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lab_serquina_insurance_gov_ph/Documents/July Working Files/Stat Div/For Records Section/Industry Performance 1st Quarter 2025/Pre-Need/"/>
    </mc:Choice>
  </mc:AlternateContent>
  <xr:revisionPtr revIDLastSave="9" documentId="8_{10BE3F21-484A-4991-A9E6-ED8D3C30467E}" xr6:coauthVersionLast="47" xr6:coauthVersionMax="47" xr10:uidLastSave="{B8D18228-162A-4A4F-8046-08DD0636B380}"/>
  <bookViews>
    <workbookView xWindow="-120" yWindow="-120" windowWidth="29040" windowHeight="15840" activeTab="1" xr2:uid="{F42DA05B-E935-4803-AB91-D933C84BD308}"/>
  </bookViews>
  <sheets>
    <sheet name="PN Industry Performance" sheetId="1" r:id="rId1"/>
    <sheet name="PN Companies" sheetId="2" r:id="rId2"/>
  </sheets>
  <externalReferences>
    <externalReference r:id="rId3"/>
    <externalReference r:id="rId4"/>
  </externalReferences>
  <definedNames>
    <definedName name="_Key1" hidden="1">#REF!</definedName>
    <definedName name="_Sort" hidden="1">#REF!</definedName>
    <definedName name="_xlcn.WorksheetConnection_LifeBusinessDone_test.xlsmCompanies1" hidden="1">#REF!</definedName>
    <definedName name="_xlcn.WorksheetConnection_LifeBusinessDone_test.xlsmRowNum1" hidden="1">#REF!</definedName>
    <definedName name="_xlcn.WorksheetConnection_LifeFCIASFORWorksheet.xlsmCompanies1" hidden="1">[1]!Companies[#Data]</definedName>
    <definedName name="_xlcn.WorksheetConnection_LifeFCIASFORWorksheet.xlsmFinCon1" hidden="1">#REF!</definedName>
    <definedName name="_xlcn.WorksheetConnection_LifeFCIASFORWorksheet.xlsmInvAssets1" hidden="1">#REF!</definedName>
    <definedName name="_xlcn.WorksheetConnection_LifeFCIASFORWorksheet.xlsmOperatingResults1" hidden="1">#REF!</definedName>
    <definedName name="_xlcn.WorksheetConnection_LifeFCIASFORWorksheet_Q22023.xlsmCompanies1" hidden="1">[1]!Companies[#Data]</definedName>
    <definedName name="_xlcn.WorksheetConnection_LifeFCIASFORWorksheet_Q22023.xlsmFinCon1" hidden="1">#REF!</definedName>
    <definedName name="_xlcn.WorksheetConnection_LifeFCIASFORWorksheet_Q22023.xlsmInvAssets1" hidden="1">#REF!</definedName>
    <definedName name="_xlcn.WorksheetConnection_LifeFCIASFORWorksheet_Q22023.xlsmOperatingResults1" hidden="1">#REF!</definedName>
    <definedName name="_xlcn.WorksheetConnection_LifeFCIASFORWorksheet_Q22023.xlsmSegFund1" hidden="1">#REF!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_xlnm.Print_Area" localSheetId="1">'PN Companies'!$F$1:$AE$33</definedName>
    <definedName name="_xlnm.Print_Area" localSheetId="0">'PN Industry Performance'!$A$1:$K$48</definedName>
    <definedName name="TextRefCopyRangeCount" hidden="1">1</definedName>
  </definedNames>
  <calcPr calcId="191028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7" i="2" l="1"/>
  <c r="AC27" i="2"/>
  <c r="AB27" i="2"/>
  <c r="AA27" i="2"/>
  <c r="Z27" i="2"/>
  <c r="Y27" i="2"/>
  <c r="X27" i="2"/>
  <c r="W27" i="2"/>
  <c r="V27" i="2"/>
  <c r="U27" i="2"/>
  <c r="Q27" i="2"/>
  <c r="P27" i="2"/>
  <c r="O27" i="2"/>
  <c r="N27" i="2"/>
  <c r="M27" i="2"/>
  <c r="L27" i="2"/>
  <c r="H27" i="2"/>
  <c r="T26" i="2"/>
  <c r="G26" i="2"/>
  <c r="T25" i="2"/>
  <c r="G25" i="2"/>
  <c r="T24" i="2"/>
  <c r="G24" i="2"/>
  <c r="T23" i="2"/>
  <c r="G23" i="2"/>
  <c r="T22" i="2"/>
  <c r="G22" i="2"/>
  <c r="T21" i="2"/>
  <c r="G21" i="2"/>
  <c r="T20" i="2"/>
  <c r="G20" i="2"/>
  <c r="T19" i="2"/>
  <c r="G19" i="2"/>
  <c r="T18" i="2"/>
  <c r="G18" i="2"/>
  <c r="T17" i="2"/>
  <c r="G17" i="2"/>
  <c r="T16" i="2"/>
  <c r="G16" i="2"/>
  <c r="T15" i="2"/>
  <c r="G15" i="2"/>
  <c r="T14" i="2"/>
  <c r="G14" i="2"/>
  <c r="T13" i="2"/>
  <c r="AD29" i="2" s="1"/>
  <c r="K29" i="2"/>
  <c r="J29" i="2"/>
  <c r="I29" i="2"/>
  <c r="G13" i="2"/>
  <c r="G5" i="2"/>
  <c r="T5" i="2" s="1"/>
  <c r="AA29" i="2" l="1"/>
  <c r="P29" i="2"/>
  <c r="M29" i="2"/>
  <c r="Q29" i="2"/>
  <c r="L29" i="2"/>
  <c r="X29" i="2" l="1"/>
  <c r="W29" i="2"/>
  <c r="V29" i="2"/>
  <c r="O29" i="2"/>
  <c r="Z29" i="2"/>
  <c r="AB29" i="2"/>
  <c r="N29" i="2"/>
  <c r="AC29" i="2"/>
  <c r="U29" i="2"/>
  <c r="Y29" i="2" l="1"/>
  <c r="B3" i="1" l="1"/>
</calcChain>
</file>

<file path=xl/sharedStrings.xml><?xml version="1.0" encoding="utf-8"?>
<sst xmlns="http://schemas.openxmlformats.org/spreadsheetml/2006/main" count="215" uniqueCount="100">
  <si>
    <t xml:space="preserve">PRE-NEED INDUSTRY PERFORMANCE </t>
  </si>
  <si>
    <t>Based on the submitted Unaudited Interim Financial Statements</t>
  </si>
  <si>
    <r>
      <t>2025</t>
    </r>
    <r>
      <rPr>
        <vertAlign val="superscript"/>
        <sz val="12"/>
        <rFont val="Arial"/>
        <family val="2"/>
      </rPr>
      <t>1/</t>
    </r>
  </si>
  <si>
    <r>
      <rPr>
        <b/>
        <sz val="12"/>
        <color rgb="FF000000"/>
        <rFont val="Arial"/>
        <family val="2"/>
      </rPr>
      <t>2024</t>
    </r>
    <r>
      <rPr>
        <vertAlign val="superscript"/>
        <sz val="12"/>
        <color rgb="FF000000"/>
        <rFont val="Arial"/>
        <family val="2"/>
      </rPr>
      <t>2/</t>
    </r>
  </si>
  <si>
    <t>% Increase/ Decrease</t>
  </si>
  <si>
    <t>(Amount in Million Pesos)</t>
  </si>
  <si>
    <t>.</t>
  </si>
  <si>
    <t xml:space="preserve">Number of Licensed Companies </t>
  </si>
  <si>
    <t>Total Assets</t>
  </si>
  <si>
    <t>₱</t>
  </si>
  <si>
    <t>Total Liabilities</t>
  </si>
  <si>
    <t>Total Net Worth</t>
  </si>
  <si>
    <t>Capital Stock</t>
  </si>
  <si>
    <t>Retained Earnings/(Deficit)</t>
  </si>
  <si>
    <t>Surplus</t>
  </si>
  <si>
    <t>Deficit</t>
  </si>
  <si>
    <t>Other Net Worth Accounts</t>
  </si>
  <si>
    <r>
      <t>Pre-Need Reserves</t>
    </r>
    <r>
      <rPr>
        <vertAlign val="superscript"/>
        <sz val="12"/>
        <rFont val="Arial"/>
        <family val="2"/>
      </rPr>
      <t>3/</t>
    </r>
  </si>
  <si>
    <t>Pre-Need Reserves</t>
  </si>
  <si>
    <t>Benefit Payable</t>
  </si>
  <si>
    <t>Investment in Trust Funds</t>
  </si>
  <si>
    <r>
      <t>Trust Fund vs Reserves</t>
    </r>
    <r>
      <rPr>
        <vertAlign val="superscript"/>
        <sz val="12"/>
        <rFont val="Arial"/>
        <family val="2"/>
      </rPr>
      <t>4/</t>
    </r>
  </si>
  <si>
    <t>Total Premium Income</t>
  </si>
  <si>
    <t xml:space="preserve">Total Net Income/(Loss) </t>
  </si>
  <si>
    <t>Net Income</t>
  </si>
  <si>
    <t>Net Loss</t>
  </si>
  <si>
    <r>
      <t xml:space="preserve">Number of Plans Sold from January 1 </t>
    </r>
    <r>
      <rPr>
        <sz val="12"/>
        <rFont val="Arial Narrow"/>
        <family val="2"/>
      </rPr>
      <t>(in actual numbers)</t>
    </r>
  </si>
  <si>
    <t>Life Plan</t>
  </si>
  <si>
    <t>Pension Plan</t>
  </si>
  <si>
    <t>Education Plan</t>
  </si>
  <si>
    <t>1/ Includes twelve (12) licensed companies and one company with pending license with submission.</t>
  </si>
  <si>
    <t>2/ Includes fifteen (15) licensed companies, two (2) servicing companies and one company which was issued Certification as Officially Withdrawn from Pre-Need business in the Philippines under Circular Letters 2022-40 and 2023-21.</t>
  </si>
  <si>
    <t>3/ Pre-Need Reserves include Benefit Obligations/Payables as mandated by Pre-Need Code</t>
  </si>
  <si>
    <t>4/ Reflects the difference between Investment in Trust Funds and Pre-Need Reserves per Company</t>
  </si>
  <si>
    <t>License Status and Sales Report of Pre-Need Companies</t>
  </si>
  <si>
    <t>Performance for Pre-Need Companies</t>
  </si>
  <si>
    <t>(Based on the Submitted Interim Financial Statements)</t>
  </si>
  <si>
    <t>Inclusion in Report</t>
  </si>
  <si>
    <t>Yes</t>
  </si>
  <si>
    <t>No. of Type of Plans</t>
  </si>
  <si>
    <r>
      <t xml:space="preserve">License Status </t>
    </r>
    <r>
      <rPr>
        <b/>
        <vertAlign val="superscript"/>
        <sz val="12"/>
        <rFont val="Arial"/>
        <family val="2"/>
      </rPr>
      <t>1</t>
    </r>
  </si>
  <si>
    <r>
      <t xml:space="preserve">Number of Plans Sold </t>
    </r>
    <r>
      <rPr>
        <b/>
        <vertAlign val="superscript"/>
        <sz val="12"/>
        <rFont val="Arial"/>
        <family val="2"/>
      </rPr>
      <t>2</t>
    </r>
  </si>
  <si>
    <r>
      <t xml:space="preserve">Total Contract Price
</t>
    </r>
    <r>
      <rPr>
        <b/>
        <sz val="9"/>
        <rFont val="Arial"/>
        <family val="2"/>
      </rPr>
      <t>(in ₱ Million)</t>
    </r>
  </si>
  <si>
    <t xml:space="preserve">Total Investments in Trust Fund </t>
  </si>
  <si>
    <r>
      <t>Pre-Need Reserves</t>
    </r>
    <r>
      <rPr>
        <vertAlign val="superscript"/>
        <sz val="12"/>
        <rFont val="Arial"/>
        <family val="2"/>
      </rPr>
      <t>1</t>
    </r>
  </si>
  <si>
    <r>
      <t>Trust Fund Surplus/
(Deficiency)</t>
    </r>
    <r>
      <rPr>
        <vertAlign val="superscript"/>
        <sz val="12"/>
        <rFont val="Arial"/>
        <family val="2"/>
      </rPr>
      <t>2</t>
    </r>
  </si>
  <si>
    <t>Total Capital Stock</t>
  </si>
  <si>
    <t>Retained Earnings</t>
  </si>
  <si>
    <t>Total Premiums</t>
  </si>
  <si>
    <t>Total Net Income / (Loss)</t>
  </si>
  <si>
    <t>Active</t>
  </si>
  <si>
    <t>Pending</t>
  </si>
  <si>
    <t>Servicing</t>
  </si>
  <si>
    <t>Life</t>
  </si>
  <si>
    <t xml:space="preserve">Pension </t>
  </si>
  <si>
    <t>Education</t>
  </si>
  <si>
    <t>(in ₱ Million)</t>
  </si>
  <si>
    <t># Type of Plans</t>
  </si>
  <si>
    <t>Name of Company</t>
  </si>
  <si>
    <t>Tab Name</t>
  </si>
  <si>
    <t>License Status</t>
  </si>
  <si>
    <t>Types of Plans</t>
  </si>
  <si>
    <t>AMA Plans, Inc.</t>
  </si>
  <si>
    <t>AMAPI</t>
  </si>
  <si>
    <t>Pension</t>
  </si>
  <si>
    <t>City Plans, Inc.</t>
  </si>
  <si>
    <t>CPI</t>
  </si>
  <si>
    <t>Cosmopolitan Climbs Life Plan, Inc.</t>
  </si>
  <si>
    <t>CCLPI</t>
  </si>
  <si>
    <t>Diamond Memorial Care Plans, Inc.</t>
  </si>
  <si>
    <t>DMCPI</t>
  </si>
  <si>
    <t>Evergreen Life Plan Services, Inc.</t>
  </si>
  <si>
    <t>ELSI</t>
  </si>
  <si>
    <t>Freedomlife Plan Corporation</t>
  </si>
  <si>
    <t>FLPC</t>
  </si>
  <si>
    <t>GoldenFuture Life Plan, Inc.</t>
  </si>
  <si>
    <t>GFLPI</t>
  </si>
  <si>
    <t>GoodLife Plans, Inc.</t>
  </si>
  <si>
    <t>GLPI</t>
  </si>
  <si>
    <t>Manulife Financial Plans, Inc.</t>
  </si>
  <si>
    <t>MFPI</t>
  </si>
  <si>
    <t>St. Peter Life Plan, Inc.</t>
  </si>
  <si>
    <t>SPLPI</t>
  </si>
  <si>
    <t>Ayala Plans, Inc.</t>
  </si>
  <si>
    <t>API</t>
  </si>
  <si>
    <t>Pension, Education</t>
  </si>
  <si>
    <t>Sun Life Financial Plans, Inc.</t>
  </si>
  <si>
    <t>SLFPI</t>
  </si>
  <si>
    <t>Philplans First, Inc.</t>
  </si>
  <si>
    <t>PFI</t>
  </si>
  <si>
    <t>Life, Pension, Education</t>
  </si>
  <si>
    <t>Trusteeship Plans, Inc.</t>
  </si>
  <si>
    <t>TPI</t>
  </si>
  <si>
    <t>Sub-total</t>
  </si>
  <si>
    <t>TOTAL</t>
  </si>
  <si>
    <t>1 License status is based on list published in IC website.</t>
  </si>
  <si>
    <t>1 Pre-Need Reserves include Benefit Obligations/Payables as mandated by Pre-Need Code</t>
  </si>
  <si>
    <t xml:space="preserve">2 Based on pre-need sales report submitted to the Insurance Commission </t>
  </si>
  <si>
    <t>2 Reflects the difference between Investment in Trust Funds and Pre-Need Reserves per Company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</si>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</sst>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##,###.0,,"/>
    <numFmt numFmtId="167" formatCode="_(* #,##0_);_(* \(#,##0\);_(* &quot;-&quot;??_);_(@_)"/>
    <numFmt numFmtId="168" formatCode="[$-409]mmmm\ d\,\ yyyy;@"/>
    <numFmt numFmtId="169" formatCode="_(* #,##0_);_(* \(#,##0\);_(* &quot;&quot;??_);_(@_)"/>
    <numFmt numFmtId="170" formatCode="_-* #,##0.00_-;\-* #,##0.00_-;_-* &quot;&quot;??_-;_-@_-"/>
    <numFmt numFmtId="171" formatCode="[$-409]d\-mmm\-yyyy;@"/>
  </numFmts>
  <fonts count="24" x14ac:knownFonts="1"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theme="1" tint="0.249977111117893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vertAlign val="superscript"/>
      <sz val="12"/>
      <name val="Arial"/>
      <family val="2"/>
    </font>
    <font>
      <b/>
      <vertAlign val="superscript"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1"/>
      <color theme="1" tint="0.249977111117893"/>
      <name val="Arial"/>
      <family val="2"/>
    </font>
    <font>
      <sz val="12"/>
      <name val="Arial Narrow"/>
      <family val="2"/>
    </font>
    <font>
      <i/>
      <sz val="10"/>
      <name val="Arial"/>
      <family val="2"/>
    </font>
    <font>
      <i/>
      <sz val="11"/>
      <name val="Arial"/>
      <family val="2"/>
    </font>
    <font>
      <b/>
      <sz val="12"/>
      <color rgb="FF000000"/>
      <name val="Arial"/>
      <family val="2"/>
    </font>
    <font>
      <vertAlign val="superscript"/>
      <sz val="12"/>
      <color rgb="FF000000"/>
      <name val="Arial"/>
      <family val="2"/>
    </font>
    <font>
      <i/>
      <sz val="10"/>
      <color rgb="FF000000"/>
      <name val="Arial"/>
      <family val="2"/>
    </font>
    <font>
      <sz val="12"/>
      <color theme="1"/>
      <name val="Aptos Narrow"/>
      <family val="2"/>
      <scheme val="minor"/>
    </font>
    <font>
      <b/>
      <sz val="1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" fillId="0" borderId="0"/>
    <xf numFmtId="0" fontId="3" fillId="0" borderId="0"/>
  </cellStyleXfs>
  <cellXfs count="186">
    <xf numFmtId="0" fontId="0" fillId="0" borderId="0" xfId="0"/>
    <xf numFmtId="0" fontId="2" fillId="0" borderId="0" xfId="0" applyFont="1" applyAlignment="1">
      <alignment vertical="center"/>
    </xf>
    <xf numFmtId="0" fontId="4" fillId="0" borderId="0" xfId="1" applyFont="1"/>
    <xf numFmtId="0" fontId="5" fillId="0" borderId="0" xfId="1" applyFont="1"/>
    <xf numFmtId="164" fontId="5" fillId="0" borderId="0" xfId="2" applyFont="1"/>
    <xf numFmtId="0" fontId="6" fillId="0" borderId="0" xfId="1" applyFont="1"/>
    <xf numFmtId="0" fontId="4" fillId="0" borderId="1" xfId="1" applyFont="1" applyBorder="1"/>
    <xf numFmtId="0" fontId="4" fillId="0" borderId="2" xfId="1" applyFont="1" applyBorder="1"/>
    <xf numFmtId="0" fontId="12" fillId="0" borderId="6" xfId="1" applyFont="1" applyBorder="1"/>
    <xf numFmtId="0" fontId="12" fillId="0" borderId="0" xfId="1" applyFont="1"/>
    <xf numFmtId="0" fontId="4" fillId="0" borderId="11" xfId="1" applyFont="1" applyBorder="1"/>
    <xf numFmtId="0" fontId="4" fillId="0" borderId="12" xfId="1" applyFont="1" applyBorder="1"/>
    <xf numFmtId="0" fontId="4" fillId="0" borderId="6" xfId="1" applyFont="1" applyBorder="1"/>
    <xf numFmtId="0" fontId="4" fillId="0" borderId="16" xfId="1" applyFont="1" applyBorder="1"/>
    <xf numFmtId="0" fontId="4" fillId="0" borderId="17" xfId="1" applyFont="1" applyBorder="1"/>
    <xf numFmtId="0" fontId="4" fillId="0" borderId="18" xfId="1" applyFont="1" applyBorder="1"/>
    <xf numFmtId="0" fontId="4" fillId="0" borderId="19" xfId="1" applyFont="1" applyBorder="1"/>
    <xf numFmtId="0" fontId="4" fillId="0" borderId="10" xfId="1" applyFont="1" applyBorder="1"/>
    <xf numFmtId="0" fontId="8" fillId="0" borderId="20" xfId="1" applyFont="1" applyBorder="1"/>
    <xf numFmtId="0" fontId="8" fillId="0" borderId="21" xfId="1" applyFont="1" applyBorder="1"/>
    <xf numFmtId="0" fontId="4" fillId="0" borderId="22" xfId="1" applyFont="1" applyBorder="1"/>
    <xf numFmtId="0" fontId="8" fillId="0" borderId="23" xfId="1" applyFont="1" applyBorder="1" applyAlignment="1">
      <alignment horizontal="center"/>
    </xf>
    <xf numFmtId="0" fontId="8" fillId="0" borderId="22" xfId="1" applyFont="1" applyBorder="1" applyAlignment="1">
      <alignment horizontal="center"/>
    </xf>
    <xf numFmtId="0" fontId="8" fillId="0" borderId="21" xfId="1" applyFont="1" applyBorder="1" applyAlignment="1">
      <alignment horizontal="center"/>
    </xf>
    <xf numFmtId="165" fontId="10" fillId="0" borderId="21" xfId="2" applyNumberFormat="1" applyFont="1" applyFill="1" applyBorder="1"/>
    <xf numFmtId="164" fontId="8" fillId="0" borderId="24" xfId="2" applyFont="1" applyBorder="1"/>
    <xf numFmtId="0" fontId="4" fillId="0" borderId="21" xfId="1" applyFont="1" applyBorder="1"/>
    <xf numFmtId="0" fontId="8" fillId="0" borderId="22" xfId="1" applyFont="1" applyBorder="1"/>
    <xf numFmtId="165" fontId="8" fillId="0" borderId="23" xfId="2" applyNumberFormat="1" applyFont="1" applyBorder="1"/>
    <xf numFmtId="165" fontId="8" fillId="0" borderId="21" xfId="2" applyNumberFormat="1" applyFont="1" applyFill="1" applyBorder="1"/>
    <xf numFmtId="164" fontId="5" fillId="0" borderId="0" xfId="1" applyNumberFormat="1" applyFont="1"/>
    <xf numFmtId="2" fontId="5" fillId="0" borderId="0" xfId="1" applyNumberFormat="1" applyFont="1"/>
    <xf numFmtId="166" fontId="5" fillId="0" borderId="0" xfId="1" applyNumberFormat="1" applyFont="1"/>
    <xf numFmtId="164" fontId="8" fillId="0" borderId="23" xfId="2" applyFont="1" applyBorder="1"/>
    <xf numFmtId="165" fontId="8" fillId="0" borderId="22" xfId="2" applyNumberFormat="1" applyFont="1" applyBorder="1"/>
    <xf numFmtId="164" fontId="8" fillId="0" borderId="21" xfId="2" applyFont="1" applyFill="1" applyBorder="1"/>
    <xf numFmtId="164" fontId="10" fillId="0" borderId="21" xfId="2" applyFont="1" applyFill="1" applyBorder="1"/>
    <xf numFmtId="0" fontId="4" fillId="0" borderId="21" xfId="1" applyFont="1" applyBorder="1" applyAlignment="1">
      <alignment horizontal="left" indent="1"/>
    </xf>
    <xf numFmtId="165" fontId="4" fillId="0" borderId="23" xfId="2" applyNumberFormat="1" applyFont="1" applyBorder="1"/>
    <xf numFmtId="165" fontId="4" fillId="0" borderId="22" xfId="2" applyNumberFormat="1" applyFont="1" applyBorder="1"/>
    <xf numFmtId="165" fontId="4" fillId="0" borderId="21" xfId="2" applyNumberFormat="1" applyFont="1" applyFill="1" applyBorder="1"/>
    <xf numFmtId="165" fontId="9" fillId="0" borderId="21" xfId="2" applyNumberFormat="1" applyFont="1" applyFill="1" applyBorder="1"/>
    <xf numFmtId="164" fontId="4" fillId="0" borderId="24" xfId="2" applyFont="1" applyBorder="1"/>
    <xf numFmtId="0" fontId="4" fillId="0" borderId="21" xfId="1" applyFont="1" applyBorder="1" applyAlignment="1">
      <alignment horizontal="left" indent="3"/>
    </xf>
    <xf numFmtId="164" fontId="8" fillId="0" borderId="24" xfId="2" applyFont="1" applyFill="1" applyBorder="1"/>
    <xf numFmtId="0" fontId="8" fillId="0" borderId="21" xfId="1" applyFont="1" applyBorder="1" applyAlignment="1">
      <alignment horizontal="left" indent="1"/>
    </xf>
    <xf numFmtId="0" fontId="8" fillId="0" borderId="21" xfId="1" applyFont="1" applyBorder="1" applyAlignment="1">
      <alignment horizontal="left"/>
    </xf>
    <xf numFmtId="165" fontId="8" fillId="0" borderId="23" xfId="2" applyNumberFormat="1" applyFont="1" applyFill="1" applyBorder="1"/>
    <xf numFmtId="165" fontId="8" fillId="0" borderId="22" xfId="2" applyNumberFormat="1" applyFont="1" applyFill="1" applyBorder="1"/>
    <xf numFmtId="0" fontId="4" fillId="0" borderId="20" xfId="1" applyFont="1" applyBorder="1"/>
    <xf numFmtId="165" fontId="4" fillId="0" borderId="23" xfId="2" applyNumberFormat="1" applyFont="1" applyFill="1" applyBorder="1"/>
    <xf numFmtId="165" fontId="4" fillId="0" borderId="22" xfId="2" applyNumberFormat="1" applyFont="1" applyFill="1" applyBorder="1"/>
    <xf numFmtId="43" fontId="4" fillId="0" borderId="0" xfId="1" applyNumberFormat="1" applyFont="1"/>
    <xf numFmtId="164" fontId="4" fillId="0" borderId="0" xfId="1" applyNumberFormat="1" applyFont="1"/>
    <xf numFmtId="0" fontId="4" fillId="0" borderId="21" xfId="1" applyFont="1" applyBorder="1" applyAlignment="1">
      <alignment horizontal="left" indent="2"/>
    </xf>
    <xf numFmtId="0" fontId="8" fillId="0" borderId="25" xfId="1" applyFont="1" applyBorder="1"/>
    <xf numFmtId="0" fontId="8" fillId="0" borderId="26" xfId="1" applyFont="1" applyBorder="1"/>
    <xf numFmtId="0" fontId="8" fillId="0" borderId="27" xfId="1" applyFont="1" applyBorder="1"/>
    <xf numFmtId="165" fontId="8" fillId="0" borderId="28" xfId="2" applyNumberFormat="1" applyFont="1" applyBorder="1"/>
    <xf numFmtId="165" fontId="8" fillId="0" borderId="27" xfId="2" applyNumberFormat="1" applyFont="1" applyBorder="1"/>
    <xf numFmtId="165" fontId="8" fillId="0" borderId="26" xfId="2" applyNumberFormat="1" applyFont="1" applyFill="1" applyBorder="1"/>
    <xf numFmtId="165" fontId="10" fillId="0" borderId="26" xfId="2" applyNumberFormat="1" applyFont="1" applyFill="1" applyBorder="1"/>
    <xf numFmtId="164" fontId="8" fillId="0" borderId="29" xfId="2" applyFont="1" applyBorder="1"/>
    <xf numFmtId="0" fontId="8" fillId="0" borderId="30" xfId="1" applyFont="1" applyBorder="1"/>
    <xf numFmtId="0" fontId="8" fillId="0" borderId="7" xfId="1" applyFont="1" applyBorder="1"/>
    <xf numFmtId="167" fontId="8" fillId="0" borderId="8" xfId="2" applyNumberFormat="1" applyFont="1" applyBorder="1"/>
    <xf numFmtId="167" fontId="8" fillId="0" borderId="7" xfId="2" applyNumberFormat="1" applyFont="1" applyBorder="1"/>
    <xf numFmtId="167" fontId="8" fillId="0" borderId="21" xfId="2" applyNumberFormat="1" applyFont="1" applyBorder="1"/>
    <xf numFmtId="167" fontId="10" fillId="0" borderId="21" xfId="2" applyNumberFormat="1" applyFont="1" applyBorder="1"/>
    <xf numFmtId="167" fontId="4" fillId="0" borderId="0" xfId="2" applyNumberFormat="1" applyFont="1"/>
    <xf numFmtId="167" fontId="4" fillId="0" borderId="21" xfId="2" applyNumberFormat="1" applyFont="1" applyBorder="1"/>
    <xf numFmtId="167" fontId="4" fillId="0" borderId="22" xfId="2" applyNumberFormat="1" applyFont="1" applyBorder="1" applyAlignment="1">
      <alignment horizontal="left" indent="1"/>
    </xf>
    <xf numFmtId="167" fontId="9" fillId="0" borderId="21" xfId="2" applyNumberFormat="1" applyFont="1" applyBorder="1"/>
    <xf numFmtId="10" fontId="4" fillId="0" borderId="0" xfId="3" applyNumberFormat="1" applyFont="1"/>
    <xf numFmtId="10" fontId="5" fillId="0" borderId="0" xfId="1" applyNumberFormat="1" applyFont="1"/>
    <xf numFmtId="0" fontId="8" fillId="0" borderId="31" xfId="1" applyFont="1" applyBorder="1"/>
    <xf numFmtId="0" fontId="4" fillId="0" borderId="32" xfId="1" applyFont="1" applyBorder="1"/>
    <xf numFmtId="0" fontId="4" fillId="0" borderId="33" xfId="1" applyFont="1" applyBorder="1"/>
    <xf numFmtId="167" fontId="4" fillId="0" borderId="34" xfId="1" applyNumberFormat="1" applyFont="1" applyBorder="1"/>
    <xf numFmtId="0" fontId="4" fillId="0" borderId="35" xfId="1" applyFont="1" applyBorder="1"/>
    <xf numFmtId="0" fontId="4" fillId="0" borderId="0" xfId="1" applyFont="1" applyAlignment="1">
      <alignment horizontal="right"/>
    </xf>
    <xf numFmtId="0" fontId="17" fillId="0" borderId="0" xfId="1" applyFont="1" applyAlignment="1">
      <alignment horizontal="justify" vertical="top" wrapText="1"/>
    </xf>
    <xf numFmtId="0" fontId="13" fillId="0" borderId="0" xfId="1" applyFont="1" applyAlignment="1">
      <alignment horizontal="justify" vertical="top" wrapText="1"/>
    </xf>
    <xf numFmtId="0" fontId="8" fillId="0" borderId="0" xfId="1" applyFont="1"/>
    <xf numFmtId="0" fontId="4" fillId="0" borderId="23" xfId="1" applyFont="1" applyBorder="1"/>
    <xf numFmtId="0" fontId="9" fillId="0" borderId="21" xfId="1" applyFont="1" applyBorder="1"/>
    <xf numFmtId="0" fontId="4" fillId="0" borderId="24" xfId="1" applyFont="1" applyBorder="1"/>
    <xf numFmtId="0" fontId="8" fillId="0" borderId="2" xfId="1" applyFont="1" applyBorder="1"/>
    <xf numFmtId="0" fontId="8" fillId="0" borderId="12" xfId="1" applyFont="1" applyBorder="1"/>
    <xf numFmtId="0" fontId="8" fillId="0" borderId="9" xfId="1" applyFont="1" applyBorder="1"/>
    <xf numFmtId="0" fontId="8" fillId="0" borderId="32" xfId="1" applyFont="1" applyBorder="1"/>
    <xf numFmtId="0" fontId="16" fillId="0" borderId="0" xfId="1" applyFont="1" applyAlignment="1">
      <alignment horizontal="left" vertical="top" wrapText="1"/>
    </xf>
    <xf numFmtId="0" fontId="16" fillId="0" borderId="0" xfId="1" applyFont="1" applyAlignment="1">
      <alignment horizontal="left" vertical="top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 wrapText="1"/>
    </xf>
    <xf numFmtId="0" fontId="13" fillId="0" borderId="10" xfId="1" applyFont="1" applyBorder="1" applyAlignment="1">
      <alignment vertical="center" wrapText="1"/>
    </xf>
    <xf numFmtId="0" fontId="13" fillId="0" borderId="15" xfId="1" applyFont="1" applyBorder="1" applyAlignment="1">
      <alignment vertical="center" wrapText="1"/>
    </xf>
    <xf numFmtId="0" fontId="3" fillId="0" borderId="13" xfId="1" applyBorder="1" applyAlignment="1">
      <alignment horizontal="center"/>
    </xf>
    <xf numFmtId="0" fontId="3" fillId="0" borderId="12" xfId="1" applyBorder="1" applyAlignment="1">
      <alignment horizontal="center"/>
    </xf>
    <xf numFmtId="0" fontId="3" fillId="0" borderId="14" xfId="1" applyBorder="1" applyAlignment="1">
      <alignment horizontal="center"/>
    </xf>
    <xf numFmtId="0" fontId="14" fillId="0" borderId="0" xfId="1" applyFont="1" applyAlignment="1">
      <alignment horizontal="center"/>
    </xf>
    <xf numFmtId="0" fontId="16" fillId="0" borderId="0" xfId="1" applyFont="1" applyAlignment="1">
      <alignment horizontal="left" vertical="top" wrapText="1"/>
    </xf>
    <xf numFmtId="0" fontId="20" fillId="0" borderId="0" xfId="1" applyFont="1" applyAlignment="1">
      <alignment horizontal="left" vertical="center"/>
    </xf>
    <xf numFmtId="0" fontId="16" fillId="0" borderId="0" xfId="1" applyFont="1" applyAlignment="1">
      <alignment horizontal="left" vertical="center"/>
    </xf>
    <xf numFmtId="0" fontId="3" fillId="0" borderId="0" xfId="1"/>
    <xf numFmtId="0" fontId="7" fillId="0" borderId="0" xfId="5" applyFont="1" applyAlignment="1">
      <alignment horizontal="center"/>
    </xf>
    <xf numFmtId="0" fontId="7" fillId="0" borderId="0" xfId="5" applyFont="1" applyAlignment="1">
      <alignment horizontal="center"/>
    </xf>
    <xf numFmtId="0" fontId="0" fillId="0" borderId="0" xfId="5" applyFont="1"/>
    <xf numFmtId="0" fontId="22" fillId="0" borderId="0" xfId="5" applyFont="1"/>
    <xf numFmtId="168" fontId="16" fillId="0" borderId="0" xfId="6" applyNumberFormat="1" applyFont="1" applyAlignment="1">
      <alignment horizontal="left"/>
    </xf>
    <xf numFmtId="164" fontId="0" fillId="0" borderId="0" xfId="5" applyNumberFormat="1" applyFont="1"/>
    <xf numFmtId="0" fontId="22" fillId="0" borderId="36" xfId="5" applyFont="1" applyBorder="1" applyAlignment="1">
      <alignment horizontal="center" vertical="center"/>
    </xf>
    <xf numFmtId="0" fontId="8" fillId="0" borderId="36" xfId="6" applyFont="1" applyBorder="1" applyAlignment="1">
      <alignment horizontal="center" vertical="center" wrapText="1"/>
    </xf>
    <xf numFmtId="0" fontId="8" fillId="0" borderId="22" xfId="6" applyFont="1" applyBorder="1" applyAlignment="1">
      <alignment horizontal="center" vertical="center" wrapText="1"/>
    </xf>
    <xf numFmtId="0" fontId="8" fillId="0" borderId="21" xfId="6" applyFont="1" applyBorder="1" applyAlignment="1">
      <alignment horizontal="center" vertical="center" wrapText="1"/>
    </xf>
    <xf numFmtId="0" fontId="8" fillId="0" borderId="23" xfId="6" applyFont="1" applyBorder="1" applyAlignment="1">
      <alignment horizontal="center" vertical="center" wrapText="1"/>
    </xf>
    <xf numFmtId="0" fontId="8" fillId="0" borderId="22" xfId="5" applyFont="1" applyBorder="1" applyAlignment="1">
      <alignment horizontal="center" vertical="center" wrapText="1"/>
    </xf>
    <xf numFmtId="0" fontId="8" fillId="0" borderId="21" xfId="5" applyFont="1" applyBorder="1" applyAlignment="1">
      <alignment horizontal="center" vertical="center" wrapText="1"/>
    </xf>
    <xf numFmtId="0" fontId="8" fillId="0" borderId="23" xfId="5" applyFont="1" applyBorder="1" applyAlignment="1">
      <alignment horizontal="center" vertical="center" wrapText="1"/>
    </xf>
    <xf numFmtId="0" fontId="8" fillId="0" borderId="0" xfId="5" applyFont="1" applyAlignment="1">
      <alignment horizontal="center" vertical="center" wrapText="1"/>
    </xf>
    <xf numFmtId="0" fontId="8" fillId="0" borderId="37" xfId="5" applyFont="1" applyBorder="1" applyAlignment="1">
      <alignment horizontal="center" vertical="center" wrapText="1"/>
    </xf>
    <xf numFmtId="0" fontId="4" fillId="0" borderId="37" xfId="5" applyFont="1" applyBorder="1" applyAlignment="1">
      <alignment horizontal="center" vertical="center" wrapText="1"/>
    </xf>
    <xf numFmtId="0" fontId="22" fillId="0" borderId="38" xfId="5" applyFont="1" applyBorder="1" applyAlignment="1">
      <alignment horizontal="center" vertical="center"/>
    </xf>
    <xf numFmtId="0" fontId="8" fillId="0" borderId="38" xfId="6" applyFont="1" applyBorder="1" applyAlignment="1">
      <alignment horizontal="center" vertical="center" wrapText="1"/>
    </xf>
    <xf numFmtId="0" fontId="11" fillId="0" borderId="37" xfId="5" applyFont="1" applyBorder="1" applyAlignment="1">
      <alignment horizontal="center" vertical="center"/>
    </xf>
    <xf numFmtId="0" fontId="11" fillId="0" borderId="37" xfId="5" applyFont="1" applyBorder="1" applyAlignment="1">
      <alignment horizontal="center"/>
    </xf>
    <xf numFmtId="0" fontId="11" fillId="0" borderId="0" xfId="5" applyFont="1" applyAlignment="1">
      <alignment horizontal="center"/>
    </xf>
    <xf numFmtId="0" fontId="22" fillId="0" borderId="39" xfId="5" applyFont="1" applyBorder="1" applyAlignment="1">
      <alignment horizontal="center" vertical="center"/>
    </xf>
    <xf numFmtId="0" fontId="11" fillId="0" borderId="22" xfId="5" applyFont="1" applyBorder="1" applyAlignment="1">
      <alignment horizontal="center"/>
    </xf>
    <xf numFmtId="0" fontId="11" fillId="0" borderId="21" xfId="5" applyFont="1" applyBorder="1" applyAlignment="1">
      <alignment horizontal="center"/>
    </xf>
    <xf numFmtId="0" fontId="11" fillId="0" borderId="23" xfId="5" applyFont="1" applyBorder="1" applyAlignment="1">
      <alignment horizontal="center"/>
    </xf>
    <xf numFmtId="0" fontId="0" fillId="0" borderId="36" xfId="5" applyFont="1" applyBorder="1"/>
    <xf numFmtId="0" fontId="0" fillId="0" borderId="37" xfId="5" applyFont="1" applyBorder="1"/>
    <xf numFmtId="0" fontId="22" fillId="0" borderId="37" xfId="5" applyFont="1" applyBorder="1"/>
    <xf numFmtId="0" fontId="22" fillId="0" borderId="38" xfId="5" applyFont="1" applyBorder="1" applyAlignment="1">
      <alignment horizontal="center"/>
    </xf>
    <xf numFmtId="0" fontId="0" fillId="0" borderId="38" xfId="5" applyFont="1" applyBorder="1" applyAlignment="1">
      <alignment horizontal="center"/>
    </xf>
    <xf numFmtId="0" fontId="0" fillId="0" borderId="39" xfId="5" applyFont="1" applyBorder="1" applyAlignment="1">
      <alignment horizontal="center"/>
    </xf>
    <xf numFmtId="0" fontId="0" fillId="0" borderId="39" xfId="5" applyFont="1" applyBorder="1"/>
    <xf numFmtId="0" fontId="11" fillId="0" borderId="37" xfId="1" applyFont="1" applyBorder="1"/>
    <xf numFmtId="0" fontId="13" fillId="0" borderId="23" xfId="5" applyFont="1" applyBorder="1" applyAlignment="1">
      <alignment horizontal="center" vertical="center"/>
    </xf>
    <xf numFmtId="169" fontId="13" fillId="0" borderId="23" xfId="2" applyNumberFormat="1" applyFont="1" applyBorder="1" applyAlignment="1">
      <alignment horizontal="center" vertical="center"/>
    </xf>
    <xf numFmtId="170" fontId="13" fillId="0" borderId="23" xfId="2" applyNumberFormat="1" applyFont="1" applyBorder="1" applyAlignment="1">
      <alignment horizontal="center" vertical="center"/>
    </xf>
    <xf numFmtId="164" fontId="13" fillId="0" borderId="0" xfId="2" applyFont="1" applyBorder="1" applyAlignment="1">
      <alignment horizontal="center" vertical="center"/>
    </xf>
    <xf numFmtId="0" fontId="11" fillId="0" borderId="37" xfId="0" applyFont="1" applyBorder="1"/>
    <xf numFmtId="164" fontId="13" fillId="2" borderId="37" xfId="2" applyFont="1" applyFill="1" applyBorder="1" applyAlignment="1">
      <alignment horizontal="center" vertical="center"/>
    </xf>
    <xf numFmtId="0" fontId="11" fillId="0" borderId="37" xfId="1" applyFont="1" applyBorder="1" applyAlignment="1">
      <alignment horizontal="right"/>
    </xf>
    <xf numFmtId="0" fontId="11" fillId="0" borderId="23" xfId="5" applyFont="1" applyBorder="1" applyAlignment="1">
      <alignment horizontal="center" vertical="center"/>
    </xf>
    <xf numFmtId="0" fontId="11" fillId="0" borderId="23" xfId="5" applyFont="1" applyBorder="1"/>
    <xf numFmtId="167" fontId="11" fillId="0" borderId="23" xfId="2" applyNumberFormat="1" applyFont="1" applyBorder="1" applyAlignment="1">
      <alignment horizontal="center" vertical="center"/>
    </xf>
    <xf numFmtId="164" fontId="11" fillId="0" borderId="23" xfId="2" applyFont="1" applyBorder="1" applyAlignment="1">
      <alignment horizontal="center" vertical="center"/>
    </xf>
    <xf numFmtId="164" fontId="11" fillId="0" borderId="0" xfId="2" applyFont="1" applyBorder="1" applyAlignment="1">
      <alignment horizontal="center" vertical="center"/>
    </xf>
    <xf numFmtId="0" fontId="11" fillId="0" borderId="37" xfId="0" applyFont="1" applyBorder="1" applyAlignment="1">
      <alignment horizontal="right"/>
    </xf>
    <xf numFmtId="164" fontId="11" fillId="0" borderId="37" xfId="2" applyFont="1" applyBorder="1"/>
    <xf numFmtId="0" fontId="13" fillId="0" borderId="36" xfId="5" applyFont="1" applyBorder="1" applyAlignment="1">
      <alignment horizontal="center"/>
    </xf>
    <xf numFmtId="0" fontId="13" fillId="0" borderId="40" xfId="5" applyFont="1" applyBorder="1" applyAlignment="1">
      <alignment horizontal="center"/>
    </xf>
    <xf numFmtId="167" fontId="13" fillId="0" borderId="40" xfId="2" applyNumberFormat="1" applyFont="1" applyBorder="1" applyAlignment="1">
      <alignment horizontal="center" vertical="center"/>
    </xf>
    <xf numFmtId="167" fontId="13" fillId="0" borderId="41" xfId="2" applyNumberFormat="1" applyFont="1" applyBorder="1" applyAlignment="1">
      <alignment horizontal="center" vertical="center"/>
    </xf>
    <xf numFmtId="167" fontId="13" fillId="0" borderId="42" xfId="2" applyNumberFormat="1" applyFont="1" applyBorder="1" applyAlignment="1">
      <alignment horizontal="center" vertical="center"/>
    </xf>
    <xf numFmtId="167" fontId="13" fillId="0" borderId="0" xfId="2" applyNumberFormat="1" applyFont="1" applyBorder="1" applyAlignment="1">
      <alignment horizontal="center" vertical="center"/>
    </xf>
    <xf numFmtId="164" fontId="11" fillId="0" borderId="36" xfId="5" applyNumberFormat="1" applyFont="1" applyBorder="1" applyAlignment="1">
      <alignment horizontal="center"/>
    </xf>
    <xf numFmtId="164" fontId="13" fillId="0" borderId="36" xfId="5" applyNumberFormat="1" applyFont="1" applyBorder="1" applyAlignment="1">
      <alignment horizontal="center"/>
    </xf>
    <xf numFmtId="164" fontId="13" fillId="0" borderId="39" xfId="5" applyNumberFormat="1" applyFont="1" applyBorder="1" applyAlignment="1">
      <alignment horizontal="center"/>
    </xf>
    <xf numFmtId="164" fontId="13" fillId="0" borderId="39" xfId="5" applyNumberFormat="1" applyFont="1" applyBorder="1"/>
    <xf numFmtId="164" fontId="13" fillId="2" borderId="36" xfId="5" applyNumberFormat="1" applyFont="1" applyFill="1" applyBorder="1" applyAlignment="1">
      <alignment horizontal="center"/>
    </xf>
    <xf numFmtId="164" fontId="13" fillId="2" borderId="39" xfId="5" applyNumberFormat="1" applyFont="1" applyFill="1" applyBorder="1" applyAlignment="1">
      <alignment horizontal="center"/>
    </xf>
    <xf numFmtId="0" fontId="11" fillId="0" borderId="37" xfId="5" applyFont="1" applyBorder="1" applyAlignment="1">
      <alignment horizontal="left" indent="11"/>
    </xf>
    <xf numFmtId="0" fontId="13" fillId="0" borderId="23" xfId="5" applyFont="1" applyBorder="1" applyAlignment="1">
      <alignment horizontal="center"/>
    </xf>
    <xf numFmtId="164" fontId="11" fillId="0" borderId="0" xfId="2" applyFont="1" applyBorder="1"/>
    <xf numFmtId="164" fontId="3" fillId="0" borderId="0" xfId="1" applyNumberFormat="1" applyAlignment="1">
      <alignment horizontal="center"/>
    </xf>
    <xf numFmtId="164" fontId="0" fillId="0" borderId="0" xfId="2" applyFont="1"/>
    <xf numFmtId="0" fontId="16" fillId="0" borderId="0" xfId="1" applyFont="1"/>
    <xf numFmtId="0" fontId="16" fillId="0" borderId="0" xfId="0" applyFont="1" applyAlignment="1">
      <alignment horizontal="left" vertical="top"/>
    </xf>
    <xf numFmtId="10" fontId="0" fillId="0" borderId="0" xfId="0" applyNumberFormat="1"/>
    <xf numFmtId="0" fontId="16" fillId="0" borderId="0" xfId="0" applyFont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21" fillId="0" borderId="0" xfId="0" applyFont="1"/>
    <xf numFmtId="43" fontId="1" fillId="0" borderId="0" xfId="4" applyFont="1"/>
  </cellXfs>
  <cellStyles count="7">
    <cellStyle name="Comma" xfId="4" builtinId="3"/>
    <cellStyle name="Comma 2" xfId="2" xr:uid="{3D484A85-7F10-42A0-BEB9-4D80854709E2}"/>
    <cellStyle name="Normal" xfId="0" builtinId="0"/>
    <cellStyle name="Normal 2 2" xfId="1" xr:uid="{CD6C0120-F522-44D7-9353-9B6F462EE560}"/>
    <cellStyle name="Normal 3" xfId="5" xr:uid="{B4C0DECC-B410-444D-8B2B-DBA043CE2632}"/>
    <cellStyle name="Normal 4 2" xfId="6" xr:uid="{2A79479E-DB6C-4304-B020-F0A4D62C1A9B}"/>
    <cellStyle name="Percent 4" xfId="3" xr:uid="{B5584EEF-CF8C-42B9-BB98-C2750415AF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684679</xdr:colOff>
      <xdr:row>0</xdr:row>
      <xdr:rowOff>174252</xdr:rowOff>
    </xdr:from>
    <xdr:to>
      <xdr:col>7</xdr:col>
      <xdr:colOff>1151404</xdr:colOff>
      <xdr:row>1</xdr:row>
      <xdr:rowOff>224118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C21C1252-8753-432B-B331-E28A7E84F1E4}"/>
            </a:ext>
          </a:extLst>
        </xdr:cNvPr>
        <xdr:cNvGrpSpPr/>
      </xdr:nvGrpSpPr>
      <xdr:grpSpPr>
        <a:xfrm>
          <a:off x="1244973" y="174252"/>
          <a:ext cx="5800725" cy="1484219"/>
          <a:chOff x="501574" y="-320567"/>
          <a:chExt cx="5339819" cy="1508218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C64215FA-88BE-379E-24B1-CAC0096FCDB3}"/>
              </a:ext>
            </a:extLst>
          </xdr:cNvPr>
          <xdr:cNvGrpSpPr/>
        </xdr:nvGrpSpPr>
        <xdr:grpSpPr>
          <a:xfrm>
            <a:off x="501574" y="-320567"/>
            <a:ext cx="5339819" cy="1242830"/>
            <a:chOff x="501574" y="-320567"/>
            <a:chExt cx="5339819" cy="1242830"/>
          </a:xfrm>
        </xdr:grpSpPr>
        <xdr:pic>
          <xdr:nvPicPr>
            <xdr:cNvPr id="5" name="Picture 4">
              <a:extLst>
                <a:ext uri="{FF2B5EF4-FFF2-40B4-BE49-F238E27FC236}">
                  <a16:creationId xmlns:a16="http://schemas.microsoft.com/office/drawing/2014/main" id="{E51A2B42-5FA8-563D-B209-CC4E5E3733D7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" r="70039" b="32"/>
            <a:stretch/>
          </xdr:blipFill>
          <xdr:spPr bwMode="auto">
            <a:xfrm>
              <a:off x="501574" y="-232404"/>
              <a:ext cx="1823443" cy="1087180"/>
            </a:xfrm>
            <a:prstGeom prst="rect">
              <a:avLst/>
            </a:prstGeom>
            <a:noFill/>
            <a:ln>
              <a:noFill/>
            </a:ln>
            <a:extLst>
              <a:ext uri="{53640926-AAD7-44D8-BBD7-CCE9431645EC}">
                <a14:shadowObscured xmlns:a14="http://schemas.microsoft.com/office/drawing/2010/main"/>
              </a:ext>
            </a:extLst>
          </xdr:spPr>
        </xdr:pic>
        <xdr:pic>
          <xdr:nvPicPr>
            <xdr:cNvPr id="6" name="Picture 5" descr="A logo with a sun and stars&#10;&#10;Description automatically generated">
              <a:extLst>
                <a:ext uri="{FF2B5EF4-FFF2-40B4-BE49-F238E27FC236}">
                  <a16:creationId xmlns:a16="http://schemas.microsoft.com/office/drawing/2014/main" id="{3CB59EF4-C446-2487-55F5-F77F50E6016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4648228" y="-320567"/>
              <a:ext cx="1193165" cy="1242830"/>
            </a:xfrm>
            <a:prstGeom prst="rect">
              <a:avLst/>
            </a:prstGeom>
          </xdr:spPr>
        </xdr:pic>
      </xdr:grp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B0CE80C4-8105-5A35-D956-78F99C51A0B0}"/>
              </a:ext>
            </a:extLst>
          </xdr:cNvPr>
          <xdr:cNvSpPr txBox="1"/>
        </xdr:nvSpPr>
        <xdr:spPr>
          <a:xfrm>
            <a:off x="2057104" y="-73882"/>
            <a:ext cx="2730825" cy="1261533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/>
            <a:r>
              <a:rPr lang="en-US" sz="1200">
                <a:effectLst/>
                <a:latin typeface="Arial" panose="020B0604020202020204" pitchFamily="34" charset="0"/>
                <a:ea typeface="Times New Roman" panose="02020603050405020304" pitchFamily="18" charset="0"/>
              </a:rPr>
              <a:t>Republic of the Philippines</a:t>
            </a:r>
            <a:endParaRPr lang="en-PH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/>
            <a:r>
              <a:rPr lang="en-US" sz="1200">
                <a:effectLst/>
                <a:latin typeface="Arial" panose="020B0604020202020204" pitchFamily="34" charset="0"/>
                <a:ea typeface="Times New Roman" panose="02020603050405020304" pitchFamily="18" charset="0"/>
              </a:rPr>
              <a:t>Department of Finance</a:t>
            </a:r>
            <a:endParaRPr lang="en-PH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/>
            <a:r>
              <a:rPr lang="en-US" sz="1200" b="1">
                <a:effectLst/>
                <a:latin typeface="Arial" panose="020B0604020202020204" pitchFamily="34" charset="0"/>
                <a:ea typeface="Times New Roman" panose="02020603050405020304" pitchFamily="18" charset="0"/>
              </a:rPr>
              <a:t>INSURANCE COMMISSION</a:t>
            </a:r>
            <a:endParaRPr lang="en-PH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/>
            <a:r>
              <a:rPr lang="en-US" sz="1200">
                <a:effectLst/>
                <a:latin typeface="Arial" panose="020B0604020202020204" pitchFamily="34" charset="0"/>
                <a:ea typeface="Times New Roman" panose="02020603050405020304" pitchFamily="18" charset="0"/>
              </a:rPr>
              <a:t>1071 United Nations Avenue, Manila</a:t>
            </a:r>
            <a:endParaRPr lang="en-PH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surancegovph.sharepoint.com/sites/Stat/Shared%20Documents/OneDrive/00%20KEN/Projects/Pre-Need/Quarterly%20Report%20-%202025Q1/Annex%20A.xlsm" TargetMode="External"/><Relationship Id="rId1" Type="http://schemas.openxmlformats.org/officeDocument/2006/relationships/externalLinkPath" Target="https://insurancegovph.sharepoint.com/sites/Stat/Shared%20Documents/OneDrive/00%20KEN/Projects/Pre-Need/Quarterly%20Report%20-%202025Q1/Annex%20A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surancegovph.sharepoint.com/sites/Stat/Shared%20Documents/OneDrive/00%20KEN/Projects/Pre-Need/Quarterly%20Report%20-%202025Q1/Pre-Need%20FC%20IS%20Worksheet.final.xlsm" TargetMode="External"/><Relationship Id="rId1" Type="http://schemas.openxmlformats.org/officeDocument/2006/relationships/externalLinkPath" Target="https://insurancegovph.sharepoint.com/sites/Stat/Shared%20Documents/OneDrive/00%20KEN/Projects/Pre-Need/Quarterly%20Report%20-%202025Q1/Pre-Need%20FC%20IS%20Worksheet.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TES"/>
      <sheetName val="Companies"/>
      <sheetName val="General"/>
      <sheetName val="Summary"/>
      <sheetName val="FC"/>
      <sheetName val="IS"/>
      <sheetName val="Plans"/>
      <sheetName val="Previous"/>
      <sheetName val="Company"/>
      <sheetName val="PN Industry Performance"/>
      <sheetName val="PN Companies"/>
      <sheetName val="BI"/>
      <sheetName val="BI-Assets"/>
      <sheetName val="AMAPI"/>
      <sheetName val="API"/>
      <sheetName val="CPI"/>
      <sheetName val="CCLPI"/>
      <sheetName val="DMCPI"/>
      <sheetName val="EPI"/>
      <sheetName val="ELSI"/>
      <sheetName val="FUPI"/>
      <sheetName val="FLPC"/>
      <sheetName val="GFLPI"/>
      <sheetName val="GLPI"/>
      <sheetName val="MFPI"/>
      <sheetName val="MCPI"/>
      <sheetName val="PFI"/>
      <sheetName val="SPLPI"/>
      <sheetName val="SLFPI"/>
      <sheetName val="TPI"/>
      <sheetName val="Sheet18"/>
      <sheetName val="Annex A"/>
    </sheetNames>
    <sheetDataSet>
      <sheetData sheetId="0" refreshError="1">
        <row r="4">
          <cell r="B4" t="str">
            <v>As of March 31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TES"/>
      <sheetName val="Companies"/>
      <sheetName val="General"/>
      <sheetName val="Summary"/>
      <sheetName val="FC"/>
      <sheetName val="IS"/>
      <sheetName val="Plans"/>
      <sheetName val="Previous"/>
      <sheetName val="Company"/>
      <sheetName val="PN Industry Performance"/>
      <sheetName val="PN Companies"/>
      <sheetName val="BI"/>
      <sheetName val="BI-Assets"/>
      <sheetName val="AMAPI"/>
      <sheetName val="API"/>
      <sheetName val="CPI"/>
      <sheetName val="CCLPI"/>
      <sheetName val="DMCPI"/>
      <sheetName val="EPI"/>
      <sheetName val="ELSI"/>
      <sheetName val="FUPI"/>
      <sheetName val="FLPC"/>
      <sheetName val="GFLPI"/>
      <sheetName val="GLPI"/>
      <sheetName val="MFPI"/>
      <sheetName val="MCPI"/>
      <sheetName val="PFI"/>
      <sheetName val="SPLPI"/>
      <sheetName val="SLFPI"/>
      <sheetName val="TPI"/>
      <sheetName val="Sheet18"/>
      <sheetName val="Pre-Need FC IS Worksheet.final"/>
    </sheetNames>
    <sheetDataSet>
      <sheetData sheetId="0">
        <row r="4">
          <cell r="B4" t="str">
            <v>As of March 31</v>
          </cell>
          <cell r="C4">
            <v>2025</v>
          </cell>
        </row>
      </sheetData>
      <sheetData sheetId="1"/>
      <sheetData sheetId="2"/>
      <sheetData sheetId="3"/>
      <sheetData sheetId="4">
        <row r="10">
          <cell r="E10" t="str">
            <v>AMA Plans, Inc.</v>
          </cell>
        </row>
      </sheetData>
      <sheetData sheetId="5">
        <row r="9">
          <cell r="E9" t="str">
            <v>AMA Plans, Inc.</v>
          </cell>
        </row>
      </sheetData>
      <sheetData sheetId="6">
        <row r="5">
          <cell r="G5" t="str">
            <v>AMA Plans, Inc.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surancegovph.sharepoint.com/sites/Stat/Shared%20Documents/OneDrive/00%20KEN/Projects/Pre-Need/Quarterly%20Report%20-%202025Q1/Pre-Need%20FC%20IS%20Worksheet.final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ce Kenneth V. Martinez" refreshedDate="45800.609970370373" createdVersion="8" refreshedVersion="8" minRefreshableVersion="3" recordCount="19" xr:uid="{283633C9-4CC7-4015-A45C-A85953EC1C31}">
  <cacheSource type="worksheet">
    <worksheetSource name="Companies" r:id="rId2"/>
  </cacheSource>
  <cacheFields count="10">
    <cacheField name="ID No" numFmtId="0">
      <sharedItems/>
    </cacheField>
    <cacheField name="#" numFmtId="0">
      <sharedItems containsSemiMixedTypes="0" containsString="0" containsNumber="1" containsInteger="1" minValue="1" maxValue="19"/>
    </cacheField>
    <cacheField name="Name of Company" numFmtId="0">
      <sharedItems count="19">
        <s v="AMA Plans, Inc."/>
        <s v="Ayala Plans, Inc."/>
        <s v="City Plans, Inc."/>
        <s v="Cosmopolitan Climbs Life Plan, Inc."/>
        <s v="Evergreen Life Plan Services, Inc."/>
        <s v="Freedomlife Plan Corporation"/>
        <s v="GoldenFuture Life Plan, Inc."/>
        <s v="GoodLife Plans, Inc."/>
        <s v="Manulife Financial Plans, Inc."/>
        <s v="Philplans First, Inc."/>
        <s v="St. Peter Life Plan, Inc."/>
        <s v="Sun Life Financial Plans, Inc."/>
        <s v="Trusteeship Plans, Inc."/>
        <s v="Diamond Memorial Care Plans, Inc."/>
        <s v="Eternal Plans, Inc."/>
        <s v="First Union Plans, Inc."/>
        <s v="Mercantile Care Plans, Inc."/>
        <s v="Caritas Financial Plans, Inc."/>
        <s v="Cocoplans, Inc."/>
      </sharedItems>
    </cacheField>
    <cacheField name="Tab Name" numFmtId="0">
      <sharedItems count="19">
        <s v="AMAPI"/>
        <s v="API"/>
        <s v="CPI"/>
        <s v="CCLPI"/>
        <s v="ELSI"/>
        <s v="FLPC"/>
        <s v="GFLPI"/>
        <s v="GLPI"/>
        <s v="MFPI"/>
        <s v="PFI"/>
        <s v="SPLPI"/>
        <s v="SLFPI"/>
        <s v="TPI"/>
        <s v="DMCPI"/>
        <s v="EPI"/>
        <s v="FUPI"/>
        <s v="MCPI"/>
        <s v="CFPI"/>
        <s v="CI"/>
      </sharedItems>
    </cacheField>
    <cacheField name="# Type of Plans" numFmtId="0">
      <sharedItems containsSemiMixedTypes="0" containsString="0" containsNumber="1" containsInteger="1" minValue="1" maxValue="3" count="3">
        <n v="1"/>
        <n v="2"/>
        <n v="3"/>
      </sharedItems>
    </cacheField>
    <cacheField name="Types of Plans" numFmtId="0">
      <sharedItems containsBlank="1" count="5">
        <s v="Pension"/>
        <s v="Pension, Education"/>
        <s v="Life"/>
        <s v="Life, Pension, Education"/>
        <m u="1"/>
      </sharedItems>
    </cacheField>
    <cacheField name="License Status" numFmtId="0">
      <sharedItems count="7">
        <s v="Active"/>
        <s v="Pending"/>
        <s v="CRL"/>
        <s v="Servicing / CRL"/>
        <s v="CRL (Receivership)"/>
        <s v="None"/>
        <s v="Servicing" u="1"/>
      </sharedItems>
    </cacheField>
    <cacheField name="Inclusion in Report" numFmtId="0">
      <sharedItems count="2">
        <s v="Yes"/>
        <s v="No"/>
      </sharedItems>
    </cacheField>
    <cacheField name="Date Received" numFmtId="171">
      <sharedItems containsNonDate="0" containsString="0" containsBlank="1"/>
    </cacheField>
    <cacheField name="Date Encoded" numFmtId="171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">
  <r>
    <s v="P0172"/>
    <n v="1"/>
    <x v="0"/>
    <x v="0"/>
    <x v="0"/>
    <x v="0"/>
    <x v="0"/>
    <x v="0"/>
    <m/>
    <m/>
  </r>
  <r>
    <s v="P0173"/>
    <n v="2"/>
    <x v="1"/>
    <x v="1"/>
    <x v="1"/>
    <x v="1"/>
    <x v="0"/>
    <x v="0"/>
    <m/>
    <m/>
  </r>
  <r>
    <s v="P0175"/>
    <n v="4"/>
    <x v="2"/>
    <x v="2"/>
    <x v="0"/>
    <x v="0"/>
    <x v="0"/>
    <x v="0"/>
    <m/>
    <m/>
  </r>
  <r>
    <s v="P0176"/>
    <n v="6"/>
    <x v="3"/>
    <x v="3"/>
    <x v="0"/>
    <x v="2"/>
    <x v="0"/>
    <x v="0"/>
    <m/>
    <m/>
  </r>
  <r>
    <s v="P0193"/>
    <n v="9"/>
    <x v="4"/>
    <x v="4"/>
    <x v="0"/>
    <x v="2"/>
    <x v="0"/>
    <x v="0"/>
    <m/>
    <m/>
  </r>
  <r>
    <s v="P0201"/>
    <n v="11"/>
    <x v="5"/>
    <x v="5"/>
    <x v="0"/>
    <x v="2"/>
    <x v="0"/>
    <x v="0"/>
    <m/>
    <m/>
  </r>
  <r>
    <s v="P0180"/>
    <n v="12"/>
    <x v="6"/>
    <x v="6"/>
    <x v="0"/>
    <x v="2"/>
    <x v="0"/>
    <x v="0"/>
    <m/>
    <m/>
  </r>
  <r>
    <s v="P0202"/>
    <n v="13"/>
    <x v="7"/>
    <x v="7"/>
    <x v="0"/>
    <x v="2"/>
    <x v="0"/>
    <x v="0"/>
    <m/>
    <m/>
  </r>
  <r>
    <s v="P0182"/>
    <n v="14"/>
    <x v="8"/>
    <x v="8"/>
    <x v="0"/>
    <x v="0"/>
    <x v="1"/>
    <x v="0"/>
    <m/>
    <m/>
  </r>
  <r>
    <s v="P0185"/>
    <n v="16"/>
    <x v="9"/>
    <x v="9"/>
    <x v="2"/>
    <x v="3"/>
    <x v="0"/>
    <x v="0"/>
    <m/>
    <m/>
  </r>
  <r>
    <s v="P0187"/>
    <n v="17"/>
    <x v="10"/>
    <x v="10"/>
    <x v="0"/>
    <x v="2"/>
    <x v="0"/>
    <x v="0"/>
    <m/>
    <m/>
  </r>
  <r>
    <s v="P0188"/>
    <n v="18"/>
    <x v="11"/>
    <x v="11"/>
    <x v="1"/>
    <x v="1"/>
    <x v="0"/>
    <x v="0"/>
    <m/>
    <m/>
  </r>
  <r>
    <s v="P0190"/>
    <n v="19"/>
    <x v="12"/>
    <x v="12"/>
    <x v="2"/>
    <x v="3"/>
    <x v="0"/>
    <x v="0"/>
    <m/>
    <m/>
  </r>
  <r>
    <s v="P0194"/>
    <n v="7"/>
    <x v="13"/>
    <x v="13"/>
    <x v="0"/>
    <x v="2"/>
    <x v="1"/>
    <x v="0"/>
    <m/>
    <m/>
  </r>
  <r>
    <s v="P0178"/>
    <n v="8"/>
    <x v="14"/>
    <x v="14"/>
    <x v="0"/>
    <x v="2"/>
    <x v="2"/>
    <x v="1"/>
    <m/>
    <m/>
  </r>
  <r>
    <s v="P0195"/>
    <n v="10"/>
    <x v="15"/>
    <x v="15"/>
    <x v="0"/>
    <x v="0"/>
    <x v="3"/>
    <x v="1"/>
    <m/>
    <m/>
  </r>
  <r>
    <s v="P0183"/>
    <n v="15"/>
    <x v="16"/>
    <x v="16"/>
    <x v="1"/>
    <x v="1"/>
    <x v="3"/>
    <x v="1"/>
    <m/>
    <m/>
  </r>
  <r>
    <s v="P0174"/>
    <n v="3"/>
    <x v="17"/>
    <x v="17"/>
    <x v="0"/>
    <x v="2"/>
    <x v="4"/>
    <x v="1"/>
    <m/>
    <m/>
  </r>
  <r>
    <s v="P0192"/>
    <n v="5"/>
    <x v="18"/>
    <x v="18"/>
    <x v="2"/>
    <x v="3"/>
    <x v="5"/>
    <x v="1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F352181-AE93-4044-A4DB-BDD833BE0EBB}" name="PivotTable4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compactData="0" multipleFieldFilters="0">
  <location ref="A12:E26" firstHeaderRow="1" firstDataRow="1" firstDataCol="5" rowPageCount="1" colPageCount="1"/>
  <pivotFields count="10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9">
        <item x="0"/>
        <item x="1"/>
        <item x="17"/>
        <item x="2"/>
        <item x="18"/>
        <item x="3"/>
        <item x="13"/>
        <item x="14"/>
        <item x="4"/>
        <item x="15"/>
        <item x="5"/>
        <item x="6"/>
        <item x="7"/>
        <item x="8"/>
        <item x="16"/>
        <item x="9"/>
        <item x="10"/>
        <item x="11"/>
        <item x="1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9">
        <item x="0"/>
        <item x="1"/>
        <item x="3"/>
        <item x="17"/>
        <item x="18"/>
        <item x="2"/>
        <item x="13"/>
        <item x="4"/>
        <item x="14"/>
        <item x="5"/>
        <item x="15"/>
        <item x="6"/>
        <item x="7"/>
        <item x="16"/>
        <item x="8"/>
        <item x="9"/>
        <item x="11"/>
        <item x="10"/>
        <item x="1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2"/>
        <item x="3"/>
        <item x="0"/>
        <item x="1"/>
        <item m="1"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7">
        <item x="0"/>
        <item x="4"/>
        <item x="5"/>
        <item x="1"/>
        <item m="1" x="6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 defaultSubtotal="0">
      <items count="2"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5">
    <field x="4"/>
    <field x="2"/>
    <field x="3"/>
    <field x="6"/>
    <field x="5"/>
  </rowFields>
  <rowItems count="14">
    <i>
      <x/>
      <x/>
      <x/>
      <x/>
      <x v="2"/>
    </i>
    <i r="1">
      <x v="3"/>
      <x v="5"/>
      <x/>
      <x v="2"/>
    </i>
    <i r="1">
      <x v="5"/>
      <x v="2"/>
      <x/>
      <x/>
    </i>
    <i r="1">
      <x v="6"/>
      <x v="6"/>
      <x v="3"/>
      <x/>
    </i>
    <i r="1">
      <x v="8"/>
      <x v="7"/>
      <x/>
      <x/>
    </i>
    <i r="1">
      <x v="10"/>
      <x v="9"/>
      <x/>
      <x/>
    </i>
    <i r="1">
      <x v="11"/>
      <x v="11"/>
      <x/>
      <x/>
    </i>
    <i r="1">
      <x v="12"/>
      <x v="12"/>
      <x/>
      <x/>
    </i>
    <i r="1">
      <x v="13"/>
      <x v="14"/>
      <x v="3"/>
      <x v="2"/>
    </i>
    <i r="1">
      <x v="16"/>
      <x v="17"/>
      <x/>
      <x/>
    </i>
    <i>
      <x v="1"/>
      <x v="1"/>
      <x v="1"/>
      <x/>
      <x v="3"/>
    </i>
    <i r="1">
      <x v="17"/>
      <x v="16"/>
      <x/>
      <x v="3"/>
    </i>
    <i>
      <x v="2"/>
      <x v="15"/>
      <x v="15"/>
      <x/>
      <x v="1"/>
    </i>
    <i r="1">
      <x v="18"/>
      <x v="18"/>
      <x/>
      <x v="1"/>
    </i>
  </rowItems>
  <colItems count="1">
    <i/>
  </colItems>
  <pageFields count="1">
    <pageField fld="7" item="1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AAE7-5700-400A-9F45-4286243B14EF}">
  <sheetPr codeName="Sheet7">
    <tabColor rgb="FF7030A0"/>
    <pageSetUpPr fitToPage="1"/>
  </sheetPr>
  <dimension ref="A1:R53"/>
  <sheetViews>
    <sheetView topLeftCell="A18" zoomScale="85" zoomScaleNormal="85" workbookViewId="0">
      <selection activeCell="L19" sqref="L19"/>
    </sheetView>
  </sheetViews>
  <sheetFormatPr defaultColWidth="8" defaultRowHeight="15" outlineLevelRow="1" x14ac:dyDescent="0.2"/>
  <cols>
    <col min="1" max="1" width="2" style="2" customWidth="1"/>
    <col min="2" max="2" width="3.625" style="2" customWidth="1"/>
    <col min="3" max="3" width="1.625" style="2" customWidth="1"/>
    <col min="4" max="4" width="47.375" style="2" customWidth="1"/>
    <col min="5" max="5" width="2.125" style="2" customWidth="1"/>
    <col min="6" max="6" width="18.5" style="2" customWidth="1"/>
    <col min="7" max="7" width="2.125" style="2" customWidth="1"/>
    <col min="8" max="8" width="15.625" style="2" customWidth="1"/>
    <col min="9" max="9" width="2.625" style="2" customWidth="1"/>
    <col min="10" max="10" width="15.125" style="2" customWidth="1"/>
    <col min="11" max="11" width="3.125" style="2" customWidth="1"/>
    <col min="12" max="12" width="14" style="3" bestFit="1" customWidth="1"/>
    <col min="13" max="13" width="9.125" style="3" bestFit="1" customWidth="1"/>
    <col min="14" max="14" width="8" style="3"/>
    <col min="15" max="15" width="14.125" style="3" customWidth="1"/>
    <col min="16" max="16" width="8" style="3"/>
    <col min="17" max="17" width="11.125" style="4" bestFit="1" customWidth="1"/>
    <col min="18" max="16384" width="8" style="2"/>
  </cols>
  <sheetData>
    <row r="1" spans="1:18" ht="113.25" customHeight="1" outlineLevel="1" x14ac:dyDescent="0.2">
      <c r="A1" s="1"/>
    </row>
    <row r="2" spans="1:18" s="5" customFormat="1" ht="24.75" customHeight="1" x14ac:dyDescent="0.3">
      <c r="B2" s="93" t="s">
        <v>0</v>
      </c>
      <c r="C2" s="93"/>
      <c r="D2" s="93"/>
      <c r="E2" s="93"/>
      <c r="F2" s="93"/>
      <c r="G2" s="93"/>
      <c r="H2" s="93"/>
      <c r="I2" s="93"/>
      <c r="J2" s="93"/>
      <c r="L2" s="3"/>
      <c r="M2" s="3"/>
      <c r="N2" s="3"/>
      <c r="O2" s="3"/>
      <c r="P2" s="3"/>
      <c r="Q2" s="4"/>
    </row>
    <row r="3" spans="1:18" ht="19.5" customHeight="1" x14ac:dyDescent="0.25">
      <c r="B3" s="94" t="str">
        <f>[1]NOTES!$B$4</f>
        <v>As of March 31</v>
      </c>
      <c r="C3" s="94"/>
      <c r="D3" s="94"/>
      <c r="E3" s="94"/>
      <c r="F3" s="94"/>
      <c r="G3" s="94"/>
      <c r="H3" s="94"/>
      <c r="I3" s="94"/>
      <c r="J3" s="94"/>
    </row>
    <row r="4" spans="1:18" ht="19.5" customHeight="1" thickBot="1" x14ac:dyDescent="0.3">
      <c r="B4" s="94" t="s">
        <v>1</v>
      </c>
      <c r="C4" s="94"/>
      <c r="D4" s="94"/>
      <c r="E4" s="94"/>
      <c r="F4" s="94"/>
      <c r="G4" s="94"/>
      <c r="H4" s="94"/>
      <c r="I4" s="94"/>
      <c r="J4" s="94"/>
    </row>
    <row r="5" spans="1:18" ht="18.75" customHeight="1" x14ac:dyDescent="0.25">
      <c r="B5" s="6"/>
      <c r="C5" s="87"/>
      <c r="D5" s="7"/>
      <c r="E5" s="95" t="s">
        <v>2</v>
      </c>
      <c r="F5" s="96"/>
      <c r="G5" s="99" t="s">
        <v>3</v>
      </c>
      <c r="H5" s="100"/>
      <c r="I5" s="96"/>
      <c r="J5" s="102" t="s">
        <v>4</v>
      </c>
    </row>
    <row r="6" spans="1:18" ht="18" x14ac:dyDescent="0.25">
      <c r="B6" s="8"/>
      <c r="C6" s="9"/>
      <c r="D6" s="9"/>
      <c r="E6" s="97"/>
      <c r="F6" s="98"/>
      <c r="G6" s="97"/>
      <c r="H6" s="101"/>
      <c r="I6" s="98"/>
      <c r="J6" s="103"/>
    </row>
    <row r="7" spans="1:18" ht="15.75" customHeight="1" thickBot="1" x14ac:dyDescent="0.3">
      <c r="B7" s="10"/>
      <c r="C7" s="88"/>
      <c r="D7" s="11"/>
      <c r="E7" s="105" t="s">
        <v>5</v>
      </c>
      <c r="F7" s="106"/>
      <c r="G7" s="106"/>
      <c r="H7" s="106"/>
      <c r="I7" s="107"/>
      <c r="J7" s="104"/>
    </row>
    <row r="8" spans="1:18" ht="13.5" customHeight="1" thickTop="1" x14ac:dyDescent="0.25">
      <c r="B8" s="12"/>
      <c r="C8" s="83"/>
      <c r="E8" s="13"/>
      <c r="F8" s="14"/>
      <c r="G8" s="15"/>
      <c r="H8" s="16"/>
      <c r="J8" s="17"/>
    </row>
    <row r="9" spans="1:18" ht="24.75" customHeight="1" x14ac:dyDescent="0.25">
      <c r="B9" s="18">
        <v>1</v>
      </c>
      <c r="C9" s="19" t="s">
        <v>6</v>
      </c>
      <c r="D9" s="19" t="s">
        <v>7</v>
      </c>
      <c r="E9" s="20"/>
      <c r="F9" s="21">
        <v>13</v>
      </c>
      <c r="G9" s="22"/>
      <c r="H9" s="23">
        <v>18</v>
      </c>
      <c r="I9" s="24"/>
      <c r="J9" s="25">
        <v>-27.777777777777779</v>
      </c>
      <c r="O9" s="108"/>
      <c r="P9" s="108"/>
      <c r="Q9" s="108"/>
      <c r="R9" s="108"/>
    </row>
    <row r="10" spans="1:18" ht="19.5" customHeight="1" x14ac:dyDescent="0.25">
      <c r="B10" s="49"/>
      <c r="C10" s="19"/>
      <c r="D10" s="26"/>
      <c r="E10" s="20"/>
      <c r="F10" s="84"/>
      <c r="G10" s="20"/>
      <c r="H10" s="26"/>
      <c r="I10" s="85"/>
      <c r="J10" s="86"/>
      <c r="L10" s="30"/>
      <c r="M10" s="31"/>
      <c r="O10" s="32"/>
      <c r="R10" s="3"/>
    </row>
    <row r="11" spans="1:18" ht="19.5" customHeight="1" x14ac:dyDescent="0.25">
      <c r="B11" s="18">
        <v>2</v>
      </c>
      <c r="C11" s="19" t="s">
        <v>6</v>
      </c>
      <c r="D11" s="19" t="s">
        <v>8</v>
      </c>
      <c r="E11" s="27" t="s">
        <v>9</v>
      </c>
      <c r="F11" s="28">
        <v>163608.32307041754</v>
      </c>
      <c r="G11" s="27" t="s">
        <v>9</v>
      </c>
      <c r="H11" s="29">
        <v>153544.26588035171</v>
      </c>
      <c r="I11" s="24"/>
      <c r="J11" s="25">
        <v>6.5544988817154346</v>
      </c>
    </row>
    <row r="12" spans="1:18" ht="19.5" customHeight="1" x14ac:dyDescent="0.25">
      <c r="B12" s="18"/>
      <c r="C12" s="19"/>
      <c r="D12" s="19"/>
      <c r="E12" s="27"/>
      <c r="F12" s="33"/>
      <c r="G12" s="34"/>
      <c r="H12" s="35"/>
      <c r="I12" s="36"/>
      <c r="J12" s="25"/>
      <c r="L12" s="30"/>
      <c r="M12" s="31"/>
      <c r="O12" s="32"/>
      <c r="R12" s="3"/>
    </row>
    <row r="13" spans="1:18" ht="19.5" customHeight="1" x14ac:dyDescent="0.25">
      <c r="B13" s="18">
        <v>3</v>
      </c>
      <c r="C13" s="19" t="s">
        <v>6</v>
      </c>
      <c r="D13" s="19" t="s">
        <v>10</v>
      </c>
      <c r="E13" s="27"/>
      <c r="F13" s="28">
        <v>134765.02033430693</v>
      </c>
      <c r="G13" s="34"/>
      <c r="H13" s="29">
        <v>127109.82358134222</v>
      </c>
      <c r="I13" s="24"/>
      <c r="J13" s="25">
        <v>6.0225060009353788</v>
      </c>
    </row>
    <row r="14" spans="1:18" ht="19.5" customHeight="1" x14ac:dyDescent="0.25">
      <c r="B14" s="18"/>
      <c r="C14" s="19"/>
      <c r="D14" s="19"/>
      <c r="E14" s="27"/>
      <c r="F14" s="28"/>
      <c r="G14" s="34"/>
      <c r="H14" s="29"/>
      <c r="I14" s="24"/>
      <c r="J14" s="25"/>
      <c r="L14" s="30"/>
      <c r="M14" s="31"/>
      <c r="O14" s="32"/>
      <c r="R14" s="3"/>
    </row>
    <row r="15" spans="1:18" ht="19.5" customHeight="1" x14ac:dyDescent="0.25">
      <c r="B15" s="18">
        <v>4</v>
      </c>
      <c r="C15" s="19" t="s">
        <v>6</v>
      </c>
      <c r="D15" s="19" t="s">
        <v>11</v>
      </c>
      <c r="E15" s="27"/>
      <c r="F15" s="28">
        <v>28843.302736139442</v>
      </c>
      <c r="G15" s="34"/>
      <c r="H15" s="29">
        <v>26434.442299685328</v>
      </c>
      <c r="I15" s="24"/>
      <c r="J15" s="25">
        <v>9.1125827779721611</v>
      </c>
      <c r="L15" s="30"/>
      <c r="M15" s="31"/>
      <c r="O15" s="32"/>
      <c r="R15" s="3"/>
    </row>
    <row r="16" spans="1:18" ht="19.5" customHeight="1" x14ac:dyDescent="0.25">
      <c r="B16" s="18"/>
      <c r="C16" s="19"/>
      <c r="D16" s="37" t="s">
        <v>12</v>
      </c>
      <c r="E16" s="20"/>
      <c r="F16" s="38">
        <v>3497.332938</v>
      </c>
      <c r="G16" s="39"/>
      <c r="H16" s="40">
        <v>3645.2109380024999</v>
      </c>
      <c r="I16" s="41"/>
      <c r="J16" s="42">
        <v>-4.0567748346419146</v>
      </c>
      <c r="L16" s="30"/>
      <c r="M16" s="31"/>
      <c r="O16" s="32"/>
      <c r="R16" s="3"/>
    </row>
    <row r="17" spans="2:18" ht="19.5" customHeight="1" x14ac:dyDescent="0.25">
      <c r="B17" s="18"/>
      <c r="C17" s="19"/>
      <c r="D17" s="37" t="s">
        <v>13</v>
      </c>
      <c r="E17" s="20"/>
      <c r="F17" s="38">
        <v>21140.763588409442</v>
      </c>
      <c r="G17" s="39"/>
      <c r="H17" s="40">
        <v>17753.746167132827</v>
      </c>
      <c r="I17" s="41"/>
      <c r="J17" s="42">
        <v>19.077761895384846</v>
      </c>
      <c r="L17" s="30"/>
      <c r="M17" s="31"/>
      <c r="R17" s="3"/>
    </row>
    <row r="18" spans="2:18" ht="19.5" customHeight="1" x14ac:dyDescent="0.25">
      <c r="B18" s="18"/>
      <c r="C18" s="19"/>
      <c r="D18" s="43" t="s">
        <v>14</v>
      </c>
      <c r="E18" s="20"/>
      <c r="F18" s="38">
        <v>38190.875572719444</v>
      </c>
      <c r="G18" s="39"/>
      <c r="H18" s="40">
        <v>35807.240731542828</v>
      </c>
      <c r="I18" s="41"/>
      <c r="J18" s="42">
        <v>6.6568514984089697</v>
      </c>
      <c r="L18" s="30"/>
      <c r="M18" s="31"/>
      <c r="R18" s="3"/>
    </row>
    <row r="19" spans="2:18" ht="19.5" customHeight="1" x14ac:dyDescent="0.25">
      <c r="B19" s="18"/>
      <c r="C19" s="19"/>
      <c r="D19" s="43" t="s">
        <v>15</v>
      </c>
      <c r="E19" s="20"/>
      <c r="F19" s="38">
        <v>-17050.111984310002</v>
      </c>
      <c r="G19" s="39"/>
      <c r="H19" s="40">
        <v>-18053.494564410001</v>
      </c>
      <c r="I19" s="41"/>
      <c r="J19" s="42">
        <v>5.5578302390166066</v>
      </c>
      <c r="L19" s="30"/>
      <c r="M19" s="31"/>
      <c r="R19" s="3"/>
    </row>
    <row r="20" spans="2:18" ht="19.5" customHeight="1" x14ac:dyDescent="0.25">
      <c r="B20" s="18"/>
      <c r="C20" s="19"/>
      <c r="D20" s="37" t="s">
        <v>16</v>
      </c>
      <c r="E20" s="20"/>
      <c r="F20" s="38">
        <v>4205.2062097300013</v>
      </c>
      <c r="G20" s="39"/>
      <c r="H20" s="40">
        <v>5035.4851945500004</v>
      </c>
      <c r="I20" s="41"/>
      <c r="J20" s="42">
        <v>-16.488559746310553</v>
      </c>
    </row>
    <row r="21" spans="2:18" ht="19.5" customHeight="1" x14ac:dyDescent="0.25">
      <c r="B21" s="18"/>
      <c r="C21" s="19"/>
      <c r="D21" s="19"/>
      <c r="E21" s="27"/>
      <c r="F21" s="28"/>
      <c r="G21" s="34"/>
      <c r="H21" s="29"/>
      <c r="I21" s="24"/>
      <c r="J21" s="25"/>
      <c r="L21" s="30"/>
      <c r="M21" s="31"/>
      <c r="R21" s="3"/>
    </row>
    <row r="22" spans="2:18" ht="19.5" customHeight="1" x14ac:dyDescent="0.25">
      <c r="B22" s="18">
        <v>5</v>
      </c>
      <c r="C22" s="19" t="s">
        <v>6</v>
      </c>
      <c r="D22" s="19" t="s">
        <v>17</v>
      </c>
      <c r="E22" s="27"/>
      <c r="F22" s="28">
        <v>128035.21845607446</v>
      </c>
      <c r="G22" s="34"/>
      <c r="H22" s="29">
        <v>120613.82138224842</v>
      </c>
      <c r="I22" s="24"/>
      <c r="J22" s="44">
        <v>6.1530237486682422</v>
      </c>
      <c r="L22" s="30"/>
      <c r="M22" s="31"/>
      <c r="O22" s="32"/>
    </row>
    <row r="23" spans="2:18" ht="19.5" customHeight="1" x14ac:dyDescent="0.25">
      <c r="B23" s="18"/>
      <c r="C23" s="19"/>
      <c r="D23" s="37" t="s">
        <v>18</v>
      </c>
      <c r="E23" s="27"/>
      <c r="F23" s="38">
        <v>122212.36788230446</v>
      </c>
      <c r="G23" s="39"/>
      <c r="H23" s="40">
        <v>114581.61505817843</v>
      </c>
      <c r="I23" s="41"/>
      <c r="J23" s="42">
        <v>6.6596659684466317</v>
      </c>
      <c r="L23" s="30"/>
      <c r="M23" s="31"/>
      <c r="O23" s="32"/>
    </row>
    <row r="24" spans="2:18" ht="19.5" customHeight="1" x14ac:dyDescent="0.25">
      <c r="B24" s="18"/>
      <c r="C24" s="19"/>
      <c r="D24" s="37" t="s">
        <v>19</v>
      </c>
      <c r="E24" s="27"/>
      <c r="F24" s="38">
        <v>5822.8505737699979</v>
      </c>
      <c r="G24" s="39"/>
      <c r="H24" s="40">
        <v>6032.2063240700008</v>
      </c>
      <c r="I24" s="41"/>
      <c r="J24" s="42">
        <v>-3.4706331158571531</v>
      </c>
    </row>
    <row r="25" spans="2:18" ht="19.5" customHeight="1" x14ac:dyDescent="0.25">
      <c r="B25" s="18"/>
      <c r="C25" s="19"/>
      <c r="D25" s="45"/>
      <c r="E25" s="27"/>
      <c r="F25" s="28"/>
      <c r="G25" s="34"/>
      <c r="H25" s="29"/>
      <c r="I25" s="24"/>
      <c r="J25" s="25"/>
      <c r="L25" s="30"/>
      <c r="M25" s="31"/>
      <c r="O25" s="32"/>
      <c r="R25" s="3"/>
    </row>
    <row r="26" spans="2:18" ht="19.5" customHeight="1" x14ac:dyDescent="0.25">
      <c r="B26" s="18">
        <v>6</v>
      </c>
      <c r="C26" s="19" t="s">
        <v>6</v>
      </c>
      <c r="D26" s="46" t="s">
        <v>20</v>
      </c>
      <c r="E26" s="27"/>
      <c r="F26" s="28">
        <v>140542.63773242</v>
      </c>
      <c r="G26" s="34"/>
      <c r="H26" s="29">
        <v>130609.89788982</v>
      </c>
      <c r="I26" s="24"/>
      <c r="J26" s="25">
        <v>7.6048905964072251</v>
      </c>
    </row>
    <row r="27" spans="2:18" ht="19.5" customHeight="1" x14ac:dyDescent="0.25">
      <c r="B27" s="18"/>
      <c r="C27" s="19"/>
      <c r="D27" s="45"/>
      <c r="E27" s="27"/>
      <c r="F27" s="28"/>
      <c r="G27" s="34"/>
      <c r="H27" s="29"/>
      <c r="I27" s="24"/>
      <c r="J27" s="25"/>
      <c r="L27" s="30"/>
      <c r="M27" s="31"/>
      <c r="O27" s="32"/>
      <c r="R27" s="3"/>
    </row>
    <row r="28" spans="2:18" ht="19.5" customHeight="1" x14ac:dyDescent="0.25">
      <c r="B28" s="18">
        <v>7</v>
      </c>
      <c r="C28" s="19"/>
      <c r="D28" s="46" t="s">
        <v>21</v>
      </c>
      <c r="E28" s="27"/>
      <c r="F28" s="47">
        <v>12507.419276345536</v>
      </c>
      <c r="G28" s="48"/>
      <c r="H28" s="29">
        <v>9996.0765075715753</v>
      </c>
      <c r="I28" s="24"/>
      <c r="J28" s="25">
        <v>25.123284789504481</v>
      </c>
      <c r="L28" s="30"/>
      <c r="M28" s="31"/>
      <c r="O28" s="32"/>
      <c r="R28" s="3"/>
    </row>
    <row r="29" spans="2:18" ht="19.5" customHeight="1" x14ac:dyDescent="0.25">
      <c r="B29" s="49"/>
      <c r="C29" s="19"/>
      <c r="D29" s="37" t="s">
        <v>14</v>
      </c>
      <c r="E29" s="20"/>
      <c r="F29" s="50">
        <v>12611.8845778819</v>
      </c>
      <c r="G29" s="51"/>
      <c r="H29" s="40">
        <v>10637.27169000156</v>
      </c>
      <c r="I29" s="41"/>
      <c r="J29" s="42">
        <v>18.563151768854084</v>
      </c>
      <c r="L29" s="30"/>
      <c r="M29" s="31"/>
      <c r="O29" s="32"/>
      <c r="R29" s="3"/>
    </row>
    <row r="30" spans="2:18" ht="19.5" customHeight="1" x14ac:dyDescent="0.25">
      <c r="B30" s="49"/>
      <c r="C30" s="19"/>
      <c r="D30" s="37" t="s">
        <v>15</v>
      </c>
      <c r="E30" s="20"/>
      <c r="F30" s="50">
        <v>-104.465301536355</v>
      </c>
      <c r="G30" s="51"/>
      <c r="H30" s="40">
        <v>-641.19518242999993</v>
      </c>
      <c r="I30" s="41"/>
      <c r="J30" s="42">
        <v>83.707722016804198</v>
      </c>
      <c r="R30" s="3"/>
    </row>
    <row r="31" spans="2:18" ht="19.5" customHeight="1" x14ac:dyDescent="0.25">
      <c r="B31" s="18"/>
      <c r="C31" s="19"/>
      <c r="D31" s="45"/>
      <c r="E31" s="27"/>
      <c r="F31" s="28"/>
      <c r="G31" s="34"/>
      <c r="H31" s="29"/>
      <c r="I31" s="24"/>
      <c r="J31" s="25"/>
      <c r="K31" s="52"/>
      <c r="L31" s="30"/>
      <c r="M31" s="31"/>
      <c r="O31" s="32"/>
      <c r="R31" s="3"/>
    </row>
    <row r="32" spans="2:18" ht="19.5" customHeight="1" x14ac:dyDescent="0.25">
      <c r="B32" s="18">
        <v>8</v>
      </c>
      <c r="C32" s="19" t="s">
        <v>6</v>
      </c>
      <c r="D32" s="19" t="s">
        <v>22</v>
      </c>
      <c r="E32" s="27"/>
      <c r="F32" s="28">
        <v>5816.2787626850068</v>
      </c>
      <c r="G32" s="34"/>
      <c r="H32" s="29">
        <v>5570.4822106900001</v>
      </c>
      <c r="I32" s="24"/>
      <c r="J32" s="25">
        <v>4.4124824871231478</v>
      </c>
    </row>
    <row r="33" spans="2:18" ht="19.5" customHeight="1" x14ac:dyDescent="0.25">
      <c r="B33" s="18"/>
      <c r="C33" s="19"/>
      <c r="D33" s="19"/>
      <c r="E33" s="27"/>
      <c r="F33" s="33"/>
      <c r="G33" s="34"/>
      <c r="H33" s="35"/>
      <c r="I33" s="36"/>
      <c r="J33" s="25"/>
      <c r="K33" s="53"/>
      <c r="L33" s="30"/>
      <c r="M33" s="31"/>
      <c r="O33" s="32"/>
      <c r="R33" s="3"/>
    </row>
    <row r="34" spans="2:18" ht="19.5" customHeight="1" x14ac:dyDescent="0.25">
      <c r="B34" s="18">
        <v>9</v>
      </c>
      <c r="C34" s="19" t="s">
        <v>6</v>
      </c>
      <c r="D34" s="19" t="s">
        <v>23</v>
      </c>
      <c r="E34" s="27"/>
      <c r="F34" s="28">
        <v>1168.24913082833</v>
      </c>
      <c r="G34" s="34"/>
      <c r="H34" s="29">
        <v>3227.5639289609339</v>
      </c>
      <c r="I34" s="24"/>
      <c r="J34" s="25">
        <v>-63.803997177387259</v>
      </c>
      <c r="L34" s="30"/>
      <c r="M34" s="31"/>
      <c r="R34" s="3"/>
    </row>
    <row r="35" spans="2:18" ht="19.5" customHeight="1" x14ac:dyDescent="0.25">
      <c r="B35" s="49"/>
      <c r="C35" s="19"/>
      <c r="D35" s="54" t="s">
        <v>24</v>
      </c>
      <c r="E35" s="20"/>
      <c r="F35" s="38">
        <v>1260.77008627583</v>
      </c>
      <c r="G35" s="39"/>
      <c r="H35" s="40">
        <v>3287.8048037609337</v>
      </c>
      <c r="I35" s="41"/>
      <c r="J35" s="42">
        <v>-61.653134491633146</v>
      </c>
      <c r="L35" s="30"/>
      <c r="M35" s="31"/>
      <c r="R35" s="3"/>
    </row>
    <row r="36" spans="2:18" ht="19.5" customHeight="1" x14ac:dyDescent="0.25">
      <c r="B36" s="49"/>
      <c r="C36" s="19"/>
      <c r="D36" s="54" t="s">
        <v>25</v>
      </c>
      <c r="E36" s="20"/>
      <c r="F36" s="38">
        <v>-92.520955447500086</v>
      </c>
      <c r="G36" s="39"/>
      <c r="H36" s="40">
        <v>-60.2408748</v>
      </c>
      <c r="I36" s="41"/>
      <c r="J36" s="42">
        <v>-53.585013090646697</v>
      </c>
    </row>
    <row r="37" spans="2:18" ht="19.5" customHeight="1" thickBot="1" x14ac:dyDescent="0.3">
      <c r="B37" s="55"/>
      <c r="C37" s="56"/>
      <c r="D37" s="56"/>
      <c r="E37" s="57"/>
      <c r="F37" s="58"/>
      <c r="G37" s="59"/>
      <c r="H37" s="60"/>
      <c r="I37" s="61"/>
      <c r="J37" s="62"/>
      <c r="K37" s="69"/>
      <c r="L37" s="30"/>
      <c r="M37" s="31"/>
      <c r="R37" s="3"/>
    </row>
    <row r="38" spans="2:18" ht="19.5" customHeight="1" thickTop="1" x14ac:dyDescent="0.25">
      <c r="B38" s="63">
        <v>10</v>
      </c>
      <c r="C38" s="89" t="s">
        <v>6</v>
      </c>
      <c r="D38" s="19" t="s">
        <v>26</v>
      </c>
      <c r="E38" s="64"/>
      <c r="F38" s="65">
        <v>218218</v>
      </c>
      <c r="G38" s="66"/>
      <c r="H38" s="67">
        <v>166286</v>
      </c>
      <c r="I38" s="68"/>
      <c r="J38" s="25">
        <v>31.23053053173448</v>
      </c>
      <c r="K38" s="73"/>
      <c r="L38" s="30"/>
      <c r="M38" s="31"/>
      <c r="N38" s="74"/>
      <c r="R38" s="3"/>
    </row>
    <row r="39" spans="2:18" ht="19.5" customHeight="1" x14ac:dyDescent="0.25">
      <c r="B39" s="18"/>
      <c r="C39" s="19"/>
      <c r="D39" s="37" t="s">
        <v>27</v>
      </c>
      <c r="E39" s="20"/>
      <c r="F39" s="70">
        <v>217737</v>
      </c>
      <c r="G39" s="71"/>
      <c r="H39" s="70">
        <v>166050</v>
      </c>
      <c r="I39" s="72"/>
      <c r="J39" s="42">
        <v>31.12737127371274</v>
      </c>
      <c r="L39" s="30"/>
      <c r="M39" s="31"/>
      <c r="N39" s="74"/>
      <c r="R39" s="3"/>
    </row>
    <row r="40" spans="2:18" ht="19.5" customHeight="1" x14ac:dyDescent="0.25">
      <c r="B40" s="18"/>
      <c r="C40" s="19"/>
      <c r="D40" s="37" t="s">
        <v>28</v>
      </c>
      <c r="E40" s="20"/>
      <c r="F40" s="70">
        <v>458</v>
      </c>
      <c r="G40" s="71"/>
      <c r="H40" s="70">
        <v>213</v>
      </c>
      <c r="I40" s="72"/>
      <c r="J40" s="42">
        <v>115.02347417840375</v>
      </c>
      <c r="L40" s="30"/>
      <c r="M40" s="31"/>
      <c r="R40" s="3"/>
    </row>
    <row r="41" spans="2:18" ht="18.75" x14ac:dyDescent="0.25">
      <c r="B41" s="18"/>
      <c r="C41" s="19"/>
      <c r="D41" s="37" t="s">
        <v>29</v>
      </c>
      <c r="E41" s="20"/>
      <c r="F41" s="70">
        <v>23</v>
      </c>
      <c r="G41" s="71"/>
      <c r="H41" s="70">
        <v>23</v>
      </c>
      <c r="I41" s="72"/>
      <c r="J41" s="42">
        <v>0</v>
      </c>
    </row>
    <row r="42" spans="2:18" ht="7.5" customHeight="1" thickBot="1" x14ac:dyDescent="0.3">
      <c r="B42" s="75"/>
      <c r="C42" s="90"/>
      <c r="D42" s="76"/>
      <c r="E42" s="77"/>
      <c r="F42" s="78"/>
      <c r="G42" s="77"/>
      <c r="H42" s="76"/>
      <c r="I42" s="76"/>
      <c r="J42" s="79"/>
    </row>
    <row r="43" spans="2:18" ht="12.75" customHeight="1" x14ac:dyDescent="0.25">
      <c r="C43" s="83"/>
    </row>
    <row r="44" spans="2:18" ht="12" customHeight="1" x14ac:dyDescent="0.2">
      <c r="B44" s="110" t="s">
        <v>30</v>
      </c>
      <c r="C44" s="111"/>
      <c r="D44" s="111"/>
      <c r="E44" s="111"/>
      <c r="F44" s="111"/>
      <c r="G44" s="111"/>
      <c r="H44" s="111"/>
      <c r="I44" s="111"/>
      <c r="J44" s="111"/>
    </row>
    <row r="45" spans="2:18" ht="23.25" customHeight="1" x14ac:dyDescent="0.2">
      <c r="B45" s="109" t="s">
        <v>31</v>
      </c>
      <c r="C45" s="109"/>
      <c r="D45" s="109"/>
      <c r="E45" s="109"/>
      <c r="F45" s="109"/>
      <c r="G45" s="109"/>
      <c r="H45" s="109"/>
      <c r="I45" s="109"/>
      <c r="J45" s="109"/>
    </row>
    <row r="46" spans="2:18" ht="13.5" customHeight="1" x14ac:dyDescent="0.2">
      <c r="B46" s="109" t="s">
        <v>32</v>
      </c>
      <c r="C46" s="109"/>
      <c r="D46" s="109"/>
      <c r="E46" s="109"/>
      <c r="F46" s="109"/>
      <c r="G46" s="109"/>
      <c r="H46" s="109"/>
      <c r="I46" s="109"/>
      <c r="J46" s="109"/>
    </row>
    <row r="47" spans="2:18" ht="21.75" customHeight="1" x14ac:dyDescent="0.2">
      <c r="B47" s="92" t="s">
        <v>33</v>
      </c>
      <c r="C47" s="91"/>
      <c r="D47" s="91"/>
      <c r="E47" s="91"/>
      <c r="F47" s="91"/>
      <c r="G47" s="91"/>
      <c r="H47" s="91"/>
      <c r="I47" s="91"/>
      <c r="J47" s="91"/>
    </row>
    <row r="48" spans="2:18" ht="15.75" customHeight="1" x14ac:dyDescent="0.2">
      <c r="B48" s="80"/>
      <c r="C48" s="81"/>
      <c r="D48" s="82"/>
      <c r="E48" s="82"/>
      <c r="F48" s="82"/>
      <c r="G48" s="82"/>
      <c r="H48" s="82"/>
      <c r="I48" s="82"/>
      <c r="J48" s="82"/>
    </row>
    <row r="49" spans="2:10" ht="15.75" customHeight="1" x14ac:dyDescent="0.2">
      <c r="B49" s="80"/>
      <c r="C49" s="81"/>
      <c r="D49" s="82"/>
      <c r="E49" s="82"/>
      <c r="F49" s="82"/>
      <c r="G49" s="82"/>
      <c r="H49" s="82"/>
      <c r="I49" s="82"/>
      <c r="J49" s="82"/>
    </row>
    <row r="50" spans="2:10" ht="15.75" customHeight="1" x14ac:dyDescent="0.2">
      <c r="B50" s="80"/>
      <c r="C50" s="81"/>
      <c r="D50" s="82"/>
      <c r="E50" s="82"/>
      <c r="F50" s="82"/>
      <c r="G50" s="82"/>
      <c r="H50" s="82"/>
      <c r="I50" s="82"/>
      <c r="J50" s="82"/>
    </row>
    <row r="51" spans="2:10" ht="15.75" customHeight="1" x14ac:dyDescent="0.2">
      <c r="B51" s="80"/>
      <c r="C51" s="81"/>
      <c r="D51" s="82"/>
      <c r="E51" s="82"/>
      <c r="F51" s="82"/>
      <c r="G51" s="82"/>
      <c r="H51" s="82"/>
      <c r="I51" s="82"/>
      <c r="J51" s="82"/>
    </row>
    <row r="52" spans="2:10" ht="15.75" customHeight="1" x14ac:dyDescent="0.2">
      <c r="B52" s="80"/>
      <c r="C52" s="81"/>
      <c r="D52" s="82"/>
      <c r="E52" s="82"/>
      <c r="F52" s="82"/>
      <c r="G52" s="82"/>
      <c r="H52" s="82"/>
      <c r="I52" s="82"/>
      <c r="J52" s="82"/>
    </row>
    <row r="53" spans="2:10" ht="15.75" customHeight="1" x14ac:dyDescent="0.2">
      <c r="B53" s="80"/>
      <c r="C53" s="81"/>
      <c r="D53" s="82"/>
      <c r="E53" s="82"/>
      <c r="F53" s="82"/>
      <c r="G53" s="82"/>
      <c r="H53" s="82"/>
      <c r="I53" s="82"/>
      <c r="J53" s="82"/>
    </row>
  </sheetData>
  <mergeCells count="12">
    <mergeCell ref="O9:P9"/>
    <mergeCell ref="Q9:R9"/>
    <mergeCell ref="B45:J45"/>
    <mergeCell ref="B44:J44"/>
    <mergeCell ref="B46:J46"/>
    <mergeCell ref="B2:J2"/>
    <mergeCell ref="B3:J3"/>
    <mergeCell ref="B4:J4"/>
    <mergeCell ref="E5:F6"/>
    <mergeCell ref="G5:I6"/>
    <mergeCell ref="J5:J7"/>
    <mergeCell ref="E7:I7"/>
  </mergeCells>
  <printOptions horizontalCentered="1"/>
  <pageMargins left="0.23622047244094491" right="0.23622047244094491" top="0.15748031496062992" bottom="0.55118110236220474" header="0.31496062992125984" footer="0.31496062992125984"/>
  <pageSetup paperSize="9" scale="76" fitToWidth="0" orientation="portrait" r:id="rId1"/>
  <headerFooter>
    <oddHeader>&amp;C&amp;K000000&amp;G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2B051-8EF8-4032-8F29-2C95687EEEF7}">
  <sheetPr>
    <tabColor rgb="FF7030A0"/>
  </sheetPr>
  <dimension ref="A4:AD46"/>
  <sheetViews>
    <sheetView tabSelected="1" topLeftCell="K1" zoomScale="85" zoomScaleNormal="85" workbookViewId="0">
      <selection activeCell="T10" sqref="T10:T11"/>
    </sheetView>
  </sheetViews>
  <sheetFormatPr defaultColWidth="7.75" defaultRowHeight="15.75" outlineLevelCol="1" x14ac:dyDescent="0.25"/>
  <cols>
    <col min="1" max="1" width="16.5" style="112" hidden="1" customWidth="1" outlineLevel="1"/>
    <col min="2" max="2" width="33.75" style="112" hidden="1" customWidth="1" outlineLevel="1"/>
    <col min="3" max="3" width="12" style="112" hidden="1" customWidth="1" outlineLevel="1"/>
    <col min="4" max="4" width="15" style="112" hidden="1" customWidth="1" outlineLevel="1"/>
    <col min="5" max="5" width="21" style="112" hidden="1" customWidth="1" outlineLevel="1"/>
    <col min="6" max="6" width="7.75" style="112" collapsed="1"/>
    <col min="7" max="7" width="35" style="112" customWidth="1"/>
    <col min="8" max="8" width="12.75" style="112" customWidth="1"/>
    <col min="9" max="12" width="10.75" style="112" customWidth="1"/>
    <col min="13" max="13" width="9.25" style="112" customWidth="1"/>
    <col min="14" max="14" width="11.25" style="112" customWidth="1"/>
    <col min="15" max="17" width="13" style="112" customWidth="1"/>
    <col min="18" max="19" width="7.75" style="112"/>
    <col min="20" max="20" width="35" customWidth="1"/>
    <col min="21" max="30" width="13.5" bestFit="1" customWidth="1"/>
    <col min="31" max="16384" width="7.75" style="112"/>
  </cols>
  <sheetData>
    <row r="4" spans="1:30" ht="20.25" x14ac:dyDescent="0.3">
      <c r="G4" s="113" t="s">
        <v>34</v>
      </c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4"/>
      <c r="S4" s="114"/>
      <c r="T4" s="113" t="s">
        <v>35</v>
      </c>
      <c r="U4" s="113"/>
      <c r="V4" s="113"/>
      <c r="W4" s="113"/>
      <c r="X4" s="113"/>
      <c r="Y4" s="113"/>
      <c r="Z4" s="113"/>
      <c r="AA4" s="113"/>
      <c r="AB4" s="113"/>
      <c r="AC4" s="113"/>
      <c r="AD4" s="113"/>
    </row>
    <row r="5" spans="1:30" ht="20.25" x14ac:dyDescent="0.3">
      <c r="G5" s="113" t="str">
        <f>"For the Quarter Ending "&amp;RIGHT([2]NOTES!$B$4,LEN([2]NOTES!$B$4)-6)&amp;", "&amp;[2]NOTES!$C$4</f>
        <v>For the Quarter Ending March 31, 2025</v>
      </c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4"/>
      <c r="T5" s="113" t="str">
        <f>G5</f>
        <v>For the Quarter Ending March 31, 2025</v>
      </c>
      <c r="U5" s="113"/>
      <c r="V5" s="113"/>
      <c r="W5" s="113"/>
      <c r="X5" s="113"/>
      <c r="Y5" s="113"/>
      <c r="Z5" s="113"/>
      <c r="AA5" s="113"/>
      <c r="AB5" s="113"/>
      <c r="AC5" s="113"/>
      <c r="AD5" s="113"/>
    </row>
    <row r="6" spans="1:30" ht="20.25" x14ac:dyDescent="0.3">
      <c r="G6" s="113" t="s">
        <v>36</v>
      </c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4"/>
      <c r="T6" s="113" t="s">
        <v>36</v>
      </c>
      <c r="U6" s="113"/>
      <c r="V6" s="113"/>
      <c r="W6" s="113"/>
      <c r="X6" s="113"/>
      <c r="Y6" s="113"/>
      <c r="Z6" s="113"/>
      <c r="AA6" s="113"/>
      <c r="AB6" s="113"/>
      <c r="AC6" s="113"/>
      <c r="AD6" s="113"/>
    </row>
    <row r="7" spans="1:30" x14ac:dyDescent="0.25"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T7" s="115"/>
      <c r="U7" s="116"/>
      <c r="V7" s="115"/>
      <c r="W7" s="115"/>
      <c r="X7" s="115"/>
      <c r="Y7" s="115"/>
      <c r="Z7" s="115"/>
      <c r="AA7" s="115"/>
      <c r="AB7" s="115"/>
      <c r="AC7" s="115"/>
      <c r="AD7" s="115"/>
    </row>
    <row r="8" spans="1:30" x14ac:dyDescent="0.25">
      <c r="G8" s="117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T8" s="117"/>
      <c r="U8" s="116"/>
      <c r="V8" s="115"/>
      <c r="W8" s="115"/>
      <c r="X8" s="118"/>
      <c r="Y8" s="115"/>
      <c r="Z8" s="115"/>
      <c r="AA8" s="115"/>
      <c r="AB8" s="115"/>
      <c r="AC8" s="115"/>
      <c r="AD8" s="115"/>
    </row>
    <row r="9" spans="1:30" x14ac:dyDescent="0.25"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T9" s="115"/>
      <c r="U9" s="116"/>
      <c r="V9" s="115"/>
      <c r="W9" s="115"/>
      <c r="X9" s="115"/>
      <c r="Y9" s="115"/>
      <c r="Z9" s="115"/>
      <c r="AA9" s="115"/>
      <c r="AB9" s="115"/>
      <c r="AC9" s="115"/>
      <c r="AD9" s="115"/>
    </row>
    <row r="10" spans="1:30" ht="48" x14ac:dyDescent="0.25">
      <c r="A10" t="s">
        <v>37</v>
      </c>
      <c r="B10" t="s">
        <v>38</v>
      </c>
      <c r="G10" s="119"/>
      <c r="H10" s="120" t="s">
        <v>39</v>
      </c>
      <c r="I10" s="121" t="s">
        <v>40</v>
      </c>
      <c r="J10" s="122"/>
      <c r="K10" s="123"/>
      <c r="L10" s="121" t="s">
        <v>41</v>
      </c>
      <c r="M10" s="122"/>
      <c r="N10" s="123"/>
      <c r="O10" s="124" t="s">
        <v>42</v>
      </c>
      <c r="P10" s="125"/>
      <c r="Q10" s="126"/>
      <c r="R10" s="127"/>
      <c r="T10" s="119"/>
      <c r="U10" s="128" t="s">
        <v>8</v>
      </c>
      <c r="V10" s="129" t="s">
        <v>43</v>
      </c>
      <c r="W10" s="128" t="s">
        <v>10</v>
      </c>
      <c r="X10" s="129" t="s">
        <v>44</v>
      </c>
      <c r="Y10" s="129" t="s">
        <v>45</v>
      </c>
      <c r="Z10" s="128" t="s">
        <v>11</v>
      </c>
      <c r="AA10" s="129" t="s">
        <v>46</v>
      </c>
      <c r="AB10" s="129" t="s">
        <v>47</v>
      </c>
      <c r="AC10" s="128" t="s">
        <v>48</v>
      </c>
      <c r="AD10" s="128" t="s">
        <v>49</v>
      </c>
    </row>
    <row r="11" spans="1:30" ht="15" customHeight="1" x14ac:dyDescent="0.25">
      <c r="G11" s="130"/>
      <c r="H11" s="131"/>
      <c r="I11" s="132" t="s">
        <v>50</v>
      </c>
      <c r="J11" s="132" t="s">
        <v>51</v>
      </c>
      <c r="K11" s="132" t="s">
        <v>52</v>
      </c>
      <c r="L11" s="133" t="s">
        <v>53</v>
      </c>
      <c r="M11" s="133" t="s">
        <v>54</v>
      </c>
      <c r="N11" s="133" t="s">
        <v>55</v>
      </c>
      <c r="O11" s="133" t="s">
        <v>53</v>
      </c>
      <c r="P11" s="133" t="s">
        <v>54</v>
      </c>
      <c r="Q11" s="133" t="s">
        <v>55</v>
      </c>
      <c r="R11" s="134"/>
      <c r="T11" s="135"/>
      <c r="U11" s="136" t="s">
        <v>56</v>
      </c>
      <c r="V11" s="137"/>
      <c r="W11" s="137"/>
      <c r="X11" s="137"/>
      <c r="Y11" s="137"/>
      <c r="Z11" s="137"/>
      <c r="AA11" s="137"/>
      <c r="AB11" s="137"/>
      <c r="AC11" s="137"/>
      <c r="AD11" s="138"/>
    </row>
    <row r="12" spans="1:30" x14ac:dyDescent="0.25">
      <c r="A12" t="s">
        <v>57</v>
      </c>
      <c r="B12" t="s">
        <v>58</v>
      </c>
      <c r="C12" t="s">
        <v>59</v>
      </c>
      <c r="D12" t="s">
        <v>60</v>
      </c>
      <c r="E12" t="s">
        <v>61</v>
      </c>
      <c r="G12" s="139"/>
      <c r="H12" s="140"/>
      <c r="I12" s="140"/>
      <c r="J12" s="140"/>
      <c r="K12" s="140"/>
      <c r="L12" s="140"/>
      <c r="M12" s="140"/>
      <c r="N12" s="140"/>
      <c r="O12" s="141"/>
      <c r="P12" s="141"/>
      <c r="Q12" s="141"/>
      <c r="R12" s="116"/>
      <c r="T12" s="139"/>
      <c r="U12" s="142"/>
      <c r="V12" s="143"/>
      <c r="W12" s="144"/>
      <c r="X12" s="143"/>
      <c r="Y12" s="145"/>
      <c r="Z12" s="143"/>
      <c r="AA12" s="143"/>
      <c r="AB12" s="144"/>
      <c r="AC12" s="143"/>
      <c r="AD12" s="143"/>
    </row>
    <row r="13" spans="1:30" x14ac:dyDescent="0.25">
      <c r="A13">
        <v>1</v>
      </c>
      <c r="B13" t="s">
        <v>62</v>
      </c>
      <c r="C13" t="s">
        <v>63</v>
      </c>
      <c r="D13" t="s">
        <v>50</v>
      </c>
      <c r="E13" t="s">
        <v>64</v>
      </c>
      <c r="G13" s="146" t="str">
        <f>B13</f>
        <v>AMA Plans, Inc.</v>
      </c>
      <c r="H13" s="147">
        <v>1</v>
      </c>
      <c r="I13" s="147">
        <v>1</v>
      </c>
      <c r="J13" s="147" t="s">
        <v>99</v>
      </c>
      <c r="K13" s="147" t="s">
        <v>99</v>
      </c>
      <c r="L13" s="148">
        <v>0</v>
      </c>
      <c r="M13" s="148" t="s">
        <v>99</v>
      </c>
      <c r="N13" s="148" t="s">
        <v>99</v>
      </c>
      <c r="O13" s="149" t="s">
        <v>99</v>
      </c>
      <c r="P13" s="149">
        <v>0</v>
      </c>
      <c r="Q13" s="149" t="s">
        <v>99</v>
      </c>
      <c r="R13" s="150"/>
      <c r="T13" s="151" t="str">
        <f>B13</f>
        <v>AMA Plans, Inc.</v>
      </c>
      <c r="U13" s="152">
        <v>255.18227099999999</v>
      </c>
      <c r="V13" s="152">
        <v>96.415577999999996</v>
      </c>
      <c r="W13" s="152">
        <v>199.17468099999999</v>
      </c>
      <c r="X13" s="152">
        <v>85.558774999999997</v>
      </c>
      <c r="Y13" s="152">
        <v>10.856802999999999</v>
      </c>
      <c r="Z13" s="152">
        <v>56.00759</v>
      </c>
      <c r="AA13" s="152">
        <v>50</v>
      </c>
      <c r="AB13" s="152">
        <v>-172.83540400000001</v>
      </c>
      <c r="AC13" s="152">
        <v>-2.3949000000000002E-2</v>
      </c>
      <c r="AD13" s="152">
        <v>-2.6940988899999998</v>
      </c>
    </row>
    <row r="14" spans="1:30" x14ac:dyDescent="0.25">
      <c r="A14">
        <v>1</v>
      </c>
      <c r="B14" t="s">
        <v>65</v>
      </c>
      <c r="C14" t="s">
        <v>66</v>
      </c>
      <c r="D14" t="s">
        <v>50</v>
      </c>
      <c r="E14" t="s">
        <v>64</v>
      </c>
      <c r="G14" s="146" t="str">
        <f t="shared" ref="G14:G26" si="0">B14</f>
        <v>City Plans, Inc.</v>
      </c>
      <c r="H14" s="147">
        <v>1</v>
      </c>
      <c r="I14" s="147">
        <v>1</v>
      </c>
      <c r="J14" s="147" t="s">
        <v>99</v>
      </c>
      <c r="K14" s="147" t="s">
        <v>99</v>
      </c>
      <c r="L14" s="148" t="s">
        <v>99</v>
      </c>
      <c r="M14" s="148">
        <v>0</v>
      </c>
      <c r="N14" s="148" t="s">
        <v>99</v>
      </c>
      <c r="O14" s="149" t="s">
        <v>99</v>
      </c>
      <c r="P14" s="149">
        <v>0</v>
      </c>
      <c r="Q14" s="149" t="s">
        <v>99</v>
      </c>
      <c r="R14" s="150"/>
      <c r="T14" s="151" t="str">
        <f t="shared" ref="T14:T26" si="1">B14</f>
        <v>City Plans, Inc.</v>
      </c>
      <c r="U14" s="152">
        <v>383.87444303999996</v>
      </c>
      <c r="V14" s="152">
        <v>35.518697380000006</v>
      </c>
      <c r="W14" s="152">
        <v>57.897509679999999</v>
      </c>
      <c r="X14" s="152">
        <v>26.537944220000004</v>
      </c>
      <c r="Y14" s="152">
        <v>8.9807531600000026</v>
      </c>
      <c r="Z14" s="152">
        <v>325.97693336000003</v>
      </c>
      <c r="AA14" s="152">
        <v>158.125</v>
      </c>
      <c r="AB14" s="152">
        <v>162.37006875999998</v>
      </c>
      <c r="AC14" s="152">
        <v>0</v>
      </c>
      <c r="AD14" s="152">
        <v>2.8416093600000019</v>
      </c>
    </row>
    <row r="15" spans="1:30" x14ac:dyDescent="0.25">
      <c r="A15">
        <v>1</v>
      </c>
      <c r="B15" t="s">
        <v>67</v>
      </c>
      <c r="C15" t="s">
        <v>68</v>
      </c>
      <c r="D15" t="s">
        <v>50</v>
      </c>
      <c r="E15" t="s">
        <v>53</v>
      </c>
      <c r="G15" s="146" t="str">
        <f t="shared" si="0"/>
        <v>Cosmopolitan Climbs Life Plan, Inc.</v>
      </c>
      <c r="H15" s="147">
        <v>1</v>
      </c>
      <c r="I15" s="147">
        <v>1</v>
      </c>
      <c r="J15" s="147" t="s">
        <v>99</v>
      </c>
      <c r="K15" s="147" t="s">
        <v>99</v>
      </c>
      <c r="L15" s="148">
        <v>1154</v>
      </c>
      <c r="M15" s="148" t="s">
        <v>99</v>
      </c>
      <c r="N15" s="148" t="s">
        <v>99</v>
      </c>
      <c r="O15" s="149">
        <v>59.33</v>
      </c>
      <c r="P15" s="149" t="s">
        <v>99</v>
      </c>
      <c r="Q15" s="149" t="s">
        <v>99</v>
      </c>
      <c r="R15" s="150"/>
      <c r="T15" s="151" t="str">
        <f t="shared" si="1"/>
        <v>Cosmopolitan Climbs Life Plan, Inc.</v>
      </c>
      <c r="U15" s="152">
        <v>526.18014432999996</v>
      </c>
      <c r="V15" s="152">
        <v>319.94032783999995</v>
      </c>
      <c r="W15" s="152">
        <v>327.26917881999998</v>
      </c>
      <c r="X15" s="152">
        <v>251.18279493</v>
      </c>
      <c r="Y15" s="152">
        <v>68.757532909999952</v>
      </c>
      <c r="Z15" s="152">
        <v>198.91096550999998</v>
      </c>
      <c r="AA15" s="152">
        <v>160.48393799999999</v>
      </c>
      <c r="AB15" s="152">
        <v>35.839298190000001</v>
      </c>
      <c r="AC15" s="152">
        <v>42.558668029999993</v>
      </c>
      <c r="AD15" s="152">
        <v>-4.4670785200000047</v>
      </c>
    </row>
    <row r="16" spans="1:30" x14ac:dyDescent="0.25">
      <c r="A16">
        <v>1</v>
      </c>
      <c r="B16" t="s">
        <v>69</v>
      </c>
      <c r="C16" t="s">
        <v>70</v>
      </c>
      <c r="D16" t="s">
        <v>51</v>
      </c>
      <c r="E16" t="s">
        <v>53</v>
      </c>
      <c r="G16" s="146" t="str">
        <f t="shared" si="0"/>
        <v>Diamond Memorial Care Plans, Inc.</v>
      </c>
      <c r="H16" s="147">
        <v>1</v>
      </c>
      <c r="I16" s="147"/>
      <c r="J16" s="147">
        <v>1</v>
      </c>
      <c r="K16" s="147" t="s">
        <v>99</v>
      </c>
      <c r="L16" s="148">
        <v>50</v>
      </c>
      <c r="M16" s="148" t="s">
        <v>99</v>
      </c>
      <c r="N16" s="148" t="s">
        <v>99</v>
      </c>
      <c r="O16" s="149">
        <v>1.89</v>
      </c>
      <c r="P16" s="149" t="s">
        <v>99</v>
      </c>
      <c r="Q16" s="149" t="s">
        <v>99</v>
      </c>
      <c r="R16" s="150"/>
      <c r="T16" s="151" t="str">
        <f t="shared" si="1"/>
        <v>Diamond Memorial Care Plans, Inc.</v>
      </c>
      <c r="U16" s="152">
        <v>0</v>
      </c>
      <c r="V16" s="152">
        <v>0</v>
      </c>
      <c r="W16" s="152">
        <v>0</v>
      </c>
      <c r="X16" s="152">
        <v>0</v>
      </c>
      <c r="Y16" s="152">
        <v>0</v>
      </c>
      <c r="Z16" s="152">
        <v>0</v>
      </c>
      <c r="AA16" s="152">
        <v>0</v>
      </c>
      <c r="AB16" s="152">
        <v>0</v>
      </c>
      <c r="AC16" s="152">
        <v>0</v>
      </c>
      <c r="AD16" s="152">
        <v>0</v>
      </c>
    </row>
    <row r="17" spans="1:30" x14ac:dyDescent="0.25">
      <c r="A17">
        <v>1</v>
      </c>
      <c r="B17" t="s">
        <v>71</v>
      </c>
      <c r="C17" t="s">
        <v>72</v>
      </c>
      <c r="D17" t="s">
        <v>50</v>
      </c>
      <c r="E17" t="s">
        <v>53</v>
      </c>
      <c r="G17" s="146" t="str">
        <f t="shared" si="0"/>
        <v>Evergreen Life Plan Services, Inc.</v>
      </c>
      <c r="H17" s="147">
        <v>1</v>
      </c>
      <c r="I17" s="147">
        <v>1</v>
      </c>
      <c r="J17" s="147" t="s">
        <v>99</v>
      </c>
      <c r="K17" s="147" t="s">
        <v>99</v>
      </c>
      <c r="L17" s="148">
        <v>20</v>
      </c>
      <c r="M17" s="148" t="s">
        <v>99</v>
      </c>
      <c r="N17" s="148" t="s">
        <v>99</v>
      </c>
      <c r="O17" s="149">
        <v>2.0649999999999999</v>
      </c>
      <c r="P17" s="149" t="s">
        <v>99</v>
      </c>
      <c r="Q17" s="149" t="s">
        <v>99</v>
      </c>
      <c r="R17" s="150"/>
      <c r="T17" s="151" t="str">
        <f t="shared" si="1"/>
        <v>Evergreen Life Plan Services, Inc.</v>
      </c>
      <c r="U17" s="152">
        <v>133.87224499999999</v>
      </c>
      <c r="V17" s="152">
        <v>9.7287590000000002</v>
      </c>
      <c r="W17" s="152">
        <v>16.543769999999999</v>
      </c>
      <c r="X17" s="152">
        <v>7.4994769999999997</v>
      </c>
      <c r="Y17" s="152">
        <v>2.2292820000000004</v>
      </c>
      <c r="Z17" s="152">
        <v>117.328475</v>
      </c>
      <c r="AA17" s="152">
        <v>100.214</v>
      </c>
      <c r="AB17" s="152">
        <v>17.120358</v>
      </c>
      <c r="AC17" s="152">
        <v>1.9591369999999999</v>
      </c>
      <c r="AD17" s="152">
        <v>0.52001799999999998</v>
      </c>
    </row>
    <row r="18" spans="1:30" x14ac:dyDescent="0.25">
      <c r="A18">
        <v>1</v>
      </c>
      <c r="B18" t="s">
        <v>73</v>
      </c>
      <c r="C18" t="s">
        <v>74</v>
      </c>
      <c r="D18" t="s">
        <v>50</v>
      </c>
      <c r="E18" t="s">
        <v>53</v>
      </c>
      <c r="G18" s="146" t="str">
        <f t="shared" si="0"/>
        <v>Freedomlife Plan Corporation</v>
      </c>
      <c r="H18" s="147">
        <v>1</v>
      </c>
      <c r="I18" s="147">
        <v>1</v>
      </c>
      <c r="J18" s="147" t="s">
        <v>99</v>
      </c>
      <c r="K18" s="147" t="s">
        <v>99</v>
      </c>
      <c r="L18" s="148">
        <v>852</v>
      </c>
      <c r="M18" s="148" t="s">
        <v>99</v>
      </c>
      <c r="N18" s="148" t="s">
        <v>99</v>
      </c>
      <c r="O18" s="149">
        <v>31.814399999999999</v>
      </c>
      <c r="P18" s="149" t="s">
        <v>99</v>
      </c>
      <c r="Q18" s="149" t="s">
        <v>99</v>
      </c>
      <c r="R18" s="150"/>
      <c r="T18" s="151" t="str">
        <f t="shared" si="1"/>
        <v>Freedomlife Plan Corporation</v>
      </c>
      <c r="U18" s="152">
        <v>109.79222234</v>
      </c>
      <c r="V18" s="152">
        <v>5.3678387999999995</v>
      </c>
      <c r="W18" s="152">
        <v>12.27990312</v>
      </c>
      <c r="X18" s="152">
        <v>1.9051740000000001E-2</v>
      </c>
      <c r="Y18" s="152">
        <v>5.3487870599999994</v>
      </c>
      <c r="Z18" s="152">
        <v>97.512319219999995</v>
      </c>
      <c r="AA18" s="152">
        <v>105</v>
      </c>
      <c r="AB18" s="152">
        <v>-7.4876807800000007</v>
      </c>
      <c r="AC18" s="152">
        <v>0.60516999999999999</v>
      </c>
      <c r="AD18" s="152">
        <v>9.6352535496520023E-2</v>
      </c>
    </row>
    <row r="19" spans="1:30" x14ac:dyDescent="0.25">
      <c r="A19">
        <v>1</v>
      </c>
      <c r="B19" t="s">
        <v>75</v>
      </c>
      <c r="C19" t="s">
        <v>76</v>
      </c>
      <c r="D19" t="s">
        <v>50</v>
      </c>
      <c r="E19" t="s">
        <v>53</v>
      </c>
      <c r="G19" s="146" t="str">
        <f t="shared" si="0"/>
        <v>GoldenFuture Life Plan, Inc.</v>
      </c>
      <c r="H19" s="147">
        <v>1</v>
      </c>
      <c r="I19" s="147">
        <v>1</v>
      </c>
      <c r="J19" s="147" t="s">
        <v>99</v>
      </c>
      <c r="K19" s="147" t="s">
        <v>99</v>
      </c>
      <c r="L19" s="148">
        <v>204</v>
      </c>
      <c r="M19" s="148" t="s">
        <v>99</v>
      </c>
      <c r="N19" s="148" t="s">
        <v>99</v>
      </c>
      <c r="O19" s="149">
        <v>20.645</v>
      </c>
      <c r="P19" s="149" t="s">
        <v>99</v>
      </c>
      <c r="Q19" s="149" t="s">
        <v>99</v>
      </c>
      <c r="R19" s="150"/>
      <c r="T19" s="151" t="str">
        <f t="shared" si="1"/>
        <v>GoldenFuture Life Plan, Inc.</v>
      </c>
      <c r="U19" s="152">
        <v>277.05243300762328</v>
      </c>
      <c r="V19" s="152">
        <v>114.84574413999998</v>
      </c>
      <c r="W19" s="152">
        <v>78.839742990217076</v>
      </c>
      <c r="X19" s="152">
        <v>57.461654625677198</v>
      </c>
      <c r="Y19" s="152">
        <v>57.384089514322781</v>
      </c>
      <c r="Z19" s="152">
        <v>198.21268963999998</v>
      </c>
      <c r="AA19" s="152">
        <v>125</v>
      </c>
      <c r="AB19" s="152">
        <v>46.167210350000005</v>
      </c>
      <c r="AC19" s="152">
        <v>22.040333351256489</v>
      </c>
      <c r="AD19" s="152">
        <v>8.7894482931419802</v>
      </c>
    </row>
    <row r="20" spans="1:30" x14ac:dyDescent="0.25">
      <c r="A20">
        <v>1</v>
      </c>
      <c r="B20" t="s">
        <v>77</v>
      </c>
      <c r="C20" t="s">
        <v>78</v>
      </c>
      <c r="D20" t="s">
        <v>50</v>
      </c>
      <c r="E20" t="s">
        <v>53</v>
      </c>
      <c r="G20" s="146" t="str">
        <f t="shared" si="0"/>
        <v>GoodLife Plans, Inc.</v>
      </c>
      <c r="H20" s="147">
        <v>1</v>
      </c>
      <c r="I20" s="147">
        <v>1</v>
      </c>
      <c r="J20" s="147" t="s">
        <v>99</v>
      </c>
      <c r="K20" s="147" t="s">
        <v>99</v>
      </c>
      <c r="L20" s="148">
        <v>6795</v>
      </c>
      <c r="M20" s="148" t="s">
        <v>99</v>
      </c>
      <c r="N20" s="148" t="s">
        <v>99</v>
      </c>
      <c r="O20" s="149">
        <v>271.8</v>
      </c>
      <c r="P20" s="149" t="s">
        <v>99</v>
      </c>
      <c r="Q20" s="149" t="s">
        <v>99</v>
      </c>
      <c r="R20" s="150"/>
      <c r="T20" s="151" t="str">
        <f t="shared" si="1"/>
        <v>GoodLife Plans, Inc.</v>
      </c>
      <c r="U20" s="152">
        <v>197.20016594999998</v>
      </c>
      <c r="V20" s="152">
        <v>0</v>
      </c>
      <c r="W20" s="152">
        <v>45.524616884262031</v>
      </c>
      <c r="X20" s="152">
        <v>0.79113688635537938</v>
      </c>
      <c r="Y20" s="152">
        <v>-0.79113688635537938</v>
      </c>
      <c r="Z20" s="152">
        <v>151.67554906948803</v>
      </c>
      <c r="AA20" s="152">
        <v>150</v>
      </c>
      <c r="AB20" s="152">
        <v>1.6522906294880235</v>
      </c>
      <c r="AC20" s="152">
        <v>8.8200361537500527</v>
      </c>
      <c r="AD20" s="152">
        <v>4.0724205994880203</v>
      </c>
    </row>
    <row r="21" spans="1:30" x14ac:dyDescent="0.25">
      <c r="A21">
        <v>1</v>
      </c>
      <c r="B21" t="s">
        <v>79</v>
      </c>
      <c r="C21" t="s">
        <v>80</v>
      </c>
      <c r="D21" t="s">
        <v>51</v>
      </c>
      <c r="E21" t="s">
        <v>64</v>
      </c>
      <c r="G21" s="146" t="str">
        <f t="shared" si="0"/>
        <v>Manulife Financial Plans, Inc.</v>
      </c>
      <c r="H21" s="147">
        <v>1</v>
      </c>
      <c r="I21" s="147" t="s">
        <v>99</v>
      </c>
      <c r="J21" s="147">
        <v>1</v>
      </c>
      <c r="K21" s="147" t="s">
        <v>99</v>
      </c>
      <c r="L21" s="148" t="s">
        <v>99</v>
      </c>
      <c r="M21" s="148">
        <v>0</v>
      </c>
      <c r="N21" s="148" t="s">
        <v>99</v>
      </c>
      <c r="O21" s="149" t="s">
        <v>99</v>
      </c>
      <c r="P21" s="149">
        <v>0</v>
      </c>
      <c r="Q21" s="149" t="s">
        <v>99</v>
      </c>
      <c r="R21" s="150"/>
      <c r="T21" s="151" t="str">
        <f t="shared" si="1"/>
        <v>Manulife Financial Plans, Inc.</v>
      </c>
      <c r="U21" s="152">
        <v>6176.7923496099993</v>
      </c>
      <c r="V21" s="152">
        <v>5028.8766923500007</v>
      </c>
      <c r="W21" s="152">
        <v>5306.1899636124208</v>
      </c>
      <c r="X21" s="152">
        <v>4929.5567740124206</v>
      </c>
      <c r="Y21" s="152">
        <v>99.31991833758002</v>
      </c>
      <c r="Z21" s="152">
        <v>870.60238600000002</v>
      </c>
      <c r="AA21" s="152">
        <v>250</v>
      </c>
      <c r="AB21" s="152">
        <v>-1151.5547839999999</v>
      </c>
      <c r="AC21" s="152">
        <v>0.453484</v>
      </c>
      <c r="AD21" s="152">
        <v>-4.6379249999999947</v>
      </c>
    </row>
    <row r="22" spans="1:30" x14ac:dyDescent="0.25">
      <c r="A22">
        <v>1</v>
      </c>
      <c r="B22" t="s">
        <v>81</v>
      </c>
      <c r="C22" t="s">
        <v>82</v>
      </c>
      <c r="D22" t="s">
        <v>50</v>
      </c>
      <c r="E22" t="s">
        <v>53</v>
      </c>
      <c r="G22" s="146" t="str">
        <f t="shared" si="0"/>
        <v>St. Peter Life Plan, Inc.</v>
      </c>
      <c r="H22" s="147">
        <v>1</v>
      </c>
      <c r="I22" s="147">
        <v>1</v>
      </c>
      <c r="J22" s="147" t="s">
        <v>99</v>
      </c>
      <c r="K22" s="147" t="s">
        <v>99</v>
      </c>
      <c r="L22" s="148">
        <v>207389</v>
      </c>
      <c r="M22" s="148" t="s">
        <v>99</v>
      </c>
      <c r="N22" s="148" t="s">
        <v>99</v>
      </c>
      <c r="O22" s="149">
        <v>11689.942499999999</v>
      </c>
      <c r="P22" s="149" t="s">
        <v>99</v>
      </c>
      <c r="Q22" s="149" t="s">
        <v>99</v>
      </c>
      <c r="R22" s="150"/>
      <c r="T22" s="151" t="str">
        <f t="shared" si="1"/>
        <v>St. Peter Life Plan, Inc.</v>
      </c>
      <c r="U22" s="152">
        <v>127102.547513</v>
      </c>
      <c r="V22" s="152">
        <v>112725.56122600001</v>
      </c>
      <c r="W22" s="152">
        <v>104987.959829</v>
      </c>
      <c r="X22" s="152">
        <v>101136.86662099999</v>
      </c>
      <c r="Y22" s="152">
        <v>11588.694605000012</v>
      </c>
      <c r="Z22" s="152">
        <v>22114.587683999998</v>
      </c>
      <c r="AA22" s="152">
        <v>1360</v>
      </c>
      <c r="AB22" s="152">
        <v>20781.011908</v>
      </c>
      <c r="AC22" s="152">
        <v>5553.3304609999996</v>
      </c>
      <c r="AD22" s="152">
        <v>1235.1539846477065</v>
      </c>
    </row>
    <row r="23" spans="1:30" x14ac:dyDescent="0.25">
      <c r="A23">
        <v>2</v>
      </c>
      <c r="B23" t="s">
        <v>83</v>
      </c>
      <c r="C23" t="s">
        <v>84</v>
      </c>
      <c r="D23" t="s">
        <v>50</v>
      </c>
      <c r="E23" t="s">
        <v>85</v>
      </c>
      <c r="G23" s="146" t="str">
        <f t="shared" si="0"/>
        <v>Ayala Plans, Inc.</v>
      </c>
      <c r="H23" s="147">
        <v>2</v>
      </c>
      <c r="I23" s="147">
        <v>1</v>
      </c>
      <c r="J23" s="147" t="s">
        <v>99</v>
      </c>
      <c r="K23" s="147" t="s">
        <v>99</v>
      </c>
      <c r="L23" s="148" t="s">
        <v>99</v>
      </c>
      <c r="M23" s="148">
        <v>0</v>
      </c>
      <c r="N23" s="148">
        <v>0</v>
      </c>
      <c r="O23" s="149" t="s">
        <v>99</v>
      </c>
      <c r="P23" s="149">
        <v>0</v>
      </c>
      <c r="Q23" s="149">
        <v>0</v>
      </c>
      <c r="R23" s="150"/>
      <c r="T23" s="151" t="str">
        <f t="shared" si="1"/>
        <v>Ayala Plans, Inc.</v>
      </c>
      <c r="U23" s="152">
        <v>2171.9820642499999</v>
      </c>
      <c r="V23" s="152">
        <v>2143.5386225800003</v>
      </c>
      <c r="W23" s="152">
        <v>1965.6223492599997</v>
      </c>
      <c r="X23" s="152">
        <v>1917.7515872199997</v>
      </c>
      <c r="Y23" s="152">
        <v>225.78703536000057</v>
      </c>
      <c r="Z23" s="152">
        <v>206.35971498999976</v>
      </c>
      <c r="AA23" s="152">
        <v>100</v>
      </c>
      <c r="AB23" s="152">
        <v>-686.13522399999999</v>
      </c>
      <c r="AC23" s="152">
        <v>0</v>
      </c>
      <c r="AD23" s="152">
        <v>-5.4948544474999963</v>
      </c>
    </row>
    <row r="24" spans="1:30" x14ac:dyDescent="0.25">
      <c r="A24">
        <v>2</v>
      </c>
      <c r="B24" t="s">
        <v>86</v>
      </c>
      <c r="C24" t="s">
        <v>87</v>
      </c>
      <c r="D24" t="s">
        <v>50</v>
      </c>
      <c r="E24" t="s">
        <v>85</v>
      </c>
      <c r="G24" s="146" t="str">
        <f t="shared" si="0"/>
        <v>Sun Life Financial Plans, Inc.</v>
      </c>
      <c r="H24" s="147">
        <v>2</v>
      </c>
      <c r="I24" s="147">
        <v>1</v>
      </c>
      <c r="J24" s="147" t="s">
        <v>99</v>
      </c>
      <c r="K24" s="147" t="s">
        <v>99</v>
      </c>
      <c r="L24" s="148" t="s">
        <v>99</v>
      </c>
      <c r="M24" s="148">
        <v>0</v>
      </c>
      <c r="N24" s="148">
        <v>0</v>
      </c>
      <c r="O24" s="149" t="s">
        <v>99</v>
      </c>
      <c r="P24" s="149">
        <v>0</v>
      </c>
      <c r="Q24" s="149">
        <v>0</v>
      </c>
      <c r="R24" s="150"/>
      <c r="T24" s="151" t="str">
        <f t="shared" si="1"/>
        <v>Sun Life Financial Plans, Inc.</v>
      </c>
      <c r="U24" s="152">
        <v>3443.9447225299996</v>
      </c>
      <c r="V24" s="152">
        <v>3100.12445157</v>
      </c>
      <c r="W24" s="152">
        <v>3252.6972737399997</v>
      </c>
      <c r="X24" s="152">
        <v>3203.79861622</v>
      </c>
      <c r="Y24" s="152">
        <v>-103.67416464999997</v>
      </c>
      <c r="Z24" s="152">
        <v>191.24744893999863</v>
      </c>
      <c r="AA24" s="152">
        <v>125</v>
      </c>
      <c r="AB24" s="152">
        <v>-1114.3249229800024</v>
      </c>
      <c r="AC24" s="152">
        <v>17.906843390000002</v>
      </c>
      <c r="AD24" s="152">
        <v>8.0724238399971462</v>
      </c>
    </row>
    <row r="25" spans="1:30" x14ac:dyDescent="0.25">
      <c r="A25">
        <v>3</v>
      </c>
      <c r="B25" t="s">
        <v>88</v>
      </c>
      <c r="C25" t="s">
        <v>89</v>
      </c>
      <c r="D25" t="s">
        <v>50</v>
      </c>
      <c r="E25" t="s">
        <v>90</v>
      </c>
      <c r="G25" s="146" t="str">
        <f t="shared" si="0"/>
        <v>Philplans First, Inc.</v>
      </c>
      <c r="H25" s="147">
        <v>3</v>
      </c>
      <c r="I25" s="147">
        <v>1</v>
      </c>
      <c r="J25" s="147" t="s">
        <v>99</v>
      </c>
      <c r="K25" s="147" t="s">
        <v>99</v>
      </c>
      <c r="L25" s="148">
        <v>1273</v>
      </c>
      <c r="M25" s="148">
        <v>458</v>
      </c>
      <c r="N25" s="148">
        <v>23</v>
      </c>
      <c r="O25" s="149">
        <v>131.22200000000001</v>
      </c>
      <c r="P25" s="149">
        <v>130.36697000000001</v>
      </c>
      <c r="Q25" s="149">
        <v>12.786549000000001</v>
      </c>
      <c r="R25" s="150"/>
      <c r="T25" s="151" t="str">
        <f t="shared" si="1"/>
        <v>Philplans First, Inc.</v>
      </c>
      <c r="U25" s="152">
        <v>22101.25868436</v>
      </c>
      <c r="V25" s="152">
        <v>16802.514602759999</v>
      </c>
      <c r="W25" s="152">
        <v>18287.055079200003</v>
      </c>
      <c r="X25" s="152">
        <v>16325.667859220002</v>
      </c>
      <c r="Y25" s="152">
        <v>476.84674353999617</v>
      </c>
      <c r="Z25" s="152">
        <v>3814.203605409959</v>
      </c>
      <c r="AA25" s="152">
        <v>700</v>
      </c>
      <c r="AB25" s="152">
        <v>3189.6519032399588</v>
      </c>
      <c r="AC25" s="152">
        <v>166.88355075999999</v>
      </c>
      <c r="AD25" s="152">
        <v>-75.226998590000093</v>
      </c>
    </row>
    <row r="26" spans="1:30" x14ac:dyDescent="0.25">
      <c r="A26">
        <v>3</v>
      </c>
      <c r="B26" t="s">
        <v>91</v>
      </c>
      <c r="C26" t="s">
        <v>92</v>
      </c>
      <c r="D26" t="s">
        <v>50</v>
      </c>
      <c r="E26" t="s">
        <v>90</v>
      </c>
      <c r="G26" s="146" t="str">
        <f t="shared" si="0"/>
        <v>Trusteeship Plans, Inc.</v>
      </c>
      <c r="H26" s="147">
        <v>3</v>
      </c>
      <c r="I26" s="147">
        <v>1</v>
      </c>
      <c r="J26" s="147" t="s">
        <v>99</v>
      </c>
      <c r="K26" s="147" t="s">
        <v>99</v>
      </c>
      <c r="L26" s="148">
        <v>0</v>
      </c>
      <c r="M26" s="148">
        <v>0</v>
      </c>
      <c r="N26" s="148">
        <v>0</v>
      </c>
      <c r="O26" s="149">
        <v>0</v>
      </c>
      <c r="P26" s="149">
        <v>0</v>
      </c>
      <c r="Q26" s="149">
        <v>0</v>
      </c>
      <c r="R26" s="150"/>
      <c r="T26" s="151" t="str">
        <f t="shared" si="1"/>
        <v>Trusteeship Plans, Inc.</v>
      </c>
      <c r="U26" s="152">
        <v>728.64381200000003</v>
      </c>
      <c r="V26" s="152">
        <v>160.20519200000001</v>
      </c>
      <c r="W26" s="152">
        <v>227.96643700000001</v>
      </c>
      <c r="X26" s="152">
        <v>92.526163999999994</v>
      </c>
      <c r="Y26" s="152">
        <v>67.679028000000017</v>
      </c>
      <c r="Z26" s="152">
        <v>500.67737499999998</v>
      </c>
      <c r="AA26" s="152">
        <v>113.51</v>
      </c>
      <c r="AB26" s="152">
        <v>39.288567</v>
      </c>
      <c r="AC26" s="152">
        <v>1.745028</v>
      </c>
      <c r="AD26" s="152">
        <v>1.2238290000000001</v>
      </c>
    </row>
    <row r="27" spans="1:30" ht="15" hidden="1" customHeight="1" x14ac:dyDescent="0.25">
      <c r="A27"/>
      <c r="B27"/>
      <c r="G27" s="153" t="s">
        <v>93</v>
      </c>
      <c r="H27" s="154">
        <f>COUNT(#REF!)</f>
        <v>0</v>
      </c>
      <c r="I27" s="155"/>
      <c r="J27" s="155"/>
      <c r="K27" s="155"/>
      <c r="L27" s="156" t="e">
        <f>SUM(#REF!)</f>
        <v>#REF!</v>
      </c>
      <c r="M27" s="156" t="e">
        <f>SUM(#REF!)</f>
        <v>#REF!</v>
      </c>
      <c r="N27" s="156" t="e">
        <f>SUM(#REF!)</f>
        <v>#REF!</v>
      </c>
      <c r="O27" s="157" t="e">
        <f>SUM(#REF!)</f>
        <v>#REF!</v>
      </c>
      <c r="P27" s="157" t="e">
        <f>SUM(#REF!)</f>
        <v>#REF!</v>
      </c>
      <c r="Q27" s="157" t="e">
        <f>SUM(#REF!)</f>
        <v>#REF!</v>
      </c>
      <c r="R27" s="158"/>
      <c r="T27" s="159" t="s">
        <v>93</v>
      </c>
      <c r="U27" s="160" t="e">
        <f>SUM(#REF!)</f>
        <v>#REF!</v>
      </c>
      <c r="V27" s="160" t="e">
        <f>SUM(#REF!)</f>
        <v>#REF!</v>
      </c>
      <c r="W27" s="160" t="e">
        <f>SUM(#REF!)</f>
        <v>#REF!</v>
      </c>
      <c r="X27" s="160" t="e">
        <f>SUM(#REF!)</f>
        <v>#REF!</v>
      </c>
      <c r="Y27" s="160" t="e">
        <f>SUM(#REF!)</f>
        <v>#REF!</v>
      </c>
      <c r="Z27" s="160" t="e">
        <f>SUM(#REF!)</f>
        <v>#REF!</v>
      </c>
      <c r="AA27" s="160" t="e">
        <f>SUM(#REF!)</f>
        <v>#REF!</v>
      </c>
      <c r="AB27" s="160" t="e">
        <f>SUM(#REF!)</f>
        <v>#REF!</v>
      </c>
      <c r="AC27" s="160" t="e">
        <f>SUM(#REF!)</f>
        <v>#REF!</v>
      </c>
      <c r="AD27" s="160" t="e">
        <f>SUM(#REF!)</f>
        <v>#REF!</v>
      </c>
    </row>
    <row r="28" spans="1:30" x14ac:dyDescent="0.25">
      <c r="A28"/>
      <c r="B28"/>
      <c r="G28" s="161"/>
      <c r="H28" s="161"/>
      <c r="I28" s="162"/>
      <c r="J28" s="162"/>
      <c r="K28" s="162"/>
      <c r="L28" s="163"/>
      <c r="M28" s="164"/>
      <c r="N28" s="165"/>
      <c r="O28" s="163"/>
      <c r="P28" s="164"/>
      <c r="Q28" s="165"/>
      <c r="R28" s="166"/>
      <c r="T28" s="161"/>
      <c r="U28" s="167"/>
      <c r="V28" s="168"/>
      <c r="W28" s="169"/>
      <c r="X28" s="170"/>
      <c r="Y28" s="170"/>
      <c r="Z28" s="168"/>
      <c r="AA28" s="171"/>
      <c r="AB28" s="172"/>
      <c r="AC28" s="168"/>
      <c r="AD28" s="168"/>
    </row>
    <row r="29" spans="1:30" x14ac:dyDescent="0.25">
      <c r="A29"/>
      <c r="B29"/>
      <c r="G29" s="173" t="s">
        <v>94</v>
      </c>
      <c r="H29" s="154"/>
      <c r="I29" s="174">
        <f>SUM(I13:I27)</f>
        <v>12</v>
      </c>
      <c r="J29" s="174">
        <f>SUM(J13:J27)</f>
        <v>2</v>
      </c>
      <c r="K29" s="174">
        <f>SUM(K13:K27)</f>
        <v>0</v>
      </c>
      <c r="L29" s="156">
        <f t="shared" ref="L29:Q29" si="2">SUM(L13:L26)</f>
        <v>217737</v>
      </c>
      <c r="M29" s="156">
        <f t="shared" si="2"/>
        <v>458</v>
      </c>
      <c r="N29" s="156">
        <f t="shared" si="2"/>
        <v>23</v>
      </c>
      <c r="O29" s="160">
        <f t="shared" si="2"/>
        <v>12208.7089</v>
      </c>
      <c r="P29" s="160">
        <f t="shared" si="2"/>
        <v>130.36697000000001</v>
      </c>
      <c r="Q29" s="160">
        <f t="shared" si="2"/>
        <v>12.786549000000001</v>
      </c>
      <c r="R29" s="175"/>
      <c r="T29" s="173" t="s">
        <v>94</v>
      </c>
      <c r="U29" s="160">
        <f t="shared" ref="U29:AD29" si="3">SUM(U13:U26)</f>
        <v>163608.32307041762</v>
      </c>
      <c r="V29" s="160">
        <f t="shared" si="3"/>
        <v>140542.63773242</v>
      </c>
      <c r="W29" s="160">
        <f t="shared" si="3"/>
        <v>134765.0203343069</v>
      </c>
      <c r="X29" s="160">
        <f t="shared" si="3"/>
        <v>128035.21845607445</v>
      </c>
      <c r="Y29" s="160">
        <f t="shared" si="3"/>
        <v>12507.419276345558</v>
      </c>
      <c r="Z29" s="160">
        <f t="shared" si="3"/>
        <v>28843.302736139445</v>
      </c>
      <c r="AA29" s="160">
        <f t="shared" si="3"/>
        <v>3497.3329380000005</v>
      </c>
      <c r="AB29" s="160">
        <f t="shared" si="3"/>
        <v>21140.763588409445</v>
      </c>
      <c r="AC29" s="160">
        <f t="shared" si="3"/>
        <v>5816.2787626850059</v>
      </c>
      <c r="AD29" s="160">
        <f t="shared" si="3"/>
        <v>1168.24913082833</v>
      </c>
    </row>
    <row r="30" spans="1:30" x14ac:dyDescent="0.25">
      <c r="A30"/>
      <c r="B30"/>
      <c r="O30" s="176"/>
      <c r="W30" s="177"/>
    </row>
    <row r="31" spans="1:30" x14ac:dyDescent="0.25">
      <c r="A31"/>
      <c r="B31"/>
      <c r="G31" s="178" t="s">
        <v>95</v>
      </c>
      <c r="T31" s="179" t="s">
        <v>96</v>
      </c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</row>
    <row r="32" spans="1:30" ht="14.25" customHeight="1" x14ac:dyDescent="0.25">
      <c r="A32"/>
      <c r="B32"/>
      <c r="G32" s="178" t="s">
        <v>97</v>
      </c>
      <c r="H32" s="91"/>
      <c r="I32" s="91"/>
      <c r="J32" s="91"/>
      <c r="K32" s="91"/>
      <c r="L32" s="91"/>
      <c r="M32" s="91"/>
      <c r="N32" s="91"/>
      <c r="O32" s="91"/>
      <c r="T32" s="181" t="s">
        <v>98</v>
      </c>
    </row>
    <row r="33" spans="1:30" x14ac:dyDescent="0.25">
      <c r="A33"/>
      <c r="B33"/>
      <c r="G33" s="178"/>
      <c r="T33" s="181"/>
      <c r="U33" s="182"/>
      <c r="V33" s="182"/>
      <c r="W33" s="182"/>
      <c r="X33" s="182"/>
      <c r="Z33" s="182"/>
      <c r="AA33" s="182"/>
      <c r="AB33" s="182"/>
      <c r="AC33" s="183"/>
      <c r="AD33" s="182"/>
    </row>
    <row r="34" spans="1:30" ht="12.75" customHeight="1" x14ac:dyDescent="0.25">
      <c r="A34"/>
      <c r="B34"/>
      <c r="G34" s="178"/>
      <c r="T34" s="181"/>
    </row>
    <row r="35" spans="1:30" x14ac:dyDescent="0.25">
      <c r="A35"/>
      <c r="B35"/>
      <c r="G35" s="178"/>
      <c r="T35" s="184"/>
      <c r="U35" s="185"/>
      <c r="V35" s="185"/>
      <c r="W35" s="185"/>
      <c r="X35" s="185"/>
      <c r="Y35" s="185"/>
      <c r="Z35" s="185"/>
      <c r="AA35" s="185"/>
      <c r="AB35" s="185"/>
      <c r="AC35" s="185"/>
      <c r="AD35" s="185"/>
    </row>
    <row r="36" spans="1:30" x14ac:dyDescent="0.25">
      <c r="A36"/>
      <c r="B36"/>
      <c r="T36" s="184"/>
      <c r="U36" s="185"/>
      <c r="V36" s="185"/>
      <c r="W36" s="185"/>
      <c r="X36" s="185"/>
      <c r="Y36" s="185"/>
      <c r="Z36" s="185"/>
      <c r="AA36" s="185"/>
      <c r="AB36" s="185"/>
      <c r="AC36" s="185"/>
      <c r="AD36" s="185"/>
    </row>
    <row r="37" spans="1:30" x14ac:dyDescent="0.25">
      <c r="A37"/>
      <c r="B37"/>
    </row>
    <row r="38" spans="1:30" x14ac:dyDescent="0.25">
      <c r="A38"/>
      <c r="B38"/>
      <c r="C38"/>
      <c r="D38"/>
      <c r="E38"/>
    </row>
    <row r="39" spans="1:30" x14ac:dyDescent="0.25">
      <c r="A39"/>
      <c r="B39"/>
    </row>
    <row r="40" spans="1:30" x14ac:dyDescent="0.25">
      <c r="A40"/>
      <c r="B40"/>
    </row>
    <row r="41" spans="1:30" x14ac:dyDescent="0.25">
      <c r="A41"/>
      <c r="B41"/>
    </row>
    <row r="42" spans="1:30" x14ac:dyDescent="0.25">
      <c r="A42"/>
      <c r="B42"/>
    </row>
    <row r="43" spans="1:30" x14ac:dyDescent="0.25">
      <c r="A43"/>
      <c r="B43"/>
    </row>
    <row r="44" spans="1:30" x14ac:dyDescent="0.25">
      <c r="A44"/>
      <c r="B44"/>
    </row>
    <row r="45" spans="1:30" x14ac:dyDescent="0.25">
      <c r="A45"/>
      <c r="B45"/>
    </row>
    <row r="46" spans="1:30" x14ac:dyDescent="0.25">
      <c r="A46"/>
      <c r="B46"/>
    </row>
  </sheetData>
  <mergeCells count="13">
    <mergeCell ref="U11:AD11"/>
    <mergeCell ref="G10:G11"/>
    <mergeCell ref="H10:H11"/>
    <mergeCell ref="I10:K10"/>
    <mergeCell ref="L10:N10"/>
    <mergeCell ref="O10:Q10"/>
    <mergeCell ref="T10:T11"/>
    <mergeCell ref="G4:Q4"/>
    <mergeCell ref="T4:AD4"/>
    <mergeCell ref="G5:Q5"/>
    <mergeCell ref="T5:AD5"/>
    <mergeCell ref="G6:Q6"/>
    <mergeCell ref="T6:AD6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67" fitToWidth="0" fitToHeight="0" orientation="landscape" r:id="rId2"/>
  <headerFooter>
    <oddHeader>&amp;C&amp;K000000&amp;G</oddHeader>
  </headerFooter>
  <colBreaks count="1" manualBreakCount="1">
    <brk id="18" max="3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8b99658-78a3-444a-a964-0deea8345e16">
      <Terms xmlns="http://schemas.microsoft.com/office/infopath/2007/PartnerControls"/>
    </lcf76f155ced4ddcb4097134ff3c332f>
    <TaxCatchAll xmlns="8b8451c1-b655-4b05-9aae-566a26621e0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45BB6F91D5CC499249A4E1BA4DF838" ma:contentTypeVersion="17" ma:contentTypeDescription="Create a new document." ma:contentTypeScope="" ma:versionID="9d6294c2cb1f10c81655b83974f38883">
  <xsd:schema xmlns:xsd="http://www.w3.org/2001/XMLSchema" xmlns:xs="http://www.w3.org/2001/XMLSchema" xmlns:p="http://schemas.microsoft.com/office/2006/metadata/properties" xmlns:ns2="c8b99658-78a3-444a-a964-0deea8345e16" xmlns:ns3="8b8451c1-b655-4b05-9aae-566a26621e0d" targetNamespace="http://schemas.microsoft.com/office/2006/metadata/properties" ma:root="true" ma:fieldsID="52b90a46c2fdff0398d3ac8b12bbbcf1" ns2:_="" ns3:_="">
    <xsd:import namespace="c8b99658-78a3-444a-a964-0deea8345e16"/>
    <xsd:import namespace="8b8451c1-b655-4b05-9aae-566a26621e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b99658-78a3-444a-a964-0deea8345e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c7b5a5c-ce00-47d5-b44b-c66ac74b34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451c1-b655-4b05-9aae-566a26621e0d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c43a4ee0-48d0-4f9d-bf4e-53417563b94b}" ma:internalName="TaxCatchAll" ma:showField="CatchAllData" ma:web="8b8451c1-b655-4b05-9aae-566a26621e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CC88E0-9162-4815-BD48-53D1FFD475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96EAB6-C132-48A6-B4D1-09163784706E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8b8451c1-b655-4b05-9aae-566a26621e0d"/>
    <ds:schemaRef ds:uri="c8b99658-78a3-444a-a964-0deea8345e16"/>
    <ds:schemaRef ds:uri="http://purl.org/dc/elements/1.1/"/>
    <ds:schemaRef ds:uri="http://www.w3.org/XML/1998/namespace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A25E7C0-FAAE-4898-A04D-14E25F387E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b99658-78a3-444a-a964-0deea8345e16"/>
    <ds:schemaRef ds:uri="8b8451c1-b655-4b05-9aae-566a26621e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PN Industry Performance</vt:lpstr>
      <vt:lpstr>PN Companies</vt:lpstr>
      <vt:lpstr>'PN Companies'!Print_Area</vt:lpstr>
      <vt:lpstr>'PN Industry Performance'!Print_Area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Ance Kenneth V. Martinez</dc:creator>
  <cp:keywords/>
  <dc:description/>
  <cp:lastModifiedBy>Jul Lieza Anne B. Serquina</cp:lastModifiedBy>
  <cp:revision/>
  <cp:lastPrinted>2025-05-28T06:44:08Z</cp:lastPrinted>
  <dcterms:created xsi:type="dcterms:W3CDTF">2025-05-23T06:31:07Z</dcterms:created>
  <dcterms:modified xsi:type="dcterms:W3CDTF">2025-06-05T07:58:24Z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0x0101002045BB6F91D5CC499249A4E1BA4DF838</vt:lpwstr>
  </property>
  <property fmtid="{D5CDD505-2E9C-101B-9397-08002B2CF9AE}" pid="3" name="MediaServiceImageTags">
    <vt:lpwstr/>
  </property>
</Properties>
</file>