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insurancegovph-my.sharepoint.com/personal/jmb_sy_insurance_gov_ph/Documents/Desktop/"/>
    </mc:Choice>
  </mc:AlternateContent>
  <xr:revisionPtr revIDLastSave="0" documentId="8_{AF0EA937-4AEA-4526-BDF7-4B750DBFC8EE}" xr6:coauthVersionLast="47" xr6:coauthVersionMax="47" xr10:uidLastSave="{00000000-0000-0000-0000-000000000000}"/>
  <workbookProtection workbookAlgorithmName="SHA-512" workbookHashValue="eGoS/Ucofc8HhPPupjokIWLpvQN2/J+PUMgIfL47Hn5JRj8ruDel5nXq3A32PMvishNCkby2s1f8K05XIq0vDA==" workbookSaltValue="3Sj+M02J3qJFARSjkjZXkg==" workbookSpinCount="100000" lockStructure="1"/>
  <bookViews>
    <workbookView xWindow="6540" yWindow="2790" windowWidth="21585" windowHeight="12000" tabRatio="912" xr2:uid="{00000000-000D-0000-FFFF-FFFF00000000}"/>
  </bookViews>
  <sheets>
    <sheet name="Instruction" sheetId="13" r:id="rId1"/>
    <sheet name="Profile" sheetId="7" r:id="rId2"/>
    <sheet name="Prudential Requirements" sheetId="14" r:id="rId3"/>
    <sheet name="Bonds and Policies" sheetId="15" r:id="rId4"/>
    <sheet name="SBO_IB" sheetId="1" r:id="rId5"/>
    <sheet name="SBO_RB" sheetId="2" r:id="rId6"/>
    <sheet name="SBO_Reconciliation" sheetId="3" r:id="rId7"/>
    <sheet name="SoCI" sheetId="6" r:id="rId8"/>
    <sheet name="SFP" sheetId="4" r:id="rId9"/>
    <sheet name="Compliance and Governance" sheetId="9" r:id="rId10"/>
    <sheet name="Dropdown" sheetId="11" state="hidden" r:id="rId11"/>
    <sheet name="Hidden2" sheetId="12" state="hidden" r:id="rId12"/>
  </sheets>
  <definedNames>
    <definedName name="ab">'Prudential Requirements'!$J$18,'Prudential Requirements'!$M$8</definedName>
    <definedName name="_xlnm.Print_Area" localSheetId="3">'Bonds and Policies'!$A$1:$AT$36</definedName>
    <definedName name="_xlnm.Print_Area" localSheetId="9">'Compliance and Governance'!$A$1:$AA$82</definedName>
    <definedName name="_xlnm.Print_Area" localSheetId="1">Profile!$A$2:$AU$36</definedName>
    <definedName name="_xlnm.Print_Area" localSheetId="2">'Prudential Requirements'!$A$1:$AU$16</definedName>
    <definedName name="_xlnm.Print_Area" localSheetId="4">SBO_IB!$A$1:$Z$67</definedName>
    <definedName name="_xlnm.Print_Area" localSheetId="5">SBO_RB!$A$1:$AF$68</definedName>
    <definedName name="_xlnm.Print_Area" localSheetId="6">SBO_Reconciliation!$A$1:$AG$47</definedName>
    <definedName name="_xlnm.Print_Area" localSheetId="8">SFP!$A$1:$Q$72</definedName>
    <definedName name="_xlnm.Print_Area" localSheetId="7">SoCI!$B$1:$AD$58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7" l="1"/>
  <c r="F19" i="7"/>
  <c r="F20" i="7"/>
  <c r="I20" i="7" s="1"/>
  <c r="BF3" i="12"/>
  <c r="J13" i="14"/>
  <c r="J7" i="14"/>
  <c r="N25" i="2" l="1"/>
  <c r="D2" i="6" l="1"/>
  <c r="D3" i="6"/>
  <c r="G2" i="9"/>
  <c r="G3" i="9"/>
  <c r="N25" i="1" l="1"/>
  <c r="N65" i="2" l="1"/>
  <c r="N64" i="2"/>
  <c r="N63" i="2"/>
  <c r="N62" i="2"/>
  <c r="N61" i="2"/>
  <c r="N60" i="2"/>
  <c r="N59" i="2"/>
  <c r="N58" i="2"/>
  <c r="N57" i="2"/>
  <c r="N56" i="2"/>
  <c r="N55" i="2"/>
  <c r="N54" i="2"/>
  <c r="N53" i="2"/>
  <c r="N52" i="2"/>
  <c r="N51" i="2"/>
  <c r="N50" i="2"/>
  <c r="N49" i="2"/>
  <c r="N48" i="2"/>
  <c r="N41" i="2"/>
  <c r="N40" i="2"/>
  <c r="N39" i="2"/>
  <c r="N38" i="2"/>
  <c r="N37" i="2"/>
  <c r="N36" i="2"/>
  <c r="N35" i="2"/>
  <c r="N34" i="2"/>
  <c r="N33" i="2"/>
  <c r="N32" i="2"/>
  <c r="N31" i="2"/>
  <c r="N30" i="2"/>
  <c r="N29" i="2"/>
  <c r="N28" i="2"/>
  <c r="N27" i="2"/>
  <c r="N26" i="2"/>
  <c r="N24" i="2"/>
  <c r="N65" i="1"/>
  <c r="N64" i="1"/>
  <c r="N63" i="1"/>
  <c r="N62" i="1"/>
  <c r="N61" i="1"/>
  <c r="N60" i="1"/>
  <c r="N59" i="1"/>
  <c r="N58" i="1"/>
  <c r="N57" i="1"/>
  <c r="N56" i="1"/>
  <c r="N55" i="1"/>
  <c r="N54" i="1"/>
  <c r="N53" i="1"/>
  <c r="N52" i="1"/>
  <c r="N51" i="1"/>
  <c r="N50" i="1"/>
  <c r="N49" i="1"/>
  <c r="N48" i="1"/>
  <c r="N41" i="1"/>
  <c r="N40" i="1"/>
  <c r="N39" i="1"/>
  <c r="N38" i="1"/>
  <c r="N37" i="1"/>
  <c r="N36" i="1"/>
  <c r="N35" i="1"/>
  <c r="N34" i="1"/>
  <c r="N33" i="1"/>
  <c r="N32" i="1"/>
  <c r="N31" i="1"/>
  <c r="N30" i="1"/>
  <c r="N29" i="1"/>
  <c r="N28" i="1"/>
  <c r="N27" i="1"/>
  <c r="N26" i="1"/>
  <c r="N24" i="1"/>
  <c r="N4" i="7" l="1"/>
  <c r="FE3" i="12" l="1"/>
  <c r="AG3" i="12"/>
  <c r="F14" i="3"/>
  <c r="K35" i="15" l="1"/>
  <c r="FD3" i="12" s="1"/>
  <c r="K20" i="15"/>
  <c r="FC3" i="12" l="1"/>
  <c r="G51" i="6"/>
  <c r="E51" i="6"/>
  <c r="G27" i="3" l="1"/>
  <c r="G28" i="3"/>
  <c r="G26" i="3"/>
  <c r="G17" i="3"/>
  <c r="G18" i="3"/>
  <c r="G16" i="3"/>
  <c r="D14" i="3" l="1"/>
  <c r="FA3" i="12" l="1"/>
  <c r="EZ3" i="12"/>
  <c r="EY3" i="12"/>
  <c r="EX3" i="12"/>
  <c r="EW3" i="12"/>
  <c r="EV3" i="12"/>
  <c r="EU3" i="12"/>
  <c r="ET3" i="12"/>
  <c r="ES3" i="12"/>
  <c r="ER3" i="12"/>
  <c r="EQ3" i="12"/>
  <c r="EP3" i="12"/>
  <c r="EO3" i="12"/>
  <c r="EN3" i="12"/>
  <c r="EM3" i="12"/>
  <c r="EL3" i="12"/>
  <c r="EK3" i="12"/>
  <c r="EJ3" i="12"/>
  <c r="EI3" i="12"/>
  <c r="EH3" i="12"/>
  <c r="EG3" i="12"/>
  <c r="EF3" i="12"/>
  <c r="EE3" i="12"/>
  <c r="ED3" i="12"/>
  <c r="EC3" i="12"/>
  <c r="EB3" i="12"/>
  <c r="EA3" i="12"/>
  <c r="DZ3" i="12"/>
  <c r="DY3" i="12"/>
  <c r="DX3" i="12"/>
  <c r="DW3" i="12"/>
  <c r="DV3" i="12"/>
  <c r="DT3" i="12" l="1"/>
  <c r="DU3" i="12"/>
  <c r="DQ3" i="12"/>
  <c r="DP3" i="12"/>
  <c r="DO3" i="12"/>
  <c r="DN3" i="12"/>
  <c r="DM3" i="12"/>
  <c r="DK3" i="12"/>
  <c r="DJ3" i="12"/>
  <c r="DH3" i="12"/>
  <c r="DG3" i="12" l="1"/>
  <c r="DI3" i="12" s="1"/>
  <c r="DE3" i="12"/>
  <c r="CP3" i="12"/>
  <c r="DD3" i="12"/>
  <c r="CO3" i="12"/>
  <c r="DC3" i="12"/>
  <c r="CN3" i="12"/>
  <c r="DB3" i="12"/>
  <c r="CM3" i="12"/>
  <c r="DA3" i="12"/>
  <c r="CL3" i="12"/>
  <c r="CZ3" i="12"/>
  <c r="CK3" i="12"/>
  <c r="CY3" i="12"/>
  <c r="CJ3" i="12"/>
  <c r="CX3" i="12"/>
  <c r="CI3" i="12"/>
  <c r="CW3" i="12"/>
  <c r="CH3" i="12"/>
  <c r="CV3" i="12"/>
  <c r="CG3" i="12"/>
  <c r="CU3" i="12"/>
  <c r="CF3" i="12"/>
  <c r="CT3" i="12"/>
  <c r="CE3" i="12"/>
  <c r="CS3" i="12"/>
  <c r="CD3" i="12"/>
  <c r="CR3" i="12"/>
  <c r="CC3" i="12"/>
  <c r="CA3" i="12"/>
  <c r="BZ3" i="12"/>
  <c r="BW3" i="12"/>
  <c r="BV3" i="12"/>
  <c r="BU3" i="12"/>
  <c r="BT3" i="12"/>
  <c r="BS3" i="12"/>
  <c r="BR3" i="12"/>
  <c r="BQ3" i="12"/>
  <c r="BP3" i="12"/>
  <c r="BO3" i="12"/>
  <c r="BN3" i="12"/>
  <c r="BM3" i="12"/>
  <c r="BL3" i="12"/>
  <c r="BK3" i="12"/>
  <c r="BJ3" i="12"/>
  <c r="BI3" i="12"/>
  <c r="BH3" i="12"/>
  <c r="BG3" i="12"/>
  <c r="BE3" i="12"/>
  <c r="BD3" i="12" l="1"/>
  <c r="BC3" i="12"/>
  <c r="BB3" i="12"/>
  <c r="AI3" i="12"/>
  <c r="AH3" i="12"/>
  <c r="AF3" i="12"/>
  <c r="BA3" i="12"/>
  <c r="AE3" i="12"/>
  <c r="AZ3" i="12"/>
  <c r="AD3" i="12"/>
  <c r="AY3" i="12"/>
  <c r="AC3" i="12"/>
  <c r="AX3" i="12"/>
  <c r="AB3" i="12"/>
  <c r="AW3" i="12"/>
  <c r="AA3" i="12"/>
  <c r="AV3" i="12"/>
  <c r="Z3" i="12"/>
  <c r="AU3" i="12"/>
  <c r="Y3" i="12"/>
  <c r="AT3" i="12"/>
  <c r="X3" i="12"/>
  <c r="AS3" i="12"/>
  <c r="W3" i="12"/>
  <c r="AR3" i="12"/>
  <c r="V3" i="12"/>
  <c r="AQ3" i="12"/>
  <c r="U3" i="12"/>
  <c r="AP3" i="12"/>
  <c r="T3" i="12"/>
  <c r="AO3" i="12"/>
  <c r="S3" i="12"/>
  <c r="AN3" i="12"/>
  <c r="R3" i="12"/>
  <c r="AM3" i="12"/>
  <c r="Q3" i="12"/>
  <c r="AL3" i="12"/>
  <c r="P3" i="12"/>
  <c r="AK3" i="12"/>
  <c r="O3" i="12"/>
  <c r="J3" i="12"/>
  <c r="I3" i="12"/>
  <c r="H3" i="12"/>
  <c r="G3" i="12"/>
  <c r="F3" i="12"/>
  <c r="E3" i="12"/>
  <c r="D3" i="12"/>
  <c r="A3" i="12" l="1"/>
  <c r="D19" i="3"/>
  <c r="G31" i="9" l="1"/>
  <c r="F31" i="9"/>
  <c r="G30" i="9"/>
  <c r="F30" i="9"/>
  <c r="G29" i="9"/>
  <c r="F29" i="9"/>
  <c r="G28" i="9"/>
  <c r="F28" i="9"/>
  <c r="G27" i="9"/>
  <c r="F27" i="9"/>
  <c r="H3" i="4" l="1"/>
  <c r="H2" i="4"/>
  <c r="G2" i="3"/>
  <c r="H3" i="2"/>
  <c r="H2" i="2"/>
  <c r="H3" i="1"/>
  <c r="H2" i="1"/>
  <c r="F24" i="3" l="1"/>
  <c r="E24" i="3"/>
  <c r="D24" i="3"/>
  <c r="E14" i="3"/>
  <c r="G14" i="3" l="1"/>
  <c r="G19" i="3" s="1"/>
  <c r="G24" i="3"/>
  <c r="G29" i="3" s="1"/>
  <c r="G20" i="6"/>
  <c r="F29" i="3"/>
  <c r="CB3" i="12" s="1"/>
  <c r="E29" i="3"/>
  <c r="BY3" i="12" s="1"/>
  <c r="D29" i="3"/>
  <c r="F19" i="3"/>
  <c r="E19" i="3"/>
  <c r="L3" i="12" s="1"/>
  <c r="I66" i="2"/>
  <c r="H66" i="2"/>
  <c r="G66" i="2"/>
  <c r="E66" i="2"/>
  <c r="D66" i="2"/>
  <c r="C66" i="2"/>
  <c r="J65" i="2"/>
  <c r="F65" i="2"/>
  <c r="J64" i="2"/>
  <c r="F64" i="2"/>
  <c r="J63" i="2"/>
  <c r="F63" i="2"/>
  <c r="J62" i="2"/>
  <c r="F62" i="2"/>
  <c r="J61" i="2"/>
  <c r="F61" i="2"/>
  <c r="J60" i="2"/>
  <c r="F60" i="2"/>
  <c r="J59" i="2"/>
  <c r="F59" i="2"/>
  <c r="J58" i="2"/>
  <c r="F58" i="2"/>
  <c r="J57" i="2"/>
  <c r="F57" i="2"/>
  <c r="J56" i="2"/>
  <c r="F56" i="2"/>
  <c r="J55" i="2"/>
  <c r="F55" i="2"/>
  <c r="J54" i="2"/>
  <c r="F54" i="2"/>
  <c r="J53" i="2"/>
  <c r="F53" i="2"/>
  <c r="J52" i="2"/>
  <c r="F52" i="2"/>
  <c r="J51" i="2"/>
  <c r="F51" i="2"/>
  <c r="J50" i="2"/>
  <c r="F50" i="2"/>
  <c r="J49" i="2"/>
  <c r="F49" i="2"/>
  <c r="L66" i="2"/>
  <c r="K66" i="2"/>
  <c r="J48" i="2"/>
  <c r="F48" i="2"/>
  <c r="I42" i="2"/>
  <c r="H42" i="2"/>
  <c r="G42" i="2"/>
  <c r="E42" i="2"/>
  <c r="D42" i="2"/>
  <c r="C42" i="2"/>
  <c r="J41" i="2"/>
  <c r="F41" i="2"/>
  <c r="J40" i="2"/>
  <c r="F40" i="2"/>
  <c r="J39" i="2"/>
  <c r="F39" i="2"/>
  <c r="J38" i="2"/>
  <c r="F38" i="2"/>
  <c r="J37" i="2"/>
  <c r="F37" i="2"/>
  <c r="J36" i="2"/>
  <c r="F36" i="2"/>
  <c r="J35" i="2"/>
  <c r="F35" i="2"/>
  <c r="J34" i="2"/>
  <c r="F34" i="2"/>
  <c r="J33" i="2"/>
  <c r="F33" i="2"/>
  <c r="J32" i="2"/>
  <c r="F32" i="2"/>
  <c r="J31" i="2"/>
  <c r="F31" i="2"/>
  <c r="J30" i="2"/>
  <c r="F30" i="2"/>
  <c r="J29" i="2"/>
  <c r="F29" i="2"/>
  <c r="J28" i="2"/>
  <c r="F28" i="2"/>
  <c r="J27" i="2"/>
  <c r="F27" i="2"/>
  <c r="J26" i="2"/>
  <c r="F26" i="2"/>
  <c r="J25" i="2"/>
  <c r="F25" i="2"/>
  <c r="M42" i="2"/>
  <c r="K42" i="2"/>
  <c r="J24" i="2"/>
  <c r="F24" i="2"/>
  <c r="F66" i="2" l="1"/>
  <c r="G53" i="6"/>
  <c r="G57" i="6" s="1"/>
  <c r="J42" i="2"/>
  <c r="M3" i="12"/>
  <c r="F42" i="2"/>
  <c r="C3" i="12" s="1"/>
  <c r="K3" i="12"/>
  <c r="BX3" i="12"/>
  <c r="CQ3" i="12" s="1"/>
  <c r="L42" i="2"/>
  <c r="J66" i="2"/>
  <c r="M66" i="2"/>
  <c r="O34" i="4"/>
  <c r="DF3" i="12" s="1"/>
  <c r="J17" i="14" l="1"/>
  <c r="J18" i="14" s="1"/>
  <c r="N42" i="2"/>
  <c r="N66" i="2"/>
  <c r="FF3" i="12" l="1"/>
  <c r="F49" i="1"/>
  <c r="F24" i="1"/>
  <c r="J25" i="1"/>
  <c r="I66" i="1" l="1"/>
  <c r="H66" i="1"/>
  <c r="G66" i="1"/>
  <c r="E66" i="1"/>
  <c r="D66" i="1"/>
  <c r="C66" i="1"/>
  <c r="J65" i="1"/>
  <c r="F65" i="1"/>
  <c r="J64" i="1"/>
  <c r="F64" i="1"/>
  <c r="J63" i="1"/>
  <c r="F63" i="1"/>
  <c r="J62" i="1"/>
  <c r="F62" i="1"/>
  <c r="J61" i="1"/>
  <c r="F61" i="1"/>
  <c r="J60" i="1"/>
  <c r="F60" i="1"/>
  <c r="J59" i="1"/>
  <c r="F59" i="1"/>
  <c r="J58" i="1"/>
  <c r="F58" i="1"/>
  <c r="J57" i="1"/>
  <c r="F57" i="1"/>
  <c r="J56" i="1"/>
  <c r="F56" i="1"/>
  <c r="J55" i="1"/>
  <c r="F55" i="1"/>
  <c r="J54" i="1"/>
  <c r="F54" i="1"/>
  <c r="J53" i="1"/>
  <c r="F53" i="1"/>
  <c r="J52" i="1"/>
  <c r="F52" i="1"/>
  <c r="J51" i="1"/>
  <c r="F51" i="1"/>
  <c r="J50" i="1"/>
  <c r="F50" i="1"/>
  <c r="J49" i="1"/>
  <c r="J48" i="1"/>
  <c r="F48" i="1"/>
  <c r="I42" i="1"/>
  <c r="H42" i="1"/>
  <c r="G42" i="1"/>
  <c r="E42" i="1"/>
  <c r="D42" i="1"/>
  <c r="C42" i="1"/>
  <c r="J41" i="1"/>
  <c r="F41" i="1"/>
  <c r="J40" i="1"/>
  <c r="F40" i="1"/>
  <c r="J39" i="1"/>
  <c r="F39" i="1"/>
  <c r="J38" i="1"/>
  <c r="F38" i="1"/>
  <c r="J37" i="1"/>
  <c r="F37" i="1"/>
  <c r="J36" i="1"/>
  <c r="F36" i="1"/>
  <c r="J35" i="1"/>
  <c r="F35" i="1"/>
  <c r="J34" i="1"/>
  <c r="F34" i="1"/>
  <c r="J33" i="1"/>
  <c r="F33" i="1"/>
  <c r="J32" i="1"/>
  <c r="F32" i="1"/>
  <c r="J31" i="1"/>
  <c r="F31" i="1"/>
  <c r="J30" i="1"/>
  <c r="F30" i="1"/>
  <c r="J29" i="1"/>
  <c r="F29" i="1"/>
  <c r="J28" i="1"/>
  <c r="F28" i="1"/>
  <c r="J27" i="1"/>
  <c r="F27" i="1"/>
  <c r="J26" i="1"/>
  <c r="F26" i="1"/>
  <c r="F25" i="1"/>
  <c r="J24" i="1"/>
  <c r="M66" i="1" l="1"/>
  <c r="F42" i="1"/>
  <c r="B3" i="12" s="1"/>
  <c r="F66" i="1"/>
  <c r="M42" i="1"/>
  <c r="J42" i="1"/>
  <c r="J66" i="1"/>
  <c r="K42" i="1"/>
  <c r="K66" i="1"/>
  <c r="L42" i="1"/>
  <c r="D32" i="3" s="1"/>
  <c r="L66" i="1"/>
  <c r="N66" i="1" l="1"/>
  <c r="N42" i="1"/>
  <c r="D40" i="3" s="1"/>
  <c r="D45" i="3" s="1"/>
  <c r="E20" i="6" l="1"/>
  <c r="DS3" i="12"/>
  <c r="E53" i="6" l="1"/>
  <c r="M44" i="4" s="1"/>
  <c r="E57" i="6" l="1"/>
  <c r="O46" i="4" s="1"/>
  <c r="DL3" i="12" s="1"/>
  <c r="FB3" i="12"/>
  <c r="O52" i="4" l="1"/>
  <c r="J6" i="14" s="1"/>
  <c r="DR3" i="12" l="1"/>
  <c r="J8" i="14"/>
  <c r="M8" i="14" s="1"/>
  <c r="O54" i="4"/>
  <c r="D37" i="3" l="1"/>
  <c r="G70" i="4" s="1"/>
  <c r="O55" i="4" s="1"/>
  <c r="N3" i="12" l="1"/>
  <c r="AJ3" i="12" s="1"/>
</calcChain>
</file>

<file path=xl/sharedStrings.xml><?xml version="1.0" encoding="utf-8"?>
<sst xmlns="http://schemas.openxmlformats.org/spreadsheetml/2006/main" count="1383" uniqueCount="925">
  <si>
    <t>INSTRUCTIONS</t>
  </si>
  <si>
    <t>Provide the required information in the following tabs:</t>
  </si>
  <si>
    <t>a. Profile</t>
  </si>
  <si>
    <t>•</t>
  </si>
  <si>
    <t>Company Name - select using the dropdown function</t>
  </si>
  <si>
    <t>Broker Type - select using the dropdown function</t>
  </si>
  <si>
    <t>License Number and Expiry Date</t>
  </si>
  <si>
    <t>Company Address</t>
  </si>
  <si>
    <t>Company Head - President/Chief Executive Officer/Equivalent Officer</t>
  </si>
  <si>
    <t>Finance Head - can be the Chief Financial Officer, Finance Manager, or the authorized representative of the Company who will sign the pdf copy of Profile tab in Form C</t>
  </si>
  <si>
    <t xml:space="preserve">Number of Officers and Employees </t>
  </si>
  <si>
    <t>Certification Section - attests that the Finance Head has prepared all the information provided and all the documents submitted are true and accurate. Sign-off should be made in the PDF copy of the Profile tab</t>
  </si>
  <si>
    <t>b. Prudential Requirements</t>
  </si>
  <si>
    <t>Indicate the Transaction Type using the dropdown function.</t>
  </si>
  <si>
    <t>c. Bonds and Policies</t>
  </si>
  <si>
    <t>Indicate the issuer, coverage period, and the coverage amount of surety bond/s and errors &amp; omissions policies.</t>
  </si>
  <si>
    <t>d. Statement of Business Operations (Insurance Broker) - summary of Company’s premium and commission production related to insurance and HMO business</t>
  </si>
  <si>
    <t>e. Statement of Business Operations (Reinsurance Broker) - summary of Company’s premium and commission production related to reinsurance and HMO business</t>
  </si>
  <si>
    <t>f. Statement of Business Operations (Reconciliation) - presents the differences between the balances in SBO and Audited Trial Balance templates</t>
  </si>
  <si>
    <t>g. Audited Trial Balance (Statement of Comprehensive Income) - summary of nominal accounts per CL No. 2021-69.</t>
  </si>
  <si>
    <t>h. Audited Trial Balance (Statement of Financial Position) - summary of real accounts per CL No. 2021-69.</t>
  </si>
  <si>
    <t>i. Compliance and Governance - provides supplemental information on the Company’s business structure (i.e., broker’s license, significant changes in the Company’s production, and information on the parent company, if any)</t>
  </si>
  <si>
    <t>COMPANY PROFILE</t>
  </si>
  <si>
    <t>Company Name</t>
  </si>
  <si>
    <t>Broker Type</t>
  </si>
  <si>
    <t>License Number</t>
  </si>
  <si>
    <t>Expiry Date</t>
  </si>
  <si>
    <t>Company President/CEO/Equivalent Officer</t>
  </si>
  <si>
    <t>Finance Head</t>
  </si>
  <si>
    <t>Name</t>
  </si>
  <si>
    <t xml:space="preserve">Email Address </t>
  </si>
  <si>
    <t>Contact Number</t>
  </si>
  <si>
    <t>External Auditor</t>
  </si>
  <si>
    <t>IB</t>
  </si>
  <si>
    <t>RB</t>
  </si>
  <si>
    <t>Name of External Auditor</t>
  </si>
  <si>
    <t>Number of Officers</t>
  </si>
  <si>
    <t>Latest IC Accreditation No.</t>
  </si>
  <si>
    <t>Number of Employees</t>
  </si>
  <si>
    <t>Group</t>
  </si>
  <si>
    <t>Name of Audit Firm</t>
  </si>
  <si>
    <t>I hereby attest that I prepared all the information provided and all the documents submitted are true and accurate to the best of my knowledge. Any errors found by the Commission will be subject to penalty in accordance with IC Circular Letter No. 2014-15 Fees and Charges. I also understand that I am bound to provide additional documents that are deemed necessary by the Brokers and Insurance Pools Division for the verification of our Company's financial condition.</t>
  </si>
  <si>
    <t>(signature over printed name)</t>
  </si>
  <si>
    <t>(position of the authorized representative)</t>
  </si>
  <si>
    <t>Insurance Commission's Data Privacy Disclosure</t>
  </si>
  <si>
    <t>The information provided will be treated with utmost respect and confidentiality. The Insurance Commission follows general principles and rules of Data Privacy protection in the Philippines.</t>
  </si>
  <si>
    <t>PRUDENTIAL FINANCIAL REQUIREMENTS</t>
  </si>
  <si>
    <t>I. Net Worth Requirement</t>
  </si>
  <si>
    <t>Net Worth per Statement of Financial Position</t>
  </si>
  <si>
    <t>should tally with AFS balance</t>
  </si>
  <si>
    <t>Net Worth Requirement per CL Nos. 2018-52 and 2023-02</t>
  </si>
  <si>
    <t>Excess/(Deficiency)</t>
  </si>
  <si>
    <t>II. Fiduciary Ratio Requirement</t>
  </si>
  <si>
    <t>Transaction Type</t>
  </si>
  <si>
    <t>should tally with AFS disclosure</t>
  </si>
  <si>
    <t>Client's Money</t>
  </si>
  <si>
    <t>Other Fiduciary Assets</t>
  </si>
  <si>
    <t>Fiduciary Liabilities</t>
  </si>
  <si>
    <t>Fiduciary Ratio</t>
  </si>
  <si>
    <t>computed by dividing the sum of Client's Money and Other Fiduciary Assets by Fiduciary Liabilities</t>
  </si>
  <si>
    <t>SURETY BOND/S AND ERRORS AND OMISSIONS POLICIES</t>
  </si>
  <si>
    <t>Notes and Instructions:</t>
  </si>
  <si>
    <t xml:space="preserve"> Details should match with the supporting documents (Form B - Item no. 5)</t>
  </si>
  <si>
    <t>Surety Bond/s</t>
  </si>
  <si>
    <t>Issuer</t>
  </si>
  <si>
    <t>Coverage Period (dd/mmm/yy)</t>
  </si>
  <si>
    <t>Amount of Coverage</t>
  </si>
  <si>
    <t>Effectivity Date</t>
  </si>
  <si>
    <t>Total Amount of Coverage</t>
  </si>
  <si>
    <t>Errors and Omissions Policies</t>
  </si>
  <si>
    <t>Statement of Business Operations</t>
  </si>
  <si>
    <t>For the Year Ended December 31, ____</t>
  </si>
  <si>
    <t>1) Premiums Collected and/or Directly Remitted During the Year - the consideration received by the brokers from the insured (policyholders) and/or the premiums directly remitted by the insured to the company, as payments for the insurance afforded by the insurers</t>
  </si>
  <si>
    <t>2) Premiums Remitted During the Year - the consideration transmitted by the brokers to the insurers as payments made for the insurance afforded to the insured</t>
  </si>
  <si>
    <t>3) Commissions Received During the Year - the consideration given for the direct business solicited by the brokers</t>
  </si>
  <si>
    <t>4) Premiums Collected During the Year should be equal to Premiums Remitted During the Year + Commissions Received During the Year</t>
  </si>
  <si>
    <t>5) Premiums Receivables at the end of the year should be equal to Premiums Payable at the end of the year + Commissions Receivables at the end of the year</t>
  </si>
  <si>
    <t>6) For purposes of Statement of Business Operations: Premiums Receivable is equal to Premiums Payable per Audited Financial Statements</t>
  </si>
  <si>
    <t>7) Premiums Receivables reported in the Audited Financial Statements are receivables from clients and were not yet reported in this statement</t>
  </si>
  <si>
    <t>8) Premiums Reported should be Gross of Tax</t>
  </si>
  <si>
    <t>9) Premums and/or Commissions earned during the year should tally per Audited Financial Statement, reconcilliation will be provided in case of discrepancies</t>
  </si>
  <si>
    <t>10) * Includes Fidelity and Surety</t>
  </si>
  <si>
    <r>
      <t xml:space="preserve">11) ** If Miscellaneous is more than 5% of the total business, please indicate breakdown on the </t>
    </r>
    <r>
      <rPr>
        <i/>
        <sz val="12"/>
        <color theme="1"/>
        <rFont val="Calibri"/>
        <family val="2"/>
        <scheme val="minor"/>
      </rPr>
      <t>Miscellaneous</t>
    </r>
    <r>
      <rPr>
        <sz val="12"/>
        <color theme="1"/>
        <rFont val="Calibri"/>
        <family val="2"/>
        <scheme val="minor"/>
      </rPr>
      <t xml:space="preserve"> section</t>
    </r>
  </si>
  <si>
    <t>12) ***Business offered by Health Maintenance Organizations only</t>
  </si>
  <si>
    <t>Lines of Business</t>
  </si>
  <si>
    <t>Premiums</t>
  </si>
  <si>
    <t>Remittances</t>
  </si>
  <si>
    <t>Commissions</t>
  </si>
  <si>
    <t>Collected and/or Directly Remitted During the Year</t>
  </si>
  <si>
    <t>Receivables, End</t>
  </si>
  <si>
    <t>Receivables, Beg</t>
  </si>
  <si>
    <t>Produced for the Year</t>
  </si>
  <si>
    <t>Remitted During the Year</t>
  </si>
  <si>
    <t>Payables, End</t>
  </si>
  <si>
    <t>Payables, Beg</t>
  </si>
  <si>
    <t>Remittances for the Year</t>
  </si>
  <si>
    <t>Received During the Year</t>
  </si>
  <si>
    <t>Earned for the Year</t>
  </si>
  <si>
    <t>1. Life</t>
  </si>
  <si>
    <t>2. Fire</t>
  </si>
  <si>
    <t>3. Marine Cargo</t>
  </si>
  <si>
    <t>4. Marine Hull</t>
  </si>
  <si>
    <t>5. Aviation</t>
  </si>
  <si>
    <t>6. Motor Car</t>
  </si>
  <si>
    <t>7. Health</t>
  </si>
  <si>
    <t>8. Accident</t>
  </si>
  <si>
    <t>9. Engineering</t>
  </si>
  <si>
    <t>10. Insurance for Migrant Workers</t>
  </si>
  <si>
    <t>11. Micro-Insurance</t>
  </si>
  <si>
    <t>12. Bonds *</t>
  </si>
  <si>
    <t>13. General Liability</t>
  </si>
  <si>
    <t>14. Prof. Indemnity</t>
  </si>
  <si>
    <t>15. Crime Insurance</t>
  </si>
  <si>
    <t>16. Special Risks</t>
  </si>
  <si>
    <t>17. Miscellaneous **</t>
  </si>
  <si>
    <t>18. HMO***</t>
  </si>
  <si>
    <t>TOTAL</t>
  </si>
  <si>
    <t>Breakdown of Miscellaneous Lines</t>
  </si>
  <si>
    <t>Collected During the Year</t>
  </si>
  <si>
    <t>TOTAL MISCELLANEOUS</t>
  </si>
  <si>
    <t>Reconciliation of Premium Accounts per SBO vs. AFS</t>
  </si>
  <si>
    <t>as of December 31, ____</t>
  </si>
  <si>
    <r>
      <t xml:space="preserve">Add rows on the </t>
    </r>
    <r>
      <rPr>
        <i/>
        <sz val="12"/>
        <color theme="1"/>
        <rFont val="Calibri"/>
        <family val="2"/>
        <scheme val="minor"/>
      </rPr>
      <t>Reconciling items</t>
    </r>
    <r>
      <rPr>
        <sz val="12"/>
        <color theme="1"/>
        <rFont val="Calibri"/>
        <family val="2"/>
        <scheme val="minor"/>
      </rPr>
      <t xml:space="preserve"> section, if necessary.</t>
    </r>
  </si>
  <si>
    <t>Policyholder</t>
  </si>
  <si>
    <t>Ceding Company</t>
  </si>
  <si>
    <t>HMO</t>
  </si>
  <si>
    <t>Total</t>
  </si>
  <si>
    <t>Justification</t>
  </si>
  <si>
    <t>Premiums Receivable, end (per SBO)</t>
  </si>
  <si>
    <t>Add/Less Reconciling items:</t>
  </si>
  <si>
    <t>[description]</t>
  </si>
  <si>
    <t>Balance, AFS</t>
  </si>
  <si>
    <t>Insurance Company</t>
  </si>
  <si>
    <t>Reinsurer</t>
  </si>
  <si>
    <t>Premiums Payable, end (per SBO)</t>
  </si>
  <si>
    <t>Commissions Receivable, end (per SBO)</t>
  </si>
  <si>
    <t>Commissions Revenue, (per SBO)</t>
  </si>
  <si>
    <t>Reconciling items:</t>
  </si>
  <si>
    <t>Statement of Comprehensive Income</t>
  </si>
  <si>
    <t>Notes and Instructions: Balances should tally with AFS.</t>
  </si>
  <si>
    <t>CURRENT YEAR</t>
  </si>
  <si>
    <t>PRIOR YEAR</t>
  </si>
  <si>
    <t>Commission Income</t>
  </si>
  <si>
    <t>Service Fee Income</t>
  </si>
  <si>
    <t>Interest Income</t>
  </si>
  <si>
    <t>Dividend Income</t>
  </si>
  <si>
    <t>Rental Income</t>
  </si>
  <si>
    <t>Gain/(Loss) on Sale of Investments</t>
  </si>
  <si>
    <t>Gain/(Loss) on Sale of Property and Equipment</t>
  </si>
  <si>
    <t>Miscellaneous Income</t>
  </si>
  <si>
    <t>Total Revenues</t>
  </si>
  <si>
    <t>Cost of Services/Direct Expenses</t>
  </si>
  <si>
    <t>Representation and Entertainment</t>
  </si>
  <si>
    <t>Transportation and Travel Expense</t>
  </si>
  <si>
    <t>Management Fee Expense</t>
  </si>
  <si>
    <t>Salaries and Wages Benefits (Direct)</t>
  </si>
  <si>
    <t>Commission Expense</t>
  </si>
  <si>
    <t>Other Direct Expenses</t>
  </si>
  <si>
    <t>Administrative Expense</t>
  </si>
  <si>
    <t>Salaries and Wages Benefits (Indirect)</t>
  </si>
  <si>
    <t>Professional and Technical Development</t>
  </si>
  <si>
    <t>Professional Fees</t>
  </si>
  <si>
    <t>Taxes and Licenses</t>
  </si>
  <si>
    <t>Rental Expense</t>
  </si>
  <si>
    <t>Utilities Expense</t>
  </si>
  <si>
    <t>Depreciation and Amortization</t>
  </si>
  <si>
    <t>Repairs and Maintenance</t>
  </si>
  <si>
    <t>Insurance Expense</t>
  </si>
  <si>
    <t>Advertising/Promotions</t>
  </si>
  <si>
    <t>Bank Charges</t>
  </si>
  <si>
    <t>Donation and Contribution</t>
  </si>
  <si>
    <t>Miscellaneous Expense</t>
  </si>
  <si>
    <t>Doubtful Accounts Expense</t>
  </si>
  <si>
    <t>Impairment Loss</t>
  </si>
  <si>
    <t>Other Indirect Expenses</t>
  </si>
  <si>
    <t>Provision for Income Tax</t>
  </si>
  <si>
    <t>Provision for Income Tax - Final</t>
  </si>
  <si>
    <t>Provision for Income Tax - Current</t>
  </si>
  <si>
    <t>Provision for Income Tax - Deferred</t>
  </si>
  <si>
    <t>Total Expenses</t>
  </si>
  <si>
    <t>Net Income/(Loss)</t>
  </si>
  <si>
    <t>Other Comprehensive Income/(Loss)</t>
  </si>
  <si>
    <t>Total Comprehensive Income/(Loss)</t>
  </si>
  <si>
    <t>Statement of Financial Position</t>
  </si>
  <si>
    <t>ASSETS</t>
  </si>
  <si>
    <t>LIABILITIES AND SHAREHOLDERS' EQUITY</t>
  </si>
  <si>
    <t>CURRENT</t>
  </si>
  <si>
    <t>NON-CURRENT</t>
  </si>
  <si>
    <t>Cash Restricted - Client's Money Account</t>
  </si>
  <si>
    <t>Payable to Insurance Companies</t>
  </si>
  <si>
    <t>Client's Money on Hand</t>
  </si>
  <si>
    <t>Payable to Reinsurer</t>
  </si>
  <si>
    <t>Client's Money in Bank</t>
  </si>
  <si>
    <t>Payable to Ceding Company</t>
  </si>
  <si>
    <t>Cash and Cash Equivalents</t>
  </si>
  <si>
    <t>Payable to Insured</t>
  </si>
  <si>
    <t>Cash on Hand</t>
  </si>
  <si>
    <t>Payable to HMO</t>
  </si>
  <si>
    <t>Cash in Bank</t>
  </si>
  <si>
    <t>Other Payables</t>
  </si>
  <si>
    <t>Cash Equivalents</t>
  </si>
  <si>
    <t>Accounts Payable</t>
  </si>
  <si>
    <t>E-Money</t>
  </si>
  <si>
    <t>Operating Lease Liability</t>
  </si>
  <si>
    <t>Allowance for Expected Credit Losses</t>
  </si>
  <si>
    <t>Dividends Payable</t>
  </si>
  <si>
    <t>Receivable from Insurance Companies' Clients</t>
  </si>
  <si>
    <t>SSS/ECC/PAGIBIG/Philhealth Contributions Payable</t>
  </si>
  <si>
    <t>Receivable from Ceding Company</t>
  </si>
  <si>
    <t>Taxes Payable - Others</t>
  </si>
  <si>
    <t>Receivable from HMO Members</t>
  </si>
  <si>
    <t>Management Fee Payable</t>
  </si>
  <si>
    <t>Commission Receivable</t>
  </si>
  <si>
    <t>Notes Payable</t>
  </si>
  <si>
    <t>Other Receivables</t>
  </si>
  <si>
    <t>Loan Payable</t>
  </si>
  <si>
    <t>Accounts Receivable</t>
  </si>
  <si>
    <t>Finance Lease Liabilities</t>
  </si>
  <si>
    <t>Notes Receivable</t>
  </si>
  <si>
    <t>Post-Employment Benefits Obligation</t>
  </si>
  <si>
    <t>Loans Receivable</t>
  </si>
  <si>
    <t>Deferred Tax Liability</t>
  </si>
  <si>
    <t>Interest Receivable</t>
  </si>
  <si>
    <t>Derivative Liabilities Held for Hedging</t>
  </si>
  <si>
    <t>Dividend Receivable</t>
  </si>
  <si>
    <t>Deferred Income</t>
  </si>
  <si>
    <t>Subscription Receivable</t>
  </si>
  <si>
    <t>Other Liabilities</t>
  </si>
  <si>
    <t>Receivable - Others</t>
  </si>
  <si>
    <t>TOTAL LIABILITIES</t>
  </si>
  <si>
    <t>Allowance for Expected Credit Losses - Receivables</t>
  </si>
  <si>
    <t>Prepayments</t>
  </si>
  <si>
    <t>Prepaid Rent</t>
  </si>
  <si>
    <t>Issued Share Capital</t>
  </si>
  <si>
    <t>Rental Deposit</t>
  </si>
  <si>
    <t>Preferred Shares</t>
  </si>
  <si>
    <t>Prepaid VAT</t>
  </si>
  <si>
    <t>Common Shares</t>
  </si>
  <si>
    <t>Creditable Withholding Tax</t>
  </si>
  <si>
    <t>Subscribed Share Capital</t>
  </si>
  <si>
    <t>Prepayments - Others</t>
  </si>
  <si>
    <t>Additional Paid-In Capital</t>
  </si>
  <si>
    <t>Financial Asset at Fair Value Through Profit or Loss</t>
  </si>
  <si>
    <t>Retained Earnings</t>
  </si>
  <si>
    <t>Financial Assets at Amortized Cost</t>
  </si>
  <si>
    <t>Retained Earnings, beginning</t>
  </si>
  <si>
    <t>Financial Asset at Other Comprehensive Income</t>
  </si>
  <si>
    <t>Derivative Assets Held for Hedging</t>
  </si>
  <si>
    <t>Dividends</t>
  </si>
  <si>
    <t>Investment in Subsidiaries</t>
  </si>
  <si>
    <t>Other Adjustments/Appropriations</t>
  </si>
  <si>
    <t>Investment in Associates</t>
  </si>
  <si>
    <t>Treasury Shares</t>
  </si>
  <si>
    <t>Investment in Joint Ventures</t>
  </si>
  <si>
    <t>Reserves</t>
  </si>
  <si>
    <t>Investment Property</t>
  </si>
  <si>
    <t>Contingency Surplus</t>
  </si>
  <si>
    <t>Investment Property - Land</t>
  </si>
  <si>
    <t>Revaluation Surplus</t>
  </si>
  <si>
    <t>Investment Property - Building and Building Improvements</t>
  </si>
  <si>
    <t>Others</t>
  </si>
  <si>
    <t>Investment Property - Foreclosed Properties</t>
  </si>
  <si>
    <t>TOTAL SHAREHOLDERS' EQUITY</t>
  </si>
  <si>
    <t>Investment Property - Right-of-Use Asset</t>
  </si>
  <si>
    <t>Property, Plant, and Equipment</t>
  </si>
  <si>
    <t>TOTAL LIABILITIES AND SHAREHOLDERS' EQUITY</t>
  </si>
  <si>
    <t>Land</t>
  </si>
  <si>
    <t>Building and Building Improvements</t>
  </si>
  <si>
    <t>Leasehold Improvements</t>
  </si>
  <si>
    <t>I.T. Equipment</t>
  </si>
  <si>
    <t>Transportation Equipment</t>
  </si>
  <si>
    <t>Office Furniture, Fixtures and Equipment</t>
  </si>
  <si>
    <t>Right-of-Use Asset (PPE)</t>
  </si>
  <si>
    <t>Other Equipment</t>
  </si>
  <si>
    <t>Revaluation Increment</t>
  </si>
  <si>
    <t>Accumulated Depreciation</t>
  </si>
  <si>
    <t>Accumulated Impairment Losses</t>
  </si>
  <si>
    <t>Post-Employment Defined Benefit Assets</t>
  </si>
  <si>
    <t>Deferred Tax Assets</t>
  </si>
  <si>
    <t>Intangible Assets</t>
  </si>
  <si>
    <t>Other Assets</t>
  </si>
  <si>
    <t>TOTAL ASSETS</t>
  </si>
  <si>
    <t>Compliance and Governance Information</t>
  </si>
  <si>
    <t>Broker's License</t>
  </si>
  <si>
    <t>Has the company filed the following changes, if any, to the Commission?</t>
  </si>
  <si>
    <t>Yes</t>
  </si>
  <si>
    <t>No</t>
  </si>
  <si>
    <t>If Yes, Put Remarks</t>
  </si>
  <si>
    <t>a. Licensing changes</t>
  </si>
  <si>
    <t>b. Company directors</t>
  </si>
  <si>
    <t>c. Company officers</t>
  </si>
  <si>
    <t>d. Company location</t>
  </si>
  <si>
    <t>e. Intermediary appointments</t>
  </si>
  <si>
    <t>f. Insurance products</t>
  </si>
  <si>
    <t>Has the company had a new or large amount of complaints?</t>
  </si>
  <si>
    <t>Has the company corresponded or filed for anything not covered in the items above?</t>
  </si>
  <si>
    <t>Significant Changes</t>
  </si>
  <si>
    <t>Document any (a) unusual events or economic changes, (b) known trends or uncertainties, and (c) material increases in premium.</t>
  </si>
  <si>
    <t>Top 5 Business Lines</t>
  </si>
  <si>
    <t>Current Year</t>
  </si>
  <si>
    <t>Prior Year</t>
  </si>
  <si>
    <t>Increase/Decrease</t>
  </si>
  <si>
    <t>Document any material changes in business lines in the last three (3) years.</t>
  </si>
  <si>
    <t>Document liquidity and its sources, trends, known demands, or uncertainties that will materially change the Company’s liquidity</t>
  </si>
  <si>
    <t>Document transactions, relationship, and arrangement with others that are reasonably likely to have a material affect on the liquidity or capital requirements, and detailed information on off-balance sheet arrangements, if any</t>
  </si>
  <si>
    <t>Holding Company</t>
  </si>
  <si>
    <t>Is the Company a member of a conglomerate?</t>
  </si>
  <si>
    <r>
      <t>If Yes, fill out the following (</t>
    </r>
    <r>
      <rPr>
        <i/>
        <sz val="10"/>
        <color theme="1"/>
        <rFont val="Calibri"/>
        <family val="2"/>
        <scheme val="minor"/>
      </rPr>
      <t>Note: Disregard this section if not applicable</t>
    </r>
    <r>
      <rPr>
        <sz val="10"/>
        <color theme="1"/>
        <rFont val="Calibri"/>
        <family val="2"/>
        <scheme val="minor"/>
      </rPr>
      <t>):</t>
    </r>
  </si>
  <si>
    <t>Name of Ultimate Parent/ Holding Company Group Name</t>
  </si>
  <si>
    <t>Organization type:</t>
  </si>
  <si>
    <t>(Select 1)</t>
  </si>
  <si>
    <t>Stock</t>
  </si>
  <si>
    <t>Non-stock</t>
  </si>
  <si>
    <t>Public-traded</t>
  </si>
  <si>
    <t>Non-public</t>
  </si>
  <si>
    <t>Insurer</t>
  </si>
  <si>
    <t>Non-insurer</t>
  </si>
  <si>
    <t>Holding Company Operations (select 1)</t>
  </si>
  <si>
    <t>Exclusively insurance and ancillary functions</t>
  </si>
  <si>
    <t>Primarily insurance and ancillary functions</t>
  </si>
  <si>
    <t>Substantially non-insurance operations</t>
  </si>
  <si>
    <t>Document differences in the prior year and current year's organizational structure</t>
  </si>
  <si>
    <t>Has the company filed external audited financial statements of its ultimate parent or controlling affiliate for the year being reviewed?</t>
  </si>
  <si>
    <t>Date filed:</t>
  </si>
  <si>
    <t>Company reliance on holding company for needed capital, operational support through pooling agreements, administrative and/or investment service agreements, etc.</t>
  </si>
  <si>
    <t>Does the Company have other investments in parent or affiliates, such as notes, bonds, mortgages, and surplus notes?</t>
  </si>
  <si>
    <t>Provide the following information:</t>
  </si>
  <si>
    <t>Y1</t>
  </si>
  <si>
    <t>Y2</t>
  </si>
  <si>
    <t>Y3</t>
  </si>
  <si>
    <t>Net income</t>
  </si>
  <si>
    <t>Non-controlling interest</t>
  </si>
  <si>
    <t>Net cash flows</t>
  </si>
  <si>
    <t>107 Exchange Insurance Broker, Inc.</t>
  </si>
  <si>
    <t>107E</t>
  </si>
  <si>
    <t>Type</t>
  </si>
  <si>
    <t>NW Requirement</t>
  </si>
  <si>
    <t>Acosta, Maria Nita Esmeralda F.</t>
  </si>
  <si>
    <t>I. T. Sabado &amp; Associates</t>
  </si>
  <si>
    <t>113018 - IC</t>
  </si>
  <si>
    <t>Group A</t>
  </si>
  <si>
    <t>A. V. Ocampo-ATR KimEng Insurance Broker, Inc.</t>
  </si>
  <si>
    <t>AVIB</t>
  </si>
  <si>
    <t>Insurance Broker - New</t>
  </si>
  <si>
    <t>Credit Agreement</t>
  </si>
  <si>
    <t>Acyatan, Efren N.</t>
  </si>
  <si>
    <t>Acyatan &amp; Co.</t>
  </si>
  <si>
    <t>74169 - IC</t>
  </si>
  <si>
    <t xml:space="preserve">AFDR Insurance Brokers, Inc. </t>
  </si>
  <si>
    <t>AFDR</t>
  </si>
  <si>
    <t>Insurance Broker - Existing</t>
  </si>
  <si>
    <t>Direct Remittance Agreement</t>
  </si>
  <si>
    <t>Aguirre, Zaldy D.</t>
  </si>
  <si>
    <t>Isla Lipana &amp; Co.</t>
  </si>
  <si>
    <t>105660 - IC</t>
  </si>
  <si>
    <t>Affinitas Insurance Brokers, Inc.</t>
  </si>
  <si>
    <t>AFFIB</t>
  </si>
  <si>
    <t>Reinsurance Broker - New</t>
  </si>
  <si>
    <t>Both Credit and Direct Remittance Agreement</t>
  </si>
  <si>
    <t>Alcantara, Christopher D.</t>
  </si>
  <si>
    <t>Ramon F. Garcia &amp; Co.</t>
  </si>
  <si>
    <t>107764 - IC</t>
  </si>
  <si>
    <t>Alsons Insurance and Reinsurance Brokers Corporation</t>
  </si>
  <si>
    <t>AIRBC</t>
  </si>
  <si>
    <t>Reinsurance Broker - Existing</t>
  </si>
  <si>
    <t xml:space="preserve">Angeles, Carolina P. </t>
  </si>
  <si>
    <t>Reyes Tacandong &amp; Co.</t>
  </si>
  <si>
    <t>IC EA-2024-0018-R </t>
  </si>
  <si>
    <t>Anchor Insurance Brokerage Corporation</t>
  </si>
  <si>
    <t>AIBC</t>
  </si>
  <si>
    <t>Insurance and Reinsurance Broker - New</t>
  </si>
  <si>
    <t>Arañas, Elirie S.</t>
  </si>
  <si>
    <t>Diaz Murillo Dalupan and Company</t>
  </si>
  <si>
    <t>101773 - IC</t>
  </si>
  <si>
    <t>Aon Insurance and Reinsurance Brokers Philippines, Inc.</t>
  </si>
  <si>
    <t>AIRBP</t>
  </si>
  <si>
    <t>Insurance and Reinsurance Broker - Existing</t>
  </si>
  <si>
    <t>Arce, Veronica Mae A.</t>
  </si>
  <si>
    <t>Sycip Gorres Velayo &amp; Co.</t>
  </si>
  <si>
    <t>117208 - IC</t>
  </si>
  <si>
    <t>Arians Insurance Broker, Inc.</t>
  </si>
  <si>
    <t>AIBI</t>
  </si>
  <si>
    <t>HMO Broker</t>
  </si>
  <si>
    <t>Babor, Clark Joseph B.</t>
  </si>
  <si>
    <t>Roxas Cruz Tagle and Co.</t>
  </si>
  <si>
    <t>119212 - IC</t>
  </si>
  <si>
    <t>Asian Asset Insurance Brokerage Corporation</t>
  </si>
  <si>
    <t>AAIBC</t>
  </si>
  <si>
    <t>Insurance and HMO Broker</t>
  </si>
  <si>
    <t>Baes, Bryan Crisnel M.</t>
  </si>
  <si>
    <t>128627 - IC</t>
  </si>
  <si>
    <t>Avenues Insurance Brokers, Inc.</t>
  </si>
  <si>
    <t>AVeIB</t>
  </si>
  <si>
    <t>Reinsurance and HMO Broker</t>
  </si>
  <si>
    <t>Balagtas, Ray Francis C.</t>
  </si>
  <si>
    <t>108795 - IC</t>
  </si>
  <si>
    <t>BDOI</t>
  </si>
  <si>
    <t>Insurance, Reinsurance, and HMO Broker</t>
  </si>
  <si>
    <t xml:space="preserve">Ballelos Jr., Miguel U. </t>
  </si>
  <si>
    <t>IC-EA-2024-0015-R </t>
  </si>
  <si>
    <t>BMB Insurance Broker, Inc.</t>
  </si>
  <si>
    <t>BMBI</t>
  </si>
  <si>
    <t>Barroga, Ofelia S.</t>
  </si>
  <si>
    <t>Diaz Murillo Dalupan &amp; Co.</t>
  </si>
  <si>
    <t>IC-EA-2024-0024-R</t>
  </si>
  <si>
    <t>Bonifacio Insurance Broker Corporation</t>
  </si>
  <si>
    <t>BIBC</t>
  </si>
  <si>
    <t>Bergado, Ana Lea C.</t>
  </si>
  <si>
    <t>80470 - IC</t>
  </si>
  <si>
    <t>CashKo Insurance Brokerage Corp.</t>
  </si>
  <si>
    <t>CIBC</t>
  </si>
  <si>
    <t>Bermudez, Gil C.</t>
  </si>
  <si>
    <t>Bermudez And Associates Certified Public Accountants</t>
  </si>
  <si>
    <t>IC-EA-2024-0004-N</t>
  </si>
  <si>
    <t>Cebuana Lhuillier Insurance Brokers, Inc.</t>
  </si>
  <si>
    <t>CLIB</t>
  </si>
  <si>
    <t>Blasco, Ruth F.</t>
  </si>
  <si>
    <t>112595 - IC</t>
  </si>
  <si>
    <t>Cedar Rapids Reinsurance Brokers Corporation</t>
  </si>
  <si>
    <t>CEDAR</t>
  </si>
  <si>
    <t>Calica, Joseph Cedric V.</t>
  </si>
  <si>
    <t>Aquino, Mata, Calica &amp; Associates</t>
  </si>
  <si>
    <t>94541 - IC</t>
  </si>
  <si>
    <t>Centrolink Insurance Brokers Phils. Corp.</t>
  </si>
  <si>
    <t>CIBP</t>
  </si>
  <si>
    <t>Caseles, Araceli F.</t>
  </si>
  <si>
    <t>Maceda Valencia &amp; Co.</t>
  </si>
  <si>
    <t>113583 - IC</t>
  </si>
  <si>
    <t xml:space="preserve">Chinabank Insurance Brokers, Inc. </t>
  </si>
  <si>
    <t>CHIB</t>
  </si>
  <si>
    <t>Caterio, Cedric M.</t>
  </si>
  <si>
    <t>87322 - IC</t>
  </si>
  <si>
    <t>CodeXL Insurance Brokerage, Inc.</t>
  </si>
  <si>
    <t>COXL</t>
  </si>
  <si>
    <t>Cay - an, Alfonso L.</t>
  </si>
  <si>
    <t>Valdes, Abad and Company</t>
  </si>
  <si>
    <t>99805 - IC</t>
  </si>
  <si>
    <t xml:space="preserve">Cotton and Diaz Insurance Services, Inc. </t>
  </si>
  <si>
    <t>CDIS</t>
  </si>
  <si>
    <t>Chan, Lucy L.</t>
  </si>
  <si>
    <t>IC EA-2024-0022-R</t>
  </si>
  <si>
    <t>Dacon Insurance Brokers, Inc.</t>
  </si>
  <si>
    <t>DIBI</t>
  </si>
  <si>
    <t>Clarete, Eester Pascual</t>
  </si>
  <si>
    <t>Sole Practitioner</t>
  </si>
  <si>
    <t>IC-EA-2024-0003-N</t>
  </si>
  <si>
    <t>DBP Insurance Brokerage Inc.</t>
  </si>
  <si>
    <t>DBPI</t>
  </si>
  <si>
    <t>Comedia, Maria Isabel E.</t>
  </si>
  <si>
    <t>Punongbayan &amp; Araullo</t>
  </si>
  <si>
    <t>92966 - IC</t>
  </si>
  <si>
    <t xml:space="preserve">EAB Insurance Brokers, Inc. </t>
  </si>
  <si>
    <t>EABI</t>
  </si>
  <si>
    <t>Comia, Meriam F.</t>
  </si>
  <si>
    <t>M. A. Mercado &amp; Co.</t>
  </si>
  <si>
    <t>74629 - IC</t>
  </si>
  <si>
    <t>East West Insurance Brokerage, Inc.</t>
  </si>
  <si>
    <t>EWIB</t>
  </si>
  <si>
    <t>Costales, Edcel U.</t>
  </si>
  <si>
    <t>134633 - IC</t>
  </si>
  <si>
    <t>Ember Insurance Brokerage, Inc.</t>
  </si>
  <si>
    <t>EIBC</t>
  </si>
  <si>
    <t>Cuaresma, Leonardo Jr. D.</t>
  </si>
  <si>
    <t>58647 - IC</t>
  </si>
  <si>
    <t>EMPI</t>
  </si>
  <si>
    <t>Danao, Roderick M.</t>
  </si>
  <si>
    <t>88453 - IC</t>
  </si>
  <si>
    <t>Eurobrokers International, Inc.</t>
  </si>
  <si>
    <t>EURO</t>
  </si>
  <si>
    <t>Daza, Domingo A.</t>
  </si>
  <si>
    <t>R. R. Tan &amp; Associates</t>
  </si>
  <si>
    <t>109993 - IC</t>
  </si>
  <si>
    <t>First Metro Insurance and Reinsurance Brokers, Inc.</t>
  </si>
  <si>
    <t>FMIR</t>
  </si>
  <si>
    <t>De Jesus, Romeo A.</t>
  </si>
  <si>
    <t>R. S. Bernaldo &amp; Associates</t>
  </si>
  <si>
    <t>86071 - IC</t>
  </si>
  <si>
    <t>Fubon Insurance Broker (Philippines) Corporation</t>
  </si>
  <si>
    <t>FIBC</t>
  </si>
  <si>
    <t>Dela Vega-Mangundaya, Imelda</t>
  </si>
  <si>
    <t>IC EA-2024-0008-R </t>
  </si>
  <si>
    <t xml:space="preserve">Granite International Reinsurance Brokers, Inc. </t>
  </si>
  <si>
    <t>GIRB</t>
  </si>
  <si>
    <t>Delgado, Melissa S.</t>
  </si>
  <si>
    <t>Navarro Amper &amp; Co.</t>
  </si>
  <si>
    <t>IC-EA-2024-0027-N</t>
  </si>
  <si>
    <t>GTS Insurance Brokers, Inc.</t>
  </si>
  <si>
    <t>GTSB</t>
  </si>
  <si>
    <t>Escuadro, Pamela Ann P.</t>
  </si>
  <si>
    <t>128829- IC</t>
  </si>
  <si>
    <t>Guevent Insurance Broker Corp.</t>
  </si>
  <si>
    <t>GIBC</t>
  </si>
  <si>
    <t>Farnacio, Charito M.</t>
  </si>
  <si>
    <t>54234 - IC</t>
  </si>
  <si>
    <t>Howden Insurance &amp; Reinsurance Brokers (Phil.), Inc.</t>
  </si>
  <si>
    <t>HIRB</t>
  </si>
  <si>
    <t>Felismino, Nina Cecilia S.</t>
  </si>
  <si>
    <t>103737 - IC</t>
  </si>
  <si>
    <t>HSBC Investment and Insurance Brokerage, Philippines Inc.</t>
  </si>
  <si>
    <t>HSBC</t>
  </si>
  <si>
    <t>Ferareza, Christopher M.</t>
  </si>
  <si>
    <t>97462 - IC</t>
  </si>
  <si>
    <t>Igloo Insurance Broker, Inc.</t>
  </si>
  <si>
    <t>IGLO</t>
  </si>
  <si>
    <t>Fernandez, Richard S.</t>
  </si>
  <si>
    <t>IC-EA-2024-0028-N</t>
  </si>
  <si>
    <t>Insuretayo Brokerage Inc.</t>
  </si>
  <si>
    <t>INTI</t>
  </si>
  <si>
    <t>Ferrer, Joeffrey Mark P.</t>
  </si>
  <si>
    <t>115793 - IC</t>
  </si>
  <si>
    <t xml:space="preserve">International Marketing Group (IMG) Insurance Brokers Corp. </t>
  </si>
  <si>
    <t>IMGB</t>
  </si>
  <si>
    <t>Garcia, Djole S.</t>
  </si>
  <si>
    <t>97907 - IC</t>
  </si>
  <si>
    <t>IUBI Insurance Intermediary Corporation</t>
  </si>
  <si>
    <t>IUBI</t>
  </si>
  <si>
    <t>Garcia, Josefino F.</t>
  </si>
  <si>
    <t>49932 - IC</t>
  </si>
  <si>
    <t>Jing An Special Risks Insurance and Reinsurance Brokers, Inc.</t>
  </si>
  <si>
    <t>JING</t>
  </si>
  <si>
    <t>Garcia, Marvin G.</t>
  </si>
  <si>
    <t>102934 - IC</t>
  </si>
  <si>
    <t>K &amp; A Insurance Brokers, Inc.</t>
  </si>
  <si>
    <t>KAIB</t>
  </si>
  <si>
    <t>Garcia, Ramon F.</t>
  </si>
  <si>
    <t>31280 - IC</t>
  </si>
  <si>
    <t>KRM Reinsurance Brokers Phils., Inc.</t>
  </si>
  <si>
    <t>KRMB</t>
  </si>
  <si>
    <t>Gonzales, Ariel D.</t>
  </si>
  <si>
    <t>89570 - IC</t>
  </si>
  <si>
    <t>Kwiktech Insurance Brokerage, Inc.</t>
  </si>
  <si>
    <t>KWIB</t>
  </si>
  <si>
    <t>Guerrero, Arminda A.</t>
  </si>
  <si>
    <t>85531 - IC</t>
  </si>
  <si>
    <t>Lacson &amp; Lacson Insurance Brokers, Inc.</t>
  </si>
  <si>
    <t>LIBI</t>
  </si>
  <si>
    <t>Javier, Janeth N.</t>
  </si>
  <si>
    <t>111092 - IC</t>
  </si>
  <si>
    <t xml:space="preserve">LBP (Landbank of the Phil.) Insurance Brokerage, Inc. </t>
  </si>
  <si>
    <t>LBPI</t>
  </si>
  <si>
    <t>Lalunio, Sonny M.</t>
  </si>
  <si>
    <t>107457 - IC</t>
  </si>
  <si>
    <t>Lockton Philippines Insurance and Reinsurance Brokers, Inc.</t>
  </si>
  <si>
    <t>LPIRB</t>
  </si>
  <si>
    <t xml:space="preserve">Lapidez, Tireso Randy F. </t>
  </si>
  <si>
    <t>R. G. Manabat &amp; Co.</t>
  </si>
  <si>
    <t>IC-EA-2024-0012-R </t>
  </si>
  <si>
    <t xml:space="preserve">Macondray Insurance Brokers Corporation </t>
  </si>
  <si>
    <t>MIBC</t>
  </si>
  <si>
    <t xml:space="preserve">Lopez, Restituto T. </t>
  </si>
  <si>
    <t>Lopez and Co.</t>
  </si>
  <si>
    <t>IC EA-2024-0016-N </t>
  </si>
  <si>
    <t>MHIB</t>
  </si>
  <si>
    <t>Loyoloa, Wenda Lynn M.</t>
  </si>
  <si>
    <t>IC EA-2024-0023-R</t>
  </si>
  <si>
    <t>Manila Reinsurance Brokers Corporation</t>
  </si>
  <si>
    <t>MRBC</t>
  </si>
  <si>
    <t xml:space="preserve">Macamos, Vanessa P. </t>
  </si>
  <si>
    <t>IC-EA-2024-0013-R </t>
  </si>
  <si>
    <t>Marsh Philippines, Inc.</t>
  </si>
  <si>
    <t>MRPI</t>
  </si>
  <si>
    <t>Mamacus, Raymond Joey Dela Cruz</t>
  </si>
  <si>
    <t>IC EA-2024-0009-N </t>
  </si>
  <si>
    <t xml:space="preserve">Mega Re International, Inc. </t>
  </si>
  <si>
    <t>MRII</t>
  </si>
  <si>
    <t>Maminta, Juan Carlo B.</t>
  </si>
  <si>
    <t>115260 - IC</t>
  </si>
  <si>
    <t xml:space="preserve">Moneyhero Insurance Brokerage, Inc. </t>
  </si>
  <si>
    <t>MIBI</t>
  </si>
  <si>
    <t>Martinez, Gadiosa R.</t>
  </si>
  <si>
    <t>Alas, Oplas &amp; Co.</t>
  </si>
  <si>
    <t>107497 - IC</t>
  </si>
  <si>
    <t>Omni International Consultants, Inc.</t>
  </si>
  <si>
    <t>OMIC</t>
  </si>
  <si>
    <t>Maute, Yusoph A.</t>
  </si>
  <si>
    <t>140306 - IC</t>
  </si>
  <si>
    <t xml:space="preserve">Pana Harrison Reinsurance Brokers (Phils.), Inc. </t>
  </si>
  <si>
    <t>PANAH</t>
  </si>
  <si>
    <t>Mendoza, Emmanuel Y.</t>
  </si>
  <si>
    <t>Mendoza Tugano &amp; Co., CPAs</t>
  </si>
  <si>
    <t>IC-EA-2024-0001-N</t>
  </si>
  <si>
    <t>Penta Insurance Broker Services, Inc.</t>
  </si>
  <si>
    <t>PIBS</t>
  </si>
  <si>
    <t>Menes, Jenny Isabel B.</t>
  </si>
  <si>
    <t>115499 - IC</t>
  </si>
  <si>
    <t xml:space="preserve">Philpacific Insurance Brokers &amp; Managers, Inc. </t>
  </si>
  <si>
    <t>PLPI</t>
  </si>
  <si>
    <t>Mercado, Marcelino A.</t>
  </si>
  <si>
    <t>66885 - IC</t>
  </si>
  <si>
    <t>PHINMA Insurance Brokers, Inc.</t>
  </si>
  <si>
    <t>PhIBI</t>
  </si>
  <si>
    <t>Morales, Ariel Vale Cruz</t>
  </si>
  <si>
    <t>IC EA-2024-0010-N </t>
  </si>
  <si>
    <t>PNX-Udenna Insurance Brokers, Inc.</t>
  </si>
  <si>
    <t>PNXI</t>
  </si>
  <si>
    <t>Murcia, Romualdo III V.</t>
  </si>
  <si>
    <t>95626 - IC</t>
  </si>
  <si>
    <t xml:space="preserve">Polaris Reinsurance Brokers, Inc. </t>
  </si>
  <si>
    <t>PRBI</t>
  </si>
  <si>
    <t>Nañola, Ramilito L.</t>
  </si>
  <si>
    <t>90741 - IC</t>
  </si>
  <si>
    <t xml:space="preserve">RAROCO Insurance Brokers, Inc. </t>
  </si>
  <si>
    <t>RAROCO</t>
  </si>
  <si>
    <t>Neptuno, Arman Biel</t>
  </si>
  <si>
    <t>IC EA-2024-0007-N </t>
  </si>
  <si>
    <t xml:space="preserve">Reliable Insurance Brokers, Inc. </t>
  </si>
  <si>
    <t>RIBI</t>
  </si>
  <si>
    <t>Niño, Glenda A.</t>
  </si>
  <si>
    <t>114462 - IC</t>
  </si>
  <si>
    <t>Responsive Health &amp; Insurance Brokers, Inc.</t>
  </si>
  <si>
    <t>RHIB</t>
  </si>
  <si>
    <t>Orille, Clarissa B.</t>
  </si>
  <si>
    <t>98120 - IC</t>
  </si>
  <si>
    <t>RF Insurance Brokers Inc.</t>
  </si>
  <si>
    <t>RFIB</t>
  </si>
  <si>
    <t>Pabillon, Vergel Jr. E.</t>
  </si>
  <si>
    <t>119924 - IC</t>
  </si>
  <si>
    <t>SEAI</t>
  </si>
  <si>
    <t>Paguio, Floyd C.</t>
  </si>
  <si>
    <t>Paguio, Dumayas &amp; Associates</t>
  </si>
  <si>
    <t>115664 - IC</t>
  </si>
  <si>
    <t xml:space="preserve">Soleben Insurance Brokers, Inc. </t>
  </si>
  <si>
    <t>SIBI</t>
  </si>
  <si>
    <t>Paguio, Honorata L.</t>
  </si>
  <si>
    <t>78850 - IC</t>
  </si>
  <si>
    <t xml:space="preserve">Taishan Insurance Brokers Philippines, Inc. </t>
  </si>
  <si>
    <t>TIBP</t>
  </si>
  <si>
    <t>Paraiso, Irene Janet A.</t>
  </si>
  <si>
    <t>92305 - IC</t>
  </si>
  <si>
    <t xml:space="preserve">Trinity Insurance and Reinsurance Brokers, Inc. </t>
  </si>
  <si>
    <t>TIRB</t>
  </si>
  <si>
    <t xml:space="preserve">Pereña, Jarred D. </t>
  </si>
  <si>
    <t>Roxas Tabamo and Co.</t>
  </si>
  <si>
    <t>IC-EA-2024-0014-N </t>
  </si>
  <si>
    <t xml:space="preserve">Trinity Insurance Brokers Cebu, Inc. </t>
  </si>
  <si>
    <t>TIBC</t>
  </si>
  <si>
    <t>Piamonte, Renan A.</t>
  </si>
  <si>
    <t>107805 - IC</t>
  </si>
  <si>
    <t>Unicon Insurance and Reinsurance Brokers Corporation</t>
  </si>
  <si>
    <t>UIBC</t>
  </si>
  <si>
    <t>Ponce, Richard Noel M.</t>
  </si>
  <si>
    <t>120457 - IC</t>
  </si>
  <si>
    <t>Uniguarantee Insurance Brokerage, Inc.</t>
  </si>
  <si>
    <t>UIBI</t>
  </si>
  <si>
    <t>Punay, Mary Grace A.</t>
  </si>
  <si>
    <t>116576 - IC</t>
  </si>
  <si>
    <t>UFSI</t>
  </si>
  <si>
    <t>Quilab, Ana Mariae Michelle D.</t>
  </si>
  <si>
    <t>Quilab &amp; Garsuta, CPAs</t>
  </si>
  <si>
    <t>121076 - IC</t>
  </si>
  <si>
    <t xml:space="preserve">Winebrenner &amp; Iñigo Insurance Brokers, Inc. </t>
  </si>
  <si>
    <t>WIBI</t>
  </si>
  <si>
    <t>Quilab, Rico P.</t>
  </si>
  <si>
    <t>46034 - IC</t>
  </si>
  <si>
    <t>WAIB</t>
  </si>
  <si>
    <t>Radam, Redgienald G.</t>
  </si>
  <si>
    <t>118866 - IC</t>
  </si>
  <si>
    <t>WTW Insurance and Reinsurance Brokers Philippines, Inc.</t>
  </si>
  <si>
    <t>WTWI</t>
  </si>
  <si>
    <t>Ramos, Bernalette L.</t>
  </si>
  <si>
    <t>91096 - IC</t>
  </si>
  <si>
    <t>Yapster e-Insurance Brokers, Inc.</t>
  </si>
  <si>
    <t>YEIB</t>
  </si>
  <si>
    <t>Recto, Michelle Marie A.</t>
  </si>
  <si>
    <t>130623 - IC</t>
  </si>
  <si>
    <t>Reverente, Elma P.</t>
  </si>
  <si>
    <t>Banaria, Banaria and Company</t>
  </si>
  <si>
    <t>39391 - IC</t>
  </si>
  <si>
    <t>Rojas, Florencio Jr. Y.</t>
  </si>
  <si>
    <t>IC EA-2024-0021-N </t>
  </si>
  <si>
    <t>Sabado, Isagani T.</t>
  </si>
  <si>
    <t>78824 - IC</t>
  </si>
  <si>
    <t>Sabado, Michael C</t>
  </si>
  <si>
    <t>89336 - IC</t>
  </si>
  <si>
    <t>Sabug, Ryan A.</t>
  </si>
  <si>
    <t>111183 - IC</t>
  </si>
  <si>
    <t xml:space="preserve">Salangad, Darryll Reese Q. </t>
  </si>
  <si>
    <t>IC EA-2024-0019-R </t>
  </si>
  <si>
    <t>Salas, Vicky L.</t>
  </si>
  <si>
    <t>86838 - IC</t>
  </si>
  <si>
    <t>Salvador, Chester Nimitz F.</t>
  </si>
  <si>
    <t>IC EA-2024-0020-R</t>
  </si>
  <si>
    <t>Samonte, Lilibeth I.</t>
  </si>
  <si>
    <t>70286 - IC</t>
  </si>
  <si>
    <t>San Buenaventura, Leopoldo E.</t>
  </si>
  <si>
    <t>San Buenaventura &amp; Co.</t>
  </si>
  <si>
    <t>20821- IC</t>
  </si>
  <si>
    <t xml:space="preserve">Sanchez, Jerald Masbang </t>
  </si>
  <si>
    <t>IC EA-2024-0005-R </t>
  </si>
  <si>
    <t>Santamaria, Rachel Lydia T.</t>
  </si>
  <si>
    <t>Teodoro Santamaria and Co.</t>
  </si>
  <si>
    <t>83524 - IC</t>
  </si>
  <si>
    <t xml:space="preserve">Santiago, Jonavell Bognot </t>
  </si>
  <si>
    <t>IC EA-2024-0006-N </t>
  </si>
  <si>
    <t>Santiago, Lloyd Y.</t>
  </si>
  <si>
    <t>121621 - IC</t>
  </si>
  <si>
    <t xml:space="preserve">Santos Jr., Jozel Francisco C. </t>
  </si>
  <si>
    <t>IC-EA-2024-0025-R</t>
  </si>
  <si>
    <t>Saringan, Aileen L.</t>
  </si>
  <si>
    <t>72557 - IC</t>
  </si>
  <si>
    <t>Simangan, Florizza C.</t>
  </si>
  <si>
    <t>147917 - IC</t>
  </si>
  <si>
    <t>Siy, Kathleen Mary L.</t>
  </si>
  <si>
    <t>KL Siy &amp; Associates</t>
  </si>
  <si>
    <t>IC-EA-2024-0026-R</t>
  </si>
  <si>
    <t>Sombrito, Drake M.</t>
  </si>
  <si>
    <t>93161 - IC</t>
  </si>
  <si>
    <t>Tadeja, Ericson D.</t>
  </si>
  <si>
    <t>Yu Villar Tadeja and Co.</t>
  </si>
  <si>
    <t>95707 - IC</t>
  </si>
  <si>
    <t>Tan, Lloyd T.</t>
  </si>
  <si>
    <t>117307 - IC</t>
  </si>
  <si>
    <t>Toledana, Dexter DJ V.</t>
  </si>
  <si>
    <t>121827 - IC</t>
  </si>
  <si>
    <t>Tugano, Ephraim T.</t>
  </si>
  <si>
    <t>IC-EA-2024-0002-N</t>
  </si>
  <si>
    <t>Unera, Niccolo Ian Navarro</t>
  </si>
  <si>
    <t>IC EA-2024-0011-N </t>
  </si>
  <si>
    <t>Valenzuela, Ailene B.</t>
  </si>
  <si>
    <t>102044 - IC</t>
  </si>
  <si>
    <t>Velasco, Sally S.</t>
  </si>
  <si>
    <t>44803 - IC</t>
  </si>
  <si>
    <t>Ventura, Peter John R.</t>
  </si>
  <si>
    <t>113172 - IC</t>
  </si>
  <si>
    <t xml:space="preserve">Villaruz, Normita L. </t>
  </si>
  <si>
    <t>Villaruz, Villaruz &amp; Co., CPAs</t>
  </si>
  <si>
    <t>IC EA-2024-0017-N </t>
  </si>
  <si>
    <t>Zabat, Jose Pepito III E.</t>
  </si>
  <si>
    <t>85501 - IC</t>
  </si>
  <si>
    <t>Abella, Alexes B.</t>
  </si>
  <si>
    <t>96749 - IC</t>
  </si>
  <si>
    <t>Group B</t>
  </si>
  <si>
    <t>Aguillon, Gilbert V.</t>
  </si>
  <si>
    <t>F. B. Tupue and Company</t>
  </si>
  <si>
    <t>97729 - IC</t>
  </si>
  <si>
    <t>Aguirre, Michael L.</t>
  </si>
  <si>
    <t>UHY M. L. Aguirre &amp; Co.</t>
  </si>
  <si>
    <t>97376 - IC</t>
  </si>
  <si>
    <t>Alas, Danilo T.</t>
  </si>
  <si>
    <t>27120 - IC</t>
  </si>
  <si>
    <t>Busto, Imelda A.</t>
  </si>
  <si>
    <t>48111- IC</t>
  </si>
  <si>
    <t>Dinglasan, Evelyn M.</t>
  </si>
  <si>
    <t>A. M. Yu &amp; Associates</t>
  </si>
  <si>
    <t>34316 - IC</t>
  </si>
  <si>
    <t>Estavillo, Homer Deo Datu T.</t>
  </si>
  <si>
    <t>Estavillo &amp; Company</t>
  </si>
  <si>
    <t>120414 - IC</t>
  </si>
  <si>
    <t>Estavillo, Lesther T.</t>
  </si>
  <si>
    <t>116213 - IC</t>
  </si>
  <si>
    <t>Godinez, Francisca C.</t>
  </si>
  <si>
    <t>41278 - IC</t>
  </si>
  <si>
    <t>Lopez, Ma. Victoria R.</t>
  </si>
  <si>
    <t>28239 - IC</t>
  </si>
  <si>
    <t>Lopez, Restituto T.</t>
  </si>
  <si>
    <t>29515 - IC</t>
  </si>
  <si>
    <t>Ricaforte, Maricelle L.</t>
  </si>
  <si>
    <t>Constantino and Partners</t>
  </si>
  <si>
    <t>105924 - IC</t>
  </si>
  <si>
    <t>San Buenaventura, Evelyn R.</t>
  </si>
  <si>
    <t>16166 - IC</t>
  </si>
  <si>
    <t>Sese, Ma. Alma C.</t>
  </si>
  <si>
    <t>Perez, Sese, Villa and Co.</t>
  </si>
  <si>
    <t>54588 - IC</t>
  </si>
  <si>
    <t>45337 - IC</t>
  </si>
  <si>
    <t>Tupue, Francis B.</t>
  </si>
  <si>
    <t>74105 - IC</t>
  </si>
  <si>
    <t>Yu, Anecito M.</t>
  </si>
  <si>
    <t>40278 - IC</t>
  </si>
  <si>
    <t>Abanador, Glenn M.</t>
  </si>
  <si>
    <t>94377 - IC</t>
  </si>
  <si>
    <t>Group C</t>
  </si>
  <si>
    <t>Almazora, Feliciano S.</t>
  </si>
  <si>
    <t>30510 - IC</t>
  </si>
  <si>
    <t>Bawa, Carla A.</t>
  </si>
  <si>
    <t>125497 - IC</t>
  </si>
  <si>
    <t>Bulaklak, Vener A.</t>
  </si>
  <si>
    <t>122606 - IC</t>
  </si>
  <si>
    <t>Cendaña, Christian Fev E.</t>
  </si>
  <si>
    <t>Caparros, Cendaña and Co.</t>
  </si>
  <si>
    <t>145558 - IC</t>
  </si>
  <si>
    <t>Dote, Ronaldo H.</t>
  </si>
  <si>
    <t>Sole Praticitioner</t>
  </si>
  <si>
    <t>117324 - IC</t>
  </si>
  <si>
    <t>Dulatas, Tomas P.</t>
  </si>
  <si>
    <t>71909 - IC</t>
  </si>
  <si>
    <t>Dumayas, Cristina Joy C.</t>
  </si>
  <si>
    <t>144101 - IC</t>
  </si>
  <si>
    <t>Dumayas, Emmanuel C.</t>
  </si>
  <si>
    <t>116516 - IC</t>
  </si>
  <si>
    <t>Espiritu, Gracia Severa B.</t>
  </si>
  <si>
    <t>27621 - IC</t>
  </si>
  <si>
    <t>Khia, Rodolfo R.</t>
  </si>
  <si>
    <t>50424 - IC</t>
  </si>
  <si>
    <t>Malik, Kathy Q.</t>
  </si>
  <si>
    <t>109073 - IC</t>
  </si>
  <si>
    <t>Mandawe, Basilides Jr. C.</t>
  </si>
  <si>
    <t>Mandawe Codilla Pepito and Co.</t>
  </si>
  <si>
    <t>65437 - IC</t>
  </si>
  <si>
    <t>Ong, Lagrimas N.</t>
  </si>
  <si>
    <t>38847 - IC</t>
  </si>
  <si>
    <t>Panganiban, Emilio Jr. B.</t>
  </si>
  <si>
    <t>Salvio - Leonida Panganiban &amp; Co.</t>
  </si>
  <si>
    <t>100135 - IC</t>
  </si>
  <si>
    <t>Protacio, Christian A.</t>
  </si>
  <si>
    <t>128888 - IC</t>
  </si>
  <si>
    <t>Punzalan, Ernesto V.</t>
  </si>
  <si>
    <t>21749 - IC</t>
  </si>
  <si>
    <t>Ramos, Edwin F.</t>
  </si>
  <si>
    <t>91293 - IC</t>
  </si>
  <si>
    <t>Raz, Joel M.</t>
  </si>
  <si>
    <t>101243 - IC</t>
  </si>
  <si>
    <t>Rentuma, Juneth A.</t>
  </si>
  <si>
    <t>Ty - Farma Angus Rentuma &amp; Co.</t>
  </si>
  <si>
    <t>100288 - IC</t>
  </si>
  <si>
    <t>Romio, Valentin U.</t>
  </si>
  <si>
    <t>P. F. Tatunay &amp; Co.</t>
  </si>
  <si>
    <t>104113 - IC</t>
  </si>
  <si>
    <t>Salvio, Rosemarie R.</t>
  </si>
  <si>
    <t>35637 - IC</t>
  </si>
  <si>
    <t>Tabag, Enrico D.</t>
  </si>
  <si>
    <t>99498 - IC</t>
  </si>
  <si>
    <t>Tayawa, Jose B.</t>
  </si>
  <si>
    <t>Tayawa Tolentino CPAs and Company</t>
  </si>
  <si>
    <t>46096- IC</t>
  </si>
  <si>
    <t>Company Code</t>
  </si>
  <si>
    <t>Produced for the Year - IB</t>
  </si>
  <si>
    <t>Produced for the Year - RB</t>
  </si>
  <si>
    <t>Accounts Receivable - Current</t>
  </si>
  <si>
    <t>Notes Receivable - Current</t>
  </si>
  <si>
    <t>Loans Receivable - Current</t>
  </si>
  <si>
    <t>Interest Receivable - Current</t>
  </si>
  <si>
    <t>Dividend Receivable - Current</t>
  </si>
  <si>
    <t>Subscription Receivable - Current</t>
  </si>
  <si>
    <t>Receivable - Others - Current</t>
  </si>
  <si>
    <t>Allowance for Expected Credit Losses - Receivables - Current</t>
  </si>
  <si>
    <t>Prepaid Rent - Current</t>
  </si>
  <si>
    <t>Rental Deposit - Current</t>
  </si>
  <si>
    <t>Prepaid VAT - Current</t>
  </si>
  <si>
    <t>Creditable Withholding Tax - Current</t>
  </si>
  <si>
    <t>Prepayments - Others - Current</t>
  </si>
  <si>
    <t>Financial Asset at Fair Value Through Profit or Loss - Current</t>
  </si>
  <si>
    <t>Financial Assets at Amortized Cost - Current</t>
  </si>
  <si>
    <t>Financial Asset at Other Comprehensive Income - Current</t>
  </si>
  <si>
    <t>Derivative Assets Held for Hedging - Current</t>
  </si>
  <si>
    <t>Investment in Subsidiaries - Current</t>
  </si>
  <si>
    <t>Investment in Associates - Current</t>
  </si>
  <si>
    <t>Investment in Joint Ventures - Current</t>
  </si>
  <si>
    <t>Other Assets - Current</t>
  </si>
  <si>
    <t>Total Current Assets</t>
  </si>
  <si>
    <t>Accounts Receivable - Non Current</t>
  </si>
  <si>
    <t>Notes Receivable - Non Current</t>
  </si>
  <si>
    <t>Loans Receivable - Non Current</t>
  </si>
  <si>
    <t>Interest Receivable - Non Current</t>
  </si>
  <si>
    <t>Dividend Receivable - Non Current</t>
  </si>
  <si>
    <t>Subscription Receivable - Non Current</t>
  </si>
  <si>
    <t>Receivable - Others - Non Current</t>
  </si>
  <si>
    <t>Allowance for Expected Credit Losses - Receivables - Non Current</t>
  </si>
  <si>
    <t>Prepaid Rent - Non Current</t>
  </si>
  <si>
    <t>Rental Deposit - Non Current</t>
  </si>
  <si>
    <t>Prepaid VAT - Non Current</t>
  </si>
  <si>
    <t>Creditable Withholding Tax - Non Current</t>
  </si>
  <si>
    <t>Prepayments - Others - Non Current</t>
  </si>
  <si>
    <t>Financial Asset at Fair Value Through Profit or Loss - Non Current</t>
  </si>
  <si>
    <t>Financial Assets at Amortized Cost - Non Current</t>
  </si>
  <si>
    <t>Financial Asset at Other Comprehensive Income - Non Current</t>
  </si>
  <si>
    <t>Derivative Assets Held for Hedging - Non Current</t>
  </si>
  <si>
    <t>Investment in Subsidiaries - Non Current</t>
  </si>
  <si>
    <t>Investment in Associates - Non Current</t>
  </si>
  <si>
    <t>Investment in Joint Ventures - Non Current</t>
  </si>
  <si>
    <t>Other Assets - Non Current</t>
  </si>
  <si>
    <t>Accounts Payable - Current</t>
  </si>
  <si>
    <t>Operating Lease Liability - Current</t>
  </si>
  <si>
    <t>Dividends Payable - Current</t>
  </si>
  <si>
    <t>SSS/ECC/PAGIBIG/PHILHEALTH Contributions Payable - Current</t>
  </si>
  <si>
    <t>Taxes Payable - Others - Current</t>
  </si>
  <si>
    <t>Management Fee Payable - Current</t>
  </si>
  <si>
    <t>Notes Payable - Current</t>
  </si>
  <si>
    <t>Loan Payable - Current</t>
  </si>
  <si>
    <t>Finance Lease Liabilities - Current</t>
  </si>
  <si>
    <t>Post-Employment Benefits Obligation - Current</t>
  </si>
  <si>
    <t>Deferred Tax Liability - Current</t>
  </si>
  <si>
    <t>Derivative Liabilities Held for Hedging - Current</t>
  </si>
  <si>
    <t>Deferred Income - Current</t>
  </si>
  <si>
    <t>Other Liabilities - Current</t>
  </si>
  <si>
    <t>Total Current Liabilities</t>
  </si>
  <si>
    <t>Accounts Payable - Non Current</t>
  </si>
  <si>
    <t>Operating Lease Liability - Non Current</t>
  </si>
  <si>
    <t>Dividends Payable - Non Current</t>
  </si>
  <si>
    <t>SSS/ECC/PAGIBIG/PHILHEALTH Contributions Payable - Non Current</t>
  </si>
  <si>
    <t>Taxes Payable - Others - Non Current</t>
  </si>
  <si>
    <t>Management Fee Payable - Non Current</t>
  </si>
  <si>
    <t>Notes Payable - Non Current</t>
  </si>
  <si>
    <t>Loan Payable - Non Current</t>
  </si>
  <si>
    <t>Finance Lease Liabilities - Non Current</t>
  </si>
  <si>
    <t>Post-Employment Benefits Obligation - Non Current</t>
  </si>
  <si>
    <t>Deferred Tax Liability - Non Current</t>
  </si>
  <si>
    <t>Derivative Liabilities Held for Hedging - Non Current</t>
  </si>
  <si>
    <t>Deferred Income - Non Current</t>
  </si>
  <si>
    <t>Other Liabilities - Non Current</t>
  </si>
  <si>
    <t>Total Liabilities</t>
  </si>
  <si>
    <t>Paid-up Capital</t>
  </si>
  <si>
    <t>Total Shareholder's Equity</t>
  </si>
  <si>
    <t>Commission Income (Prior Year)</t>
  </si>
  <si>
    <t>Gain/Loss on Sale of Investments</t>
  </si>
  <si>
    <t>Gain/Loss on Sale of Property and Equipment</t>
  </si>
  <si>
    <t>Representation and Entertainment - Direct</t>
  </si>
  <si>
    <t>Transportation and Travel Expense - Direct</t>
  </si>
  <si>
    <t>Management Fee Expense - Direct</t>
  </si>
  <si>
    <t>Salaries and Wages Benefits - Direct</t>
  </si>
  <si>
    <t>Commission Expense - Direct</t>
  </si>
  <si>
    <t>Salaries and Wages Benefits - Indirect</t>
  </si>
  <si>
    <t>Advertising / Promotions</t>
  </si>
  <si>
    <t>Other Comprehensive Income/Loss</t>
  </si>
  <si>
    <t>Net Income</t>
  </si>
  <si>
    <t>Surety Bond</t>
  </si>
  <si>
    <t>Errors and Omissions Policy</t>
  </si>
  <si>
    <t>Agreement Model</t>
  </si>
  <si>
    <t>BDO Insurance and Reinsurance Brokers, Inc.</t>
  </si>
  <si>
    <t>Magsaysay-Houlder Insurance Brokers, Inc.</t>
  </si>
  <si>
    <t>EnsureMePh Insurance Broker, Inc.</t>
  </si>
  <si>
    <t>SeaInsure Insurance Broker Inc.</t>
  </si>
  <si>
    <t>Unionbank Financial Services and Insurance Brokerage Inc.</t>
  </si>
  <si>
    <t>Winternitz Associates Insurance Brokers Corp.</t>
  </si>
  <si>
    <t>External Auditor Information - select using the dropdown 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</si>
</sst>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3409]dd\-mmm\-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1"/>
      <name val="Calibri"/>
      <family val="2"/>
      <scheme val="minor"/>
    </font>
    <font>
      <sz val="10"/>
      <name val="Calibri"/>
      <family val="2"/>
      <scheme val="minor"/>
    </font>
    <font>
      <b/>
      <sz val="10"/>
      <color theme="1"/>
      <name val="Calibri"/>
      <family val="2"/>
      <scheme val="minor"/>
    </font>
    <font>
      <b/>
      <sz val="11"/>
      <color rgb="FF000000"/>
      <name val="Calibri"/>
      <family val="2"/>
      <scheme val="minor"/>
    </font>
    <font>
      <sz val="11"/>
      <color rgb="FF000000"/>
      <name val="Calibri"/>
      <family val="2"/>
      <scheme val="minor"/>
    </font>
    <font>
      <b/>
      <i/>
      <sz val="10"/>
      <color theme="1"/>
      <name val="Calibri"/>
      <family val="2"/>
      <scheme val="minor"/>
    </font>
    <font>
      <b/>
      <sz val="10"/>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name val="Arial"/>
      <family val="2"/>
    </font>
    <font>
      <b/>
      <sz val="12"/>
      <name val="Calibri"/>
      <family val="2"/>
      <scheme val="minor"/>
    </font>
    <font>
      <sz val="12"/>
      <name val="Calibri"/>
      <family val="2"/>
      <scheme val="minor"/>
    </font>
    <font>
      <b/>
      <sz val="12"/>
      <color rgb="FFFF0000"/>
      <name val="Calibri"/>
      <family val="2"/>
      <scheme val="minor"/>
    </font>
    <font>
      <u/>
      <sz val="12"/>
      <color theme="1"/>
      <name val="Calibri"/>
      <family val="2"/>
      <scheme val="minor"/>
    </font>
    <font>
      <i/>
      <u/>
      <sz val="10"/>
      <color theme="1"/>
      <name val="Calibri"/>
      <family val="2"/>
      <scheme val="minor"/>
    </font>
    <font>
      <b/>
      <i/>
      <sz val="12"/>
      <color rgb="FFFF0000"/>
      <name val="Calibri"/>
      <family val="2"/>
      <scheme val="minor"/>
    </font>
    <font>
      <b/>
      <sz val="12"/>
      <color theme="0"/>
      <name val="Calibri"/>
      <family val="2"/>
      <scheme val="minor"/>
    </font>
    <font>
      <u/>
      <sz val="11"/>
      <color theme="10"/>
      <name val="Calibri"/>
      <family val="2"/>
      <scheme val="minor"/>
    </font>
    <font>
      <sz val="12"/>
      <color theme="1"/>
      <name val="Calibri"/>
      <family val="2"/>
    </font>
    <font>
      <sz val="12"/>
      <color rgb="FFFF0000"/>
      <name val="Calibri"/>
      <family val="2"/>
      <scheme val="minor"/>
    </font>
    <font>
      <b/>
      <i/>
      <sz val="12"/>
      <color rgb="FF00B0F0"/>
      <name val="Calibri"/>
      <family val="2"/>
      <scheme val="minor"/>
    </font>
    <font>
      <b/>
      <u/>
      <sz val="12"/>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4"/>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214">
    <xf numFmtId="0" fontId="0" fillId="0" borderId="0" xfId="0"/>
    <xf numFmtId="0" fontId="2" fillId="0" borderId="0" xfId="0" applyFont="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0" fillId="0" borderId="0" xfId="0" applyAlignment="1" applyProtection="1">
      <alignment horizontal="center"/>
      <protection locked="0"/>
    </xf>
    <xf numFmtId="0" fontId="3" fillId="0" borderId="0" xfId="0" applyFont="1" applyAlignment="1" applyProtection="1">
      <alignment vertical="center"/>
      <protection locked="0"/>
    </xf>
    <xf numFmtId="0" fontId="6" fillId="0" borderId="0" xfId="0" applyFont="1" applyProtection="1">
      <protection locked="0"/>
    </xf>
    <xf numFmtId="0" fontId="6" fillId="0" borderId="0" xfId="0" applyFont="1" applyAlignment="1" applyProtection="1">
      <alignment vertical="center"/>
      <protection locked="0"/>
    </xf>
    <xf numFmtId="0" fontId="3" fillId="0" borderId="2" xfId="0" applyFont="1" applyBorder="1" applyProtection="1">
      <protection locked="0"/>
    </xf>
    <xf numFmtId="0" fontId="7" fillId="0" borderId="0" xfId="0" applyFont="1" applyAlignment="1">
      <alignment horizontal="center"/>
    </xf>
    <xf numFmtId="43" fontId="0" fillId="0" borderId="0" xfId="0" applyNumberFormat="1"/>
    <xf numFmtId="0" fontId="7"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11" fillId="0" borderId="0" xfId="0" applyFont="1" applyAlignment="1" applyProtection="1">
      <alignment horizontal="center"/>
      <protection locked="0"/>
    </xf>
    <xf numFmtId="0" fontId="7" fillId="2" borderId="0" xfId="0" applyFont="1" applyFill="1" applyAlignment="1" applyProtection="1">
      <alignment horizontal="center" vertical="center"/>
      <protection locked="0"/>
    </xf>
    <xf numFmtId="0" fontId="3" fillId="0" borderId="2" xfId="0" applyFont="1" applyBorder="1" applyAlignment="1" applyProtection="1">
      <alignment horizontal="center"/>
      <protection locked="0"/>
    </xf>
    <xf numFmtId="0" fontId="10" fillId="4" borderId="0" xfId="0" applyFont="1" applyFill="1" applyProtection="1">
      <protection locked="0"/>
    </xf>
    <xf numFmtId="0" fontId="3" fillId="4" borderId="0" xfId="0" applyFont="1" applyFill="1" applyProtection="1">
      <protection locked="0"/>
    </xf>
    <xf numFmtId="0" fontId="3" fillId="0" borderId="0" xfId="0" applyFont="1" applyAlignment="1" applyProtection="1">
      <alignment horizontal="left" vertical="top" wrapText="1"/>
      <protection locked="0"/>
    </xf>
    <xf numFmtId="0" fontId="7" fillId="0" borderId="0" xfId="0" applyFont="1" applyAlignment="1" applyProtection="1">
      <alignment horizontal="center" vertical="top"/>
      <protection locked="0"/>
    </xf>
    <xf numFmtId="43" fontId="3" fillId="0" borderId="0" xfId="1" applyFont="1" applyProtection="1">
      <protection locked="0"/>
    </xf>
    <xf numFmtId="0" fontId="5" fillId="0" borderId="0" xfId="0" applyFont="1" applyAlignment="1" applyProtection="1">
      <alignment horizontal="center" vertical="center"/>
      <protection locked="0"/>
    </xf>
    <xf numFmtId="0" fontId="12" fillId="0" borderId="0" xfId="0" applyFont="1" applyProtection="1">
      <protection locked="0"/>
    </xf>
    <xf numFmtId="0" fontId="12" fillId="3" borderId="0" xfId="0" applyFont="1" applyFill="1" applyProtection="1">
      <protection locked="0"/>
    </xf>
    <xf numFmtId="0" fontId="14" fillId="0" borderId="0" xfId="0" applyFont="1" applyProtection="1">
      <protection locked="0"/>
    </xf>
    <xf numFmtId="0" fontId="12" fillId="0" borderId="0" xfId="0" applyFont="1" applyAlignment="1" applyProtection="1">
      <alignment horizontal="center"/>
      <protection locked="0"/>
    </xf>
    <xf numFmtId="0" fontId="14" fillId="0" borderId="0" xfId="0" applyFont="1" applyAlignment="1" applyProtection="1">
      <alignment horizontal="center"/>
      <protection locked="0"/>
    </xf>
    <xf numFmtId="0" fontId="13" fillId="0" borderId="0" xfId="0" applyFont="1" applyProtection="1">
      <protection locked="0"/>
    </xf>
    <xf numFmtId="0" fontId="13" fillId="0" borderId="0" xfId="0" applyFont="1" applyAlignment="1" applyProtection="1">
      <alignment horizontal="right"/>
      <protection locked="0"/>
    </xf>
    <xf numFmtId="0" fontId="15"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pplyProtection="1">
      <alignment horizontal="left" vertical="center" indent="1"/>
      <protection locked="0"/>
    </xf>
    <xf numFmtId="0" fontId="17" fillId="0" borderId="0" xfId="0" applyFont="1" applyAlignment="1" applyProtection="1">
      <alignment horizontal="left" vertical="center" indent="1"/>
      <protection locked="0"/>
    </xf>
    <xf numFmtId="0" fontId="12" fillId="0" borderId="0" xfId="0" applyFont="1" applyAlignment="1" applyProtection="1">
      <alignment vertical="center" wrapText="1"/>
      <protection locked="0"/>
    </xf>
    <xf numFmtId="0" fontId="13" fillId="0" borderId="4"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2" fillId="0" borderId="4" xfId="0" applyFont="1" applyBorder="1" applyAlignment="1" applyProtection="1">
      <alignment horizontal="left"/>
      <protection locked="0"/>
    </xf>
    <xf numFmtId="43" fontId="17" fillId="0" borderId="4" xfId="1" applyFont="1" applyFill="1" applyBorder="1" applyAlignment="1" applyProtection="1">
      <alignment horizontal="center"/>
      <protection locked="0"/>
    </xf>
    <xf numFmtId="0" fontId="18" fillId="0" borderId="0" xfId="0" applyFont="1" applyProtection="1">
      <protection locked="0"/>
    </xf>
    <xf numFmtId="0" fontId="14"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43" fontId="12" fillId="0" borderId="0" xfId="1" applyFont="1" applyFill="1" applyBorder="1" applyAlignment="1" applyProtection="1">
      <alignment horizontal="center" vertical="center"/>
      <protection locked="0"/>
    </xf>
    <xf numFmtId="43" fontId="12" fillId="0" borderId="0" xfId="0" applyNumberFormat="1" applyFont="1" applyProtection="1">
      <protection locked="0"/>
    </xf>
    <xf numFmtId="0" fontId="12" fillId="0" borderId="0" xfId="0" applyFont="1" applyAlignment="1" applyProtection="1">
      <alignment horizontal="left"/>
      <protection locked="0"/>
    </xf>
    <xf numFmtId="0" fontId="16" fillId="0" borderId="0" xfId="0" applyFont="1" applyAlignment="1" applyProtection="1">
      <alignment vertical="center"/>
      <protection locked="0"/>
    </xf>
    <xf numFmtId="0" fontId="19" fillId="0" borderId="0" xfId="0" applyFont="1" applyAlignment="1" applyProtection="1">
      <alignment horizontal="center"/>
      <protection locked="0"/>
    </xf>
    <xf numFmtId="43" fontId="12" fillId="0" borderId="0" xfId="1" applyFont="1" applyBorder="1" applyAlignment="1" applyProtection="1">
      <alignment horizontal="center" vertical="center"/>
      <protection locked="0"/>
    </xf>
    <xf numFmtId="0" fontId="12" fillId="0" borderId="7" xfId="0" applyFont="1" applyBorder="1" applyProtection="1">
      <protection locked="0"/>
    </xf>
    <xf numFmtId="0" fontId="12" fillId="0" borderId="8" xfId="0" applyFont="1" applyBorder="1" applyProtection="1">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12" fillId="0" borderId="10" xfId="0" applyFont="1" applyBorder="1" applyProtection="1">
      <protection locked="0"/>
    </xf>
    <xf numFmtId="0" fontId="12" fillId="0" borderId="11" xfId="0" applyFont="1" applyBorder="1" applyProtection="1">
      <protection locked="0"/>
    </xf>
    <xf numFmtId="0" fontId="12" fillId="0" borderId="11" xfId="0" applyFont="1" applyBorder="1" applyAlignment="1" applyProtection="1">
      <alignment horizontal="center"/>
      <protection locked="0"/>
    </xf>
    <xf numFmtId="43" fontId="12" fillId="0" borderId="11" xfId="1" applyFont="1" applyBorder="1" applyAlignment="1" applyProtection="1">
      <alignment horizontal="center" vertical="center"/>
      <protection locked="0"/>
    </xf>
    <xf numFmtId="43" fontId="12" fillId="0" borderId="11" xfId="1" applyFont="1" applyFill="1" applyBorder="1" applyAlignment="1" applyProtection="1">
      <alignment horizontal="center" vertical="center"/>
      <protection locked="0"/>
    </xf>
    <xf numFmtId="43" fontId="13" fillId="0" borderId="11" xfId="1" applyFont="1" applyFill="1" applyBorder="1" applyAlignment="1" applyProtection="1">
      <alignment horizontal="center" vertical="center"/>
      <protection locked="0"/>
    </xf>
    <xf numFmtId="0" fontId="12" fillId="0" borderId="12" xfId="0" applyFont="1" applyBorder="1" applyProtection="1">
      <protection locked="0"/>
    </xf>
    <xf numFmtId="0" fontId="12" fillId="0" borderId="13" xfId="0" applyFont="1" applyBorder="1" applyProtection="1">
      <protection locked="0"/>
    </xf>
    <xf numFmtId="0" fontId="12" fillId="0" borderId="14" xfId="0" applyFont="1" applyBorder="1" applyProtection="1">
      <protection locked="0"/>
    </xf>
    <xf numFmtId="0" fontId="12" fillId="0" borderId="9" xfId="0" applyFont="1" applyBorder="1" applyProtection="1">
      <protection locked="0"/>
    </xf>
    <xf numFmtId="0" fontId="12" fillId="0" borderId="13" xfId="0" applyFont="1" applyBorder="1" applyAlignment="1" applyProtection="1">
      <alignment vertical="center"/>
      <protection locked="0"/>
    </xf>
    <xf numFmtId="0" fontId="12" fillId="0" borderId="13" xfId="0" applyFont="1" applyBorder="1" applyAlignment="1" applyProtection="1">
      <alignment horizontal="center" vertical="center"/>
      <protection locked="0"/>
    </xf>
    <xf numFmtId="0" fontId="4" fillId="0" borderId="0" xfId="0" applyFont="1" applyAlignment="1" applyProtection="1">
      <alignment horizontal="left" vertical="top" wrapText="1"/>
      <protection locked="0"/>
    </xf>
    <xf numFmtId="0" fontId="3" fillId="0" borderId="0" xfId="0" applyFont="1"/>
    <xf numFmtId="0" fontId="12" fillId="0" borderId="0" xfId="0" applyFont="1"/>
    <xf numFmtId="0" fontId="16" fillId="0" borderId="0" xfId="0" applyFont="1" applyAlignment="1">
      <alignment horizontal="center" vertical="center"/>
    </xf>
    <xf numFmtId="0" fontId="12" fillId="0" borderId="0" xfId="0" applyFont="1" applyAlignment="1">
      <alignment vertical="center"/>
    </xf>
    <xf numFmtId="0" fontId="17" fillId="0" borderId="0" xfId="0" applyFont="1"/>
    <xf numFmtId="0" fontId="5" fillId="0" borderId="0" xfId="0" applyFont="1" applyAlignment="1">
      <alignment horizontal="center" vertical="center"/>
    </xf>
    <xf numFmtId="0" fontId="17" fillId="0" borderId="0" xfId="0" applyFont="1" applyAlignment="1">
      <alignment vertical="center"/>
    </xf>
    <xf numFmtId="165" fontId="17" fillId="0" borderId="0" xfId="0" applyNumberFormat="1" applyFont="1" applyAlignment="1">
      <alignment vertical="center"/>
    </xf>
    <xf numFmtId="2" fontId="17" fillId="0" borderId="0" xfId="0" applyNumberFormat="1" applyFont="1" applyAlignment="1">
      <alignment vertical="center"/>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3" fillId="0" borderId="0" xfId="0" applyFont="1"/>
    <xf numFmtId="1" fontId="12" fillId="0" borderId="10" xfId="0" applyNumberFormat="1" applyFont="1" applyBorder="1" applyAlignment="1" applyProtection="1">
      <alignment vertical="center"/>
      <protection locked="0"/>
    </xf>
    <xf numFmtId="165" fontId="12" fillId="0" borderId="0" xfId="0" applyNumberFormat="1" applyFont="1" applyAlignment="1" applyProtection="1">
      <alignment vertical="center"/>
      <protection locked="0"/>
    </xf>
    <xf numFmtId="2" fontId="12" fillId="0" borderId="0" xfId="0" applyNumberFormat="1" applyFont="1" applyProtection="1">
      <protection locked="0"/>
    </xf>
    <xf numFmtId="2" fontId="17" fillId="0" borderId="0" xfId="0" applyNumberFormat="1" applyFont="1" applyProtection="1">
      <protection locked="0"/>
    </xf>
    <xf numFmtId="0" fontId="17" fillId="0" borderId="0" xfId="0" applyFont="1" applyProtection="1">
      <protection locked="0"/>
    </xf>
    <xf numFmtId="0" fontId="12" fillId="0" borderId="10" xfId="0" applyFont="1" applyBorder="1" applyAlignment="1" applyProtection="1">
      <alignment vertical="center"/>
      <protection locked="0"/>
    </xf>
    <xf numFmtId="0" fontId="17" fillId="0" borderId="10" xfId="0" applyFont="1" applyBorder="1" applyProtection="1">
      <protection locked="0"/>
    </xf>
    <xf numFmtId="2" fontId="12" fillId="0" borderId="0" xfId="0" applyNumberFormat="1" applyFont="1" applyAlignment="1" applyProtection="1">
      <alignment vertical="center"/>
      <protection locked="0"/>
    </xf>
    <xf numFmtId="164" fontId="21" fillId="0" borderId="13" xfId="0" applyNumberFormat="1" applyFont="1" applyBorder="1"/>
    <xf numFmtId="0" fontId="8" fillId="0" borderId="16" xfId="0" applyFont="1" applyBorder="1" applyAlignment="1">
      <alignment horizontal="center"/>
    </xf>
    <xf numFmtId="0" fontId="9" fillId="0" borderId="16" xfId="0" applyFont="1" applyBorder="1" applyAlignment="1">
      <alignment horizontal="center" vertical="center" wrapText="1"/>
    </xf>
    <xf numFmtId="3" fontId="9" fillId="0" borderId="16" xfId="0" applyNumberFormat="1" applyFont="1" applyBorder="1" applyAlignment="1">
      <alignment horizontal="center" vertical="center" wrapText="1"/>
    </xf>
    <xf numFmtId="0" fontId="9" fillId="0" borderId="16" xfId="0" applyFont="1" applyBorder="1" applyAlignment="1">
      <alignment horizontal="center"/>
    </xf>
    <xf numFmtId="3" fontId="9" fillId="0" borderId="16" xfId="0" applyNumberFormat="1" applyFont="1" applyBorder="1" applyAlignment="1">
      <alignment horizontal="center"/>
    </xf>
    <xf numFmtId="0" fontId="22" fillId="3" borderId="0" xfId="0" applyFont="1" applyFill="1" applyProtection="1">
      <protection locked="0"/>
    </xf>
    <xf numFmtId="0" fontId="22" fillId="3" borderId="0" xfId="0" applyFont="1" applyFill="1"/>
    <xf numFmtId="43" fontId="12" fillId="6" borderId="2" xfId="1" applyFont="1" applyFill="1" applyBorder="1" applyAlignment="1" applyProtection="1">
      <alignment horizontal="center"/>
    </xf>
    <xf numFmtId="43" fontId="13" fillId="6" borderId="2" xfId="1" applyFont="1" applyFill="1" applyBorder="1" applyAlignment="1" applyProtection="1">
      <alignment horizontal="center"/>
    </xf>
    <xf numFmtId="43" fontId="13" fillId="6" borderId="4" xfId="1" applyFont="1" applyFill="1" applyBorder="1" applyAlignment="1" applyProtection="1">
      <alignment horizontal="center"/>
    </xf>
    <xf numFmtId="43" fontId="16" fillId="6" borderId="2" xfId="1" applyFont="1" applyFill="1" applyBorder="1" applyProtection="1"/>
    <xf numFmtId="43" fontId="12" fillId="6" borderId="4" xfId="1" applyFont="1" applyFill="1" applyBorder="1" applyAlignment="1" applyProtection="1">
      <alignment horizontal="center"/>
    </xf>
    <xf numFmtId="43" fontId="12" fillId="6" borderId="2" xfId="1" applyFont="1" applyFill="1" applyBorder="1" applyAlignment="1" applyProtection="1">
      <alignment horizontal="center" vertical="center"/>
    </xf>
    <xf numFmtId="43" fontId="13" fillId="6" borderId="2" xfId="1" applyFont="1" applyFill="1" applyBorder="1" applyAlignment="1" applyProtection="1">
      <alignment horizontal="center" vertical="center"/>
    </xf>
    <xf numFmtId="43" fontId="13" fillId="6" borderId="2" xfId="0" applyNumberFormat="1" applyFont="1" applyFill="1" applyBorder="1"/>
    <xf numFmtId="43" fontId="12" fillId="5" borderId="4" xfId="1" applyFont="1" applyFill="1" applyBorder="1" applyAlignment="1" applyProtection="1">
      <alignment horizontal="center"/>
      <protection locked="0"/>
    </xf>
    <xf numFmtId="43" fontId="12" fillId="5" borderId="2" xfId="1" applyFont="1" applyFill="1" applyBorder="1" applyAlignment="1" applyProtection="1">
      <alignment horizontal="center"/>
      <protection locked="0"/>
    </xf>
    <xf numFmtId="43" fontId="17" fillId="5" borderId="2" xfId="1" applyFont="1" applyFill="1" applyBorder="1" applyProtection="1">
      <protection locked="0"/>
    </xf>
    <xf numFmtId="43" fontId="17" fillId="5" borderId="4" xfId="1" applyFont="1" applyFill="1" applyBorder="1" applyAlignment="1" applyProtection="1">
      <alignment horizontal="center"/>
      <protection locked="0"/>
    </xf>
    <xf numFmtId="0" fontId="12" fillId="5" borderId="4" xfId="0" applyFont="1" applyFill="1" applyBorder="1" applyAlignment="1" applyProtection="1">
      <alignment horizontal="left"/>
      <protection locked="0"/>
    </xf>
    <xf numFmtId="43" fontId="12" fillId="5" borderId="2" xfId="1"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13" xfId="0" applyFont="1" applyBorder="1" applyProtection="1">
      <protection locked="0"/>
    </xf>
    <xf numFmtId="0" fontId="3" fillId="5" borderId="2" xfId="0" applyFont="1" applyFill="1" applyBorder="1" applyProtection="1">
      <protection locked="0"/>
    </xf>
    <xf numFmtId="0" fontId="22" fillId="3" borderId="0" xfId="0" applyFont="1" applyFill="1" applyAlignment="1" applyProtection="1">
      <alignment horizontal="center"/>
      <protection locked="0"/>
    </xf>
    <xf numFmtId="0" fontId="3" fillId="0" borderId="0" xfId="0" applyFont="1" applyAlignment="1" applyProtection="1">
      <alignment horizontal="right"/>
      <protection locked="0"/>
    </xf>
    <xf numFmtId="0" fontId="13" fillId="0" borderId="0" xfId="0" applyFont="1" applyAlignment="1" applyProtection="1">
      <alignment vertical="center"/>
      <protection locked="0"/>
    </xf>
    <xf numFmtId="164" fontId="12" fillId="5" borderId="2" xfId="1" applyNumberFormat="1" applyFont="1" applyFill="1" applyBorder="1" applyAlignment="1" applyProtection="1">
      <alignment horizontal="center" vertical="center"/>
      <protection locked="0"/>
    </xf>
    <xf numFmtId="164" fontId="12" fillId="0" borderId="0" xfId="0" applyNumberFormat="1" applyFont="1" applyProtection="1">
      <protection locked="0"/>
    </xf>
    <xf numFmtId="164" fontId="12" fillId="5" borderId="2" xfId="1" applyNumberFormat="1" applyFont="1" applyFill="1" applyBorder="1" applyProtection="1">
      <protection locked="0"/>
    </xf>
    <xf numFmtId="164" fontId="12" fillId="6" borderId="2" xfId="1" applyNumberFormat="1" applyFont="1" applyFill="1" applyBorder="1" applyAlignment="1" applyProtection="1">
      <alignment horizontal="center" vertical="center"/>
    </xf>
    <xf numFmtId="164" fontId="12" fillId="0" borderId="0" xfId="0" applyNumberFormat="1" applyFont="1" applyAlignment="1" applyProtection="1">
      <alignment vertical="center"/>
      <protection locked="0"/>
    </xf>
    <xf numFmtId="164" fontId="12" fillId="0" borderId="0" xfId="1" applyNumberFormat="1" applyFont="1" applyBorder="1" applyAlignment="1" applyProtection="1">
      <alignment horizontal="center" vertical="center"/>
      <protection locked="0"/>
    </xf>
    <xf numFmtId="164" fontId="12" fillId="5" borderId="15" xfId="1" applyNumberFormat="1" applyFont="1" applyFill="1" applyBorder="1" applyAlignment="1" applyProtection="1">
      <alignment horizontal="center" vertical="center"/>
      <protection locked="0"/>
    </xf>
    <xf numFmtId="164" fontId="12" fillId="0" borderId="0" xfId="1" applyNumberFormat="1" applyFont="1" applyFill="1" applyBorder="1" applyAlignment="1" applyProtection="1">
      <alignment horizontal="center" vertical="center"/>
      <protection locked="0"/>
    </xf>
    <xf numFmtId="164" fontId="13" fillId="0" borderId="0" xfId="1" applyNumberFormat="1" applyFont="1" applyFill="1" applyBorder="1" applyAlignment="1" applyProtection="1">
      <alignment horizontal="center" vertical="center"/>
      <protection locked="0"/>
    </xf>
    <xf numFmtId="164" fontId="13" fillId="6" borderId="2" xfId="1" applyNumberFormat="1" applyFont="1" applyFill="1" applyBorder="1" applyAlignment="1" applyProtection="1">
      <alignment horizontal="center" vertical="center"/>
    </xf>
    <xf numFmtId="164" fontId="12" fillId="0" borderId="0" xfId="0" applyNumberFormat="1" applyFont="1" applyAlignment="1" applyProtection="1">
      <alignment horizontal="center"/>
      <protection locked="0"/>
    </xf>
    <xf numFmtId="164" fontId="13" fillId="0" borderId="0" xfId="0" applyNumberFormat="1" applyFont="1" applyProtection="1">
      <protection locked="0"/>
    </xf>
    <xf numFmtId="164" fontId="13" fillId="6" borderId="2" xfId="0" applyNumberFormat="1" applyFont="1" applyFill="1" applyBorder="1"/>
    <xf numFmtId="164" fontId="12" fillId="0" borderId="13" xfId="0" applyNumberFormat="1" applyFont="1" applyBorder="1" applyProtection="1">
      <protection locked="0"/>
    </xf>
    <xf numFmtId="0" fontId="0" fillId="0" borderId="0" xfId="0" applyAlignment="1">
      <alignment wrapText="1"/>
    </xf>
    <xf numFmtId="0" fontId="12" fillId="5" borderId="2" xfId="0" applyFont="1" applyFill="1" applyBorder="1" applyAlignment="1" applyProtection="1">
      <alignment horizontal="center"/>
      <protection locked="0"/>
    </xf>
    <xf numFmtId="0" fontId="12" fillId="0" borderId="0" xfId="0" applyFont="1" applyAlignment="1" applyProtection="1">
      <alignment horizontal="left" indent="3"/>
      <protection locked="0"/>
    </xf>
    <xf numFmtId="0" fontId="12" fillId="3" borderId="0" xfId="0" applyFont="1" applyFill="1"/>
    <xf numFmtId="0" fontId="24" fillId="0" borderId="0" xfId="0" applyFont="1"/>
    <xf numFmtId="164" fontId="4" fillId="0" borderId="0" xfId="0" applyNumberFormat="1" applyFont="1" applyProtection="1">
      <protection locked="0"/>
    </xf>
    <xf numFmtId="0" fontId="3" fillId="5" borderId="2" xfId="0" applyFont="1" applyFill="1" applyBorder="1" applyAlignment="1" applyProtection="1">
      <alignment horizontal="left" vertical="center" wrapText="1"/>
      <protection locked="0"/>
    </xf>
    <xf numFmtId="43" fontId="3" fillId="5" borderId="2" xfId="1" applyFont="1" applyFill="1" applyBorder="1" applyAlignment="1" applyProtection="1">
      <alignment horizontal="left" vertical="center" wrapText="1"/>
      <protection locked="0"/>
    </xf>
    <xf numFmtId="9" fontId="3" fillId="6" borderId="2" xfId="2" applyFont="1" applyFill="1" applyBorder="1" applyAlignment="1" applyProtection="1">
      <alignment horizontal="center" vertical="center" wrapText="1"/>
    </xf>
    <xf numFmtId="43" fontId="3" fillId="6" borderId="2" xfId="1" applyFont="1" applyFill="1" applyBorder="1" applyAlignment="1" applyProtection="1">
      <alignment horizontal="center" vertical="center" wrapText="1"/>
    </xf>
    <xf numFmtId="0" fontId="25" fillId="0" borderId="0" xfId="0" applyFont="1" applyProtection="1">
      <protection locked="0"/>
    </xf>
    <xf numFmtId="0" fontId="18" fillId="0" borderId="0" xfId="0" applyFont="1" applyProtection="1">
      <protection hidden="1"/>
    </xf>
    <xf numFmtId="0" fontId="27" fillId="0" borderId="8" xfId="0" applyFont="1" applyBorder="1" applyAlignment="1" applyProtection="1">
      <alignment horizontal="center"/>
      <protection locked="0"/>
    </xf>
    <xf numFmtId="0" fontId="13" fillId="0" borderId="0" xfId="0" applyFont="1" applyAlignment="1">
      <alignment vertical="center"/>
    </xf>
    <xf numFmtId="0" fontId="16" fillId="0" borderId="0" xfId="0" applyFont="1" applyAlignment="1">
      <alignment vertical="center"/>
    </xf>
    <xf numFmtId="164" fontId="13" fillId="5" borderId="2" xfId="1" applyNumberFormat="1" applyFont="1" applyFill="1" applyBorder="1" applyAlignment="1" applyProtection="1">
      <alignment horizontal="center" vertical="center"/>
      <protection locked="0"/>
    </xf>
    <xf numFmtId="164" fontId="13" fillId="5" borderId="2" xfId="1" applyNumberFormat="1" applyFont="1" applyFill="1" applyBorder="1" applyProtection="1">
      <protection locked="0"/>
    </xf>
    <xf numFmtId="43" fontId="3" fillId="5" borderId="2" xfId="1" applyFont="1" applyFill="1" applyBorder="1" applyAlignment="1" applyProtection="1">
      <alignment horizontal="center"/>
      <protection locked="0"/>
    </xf>
    <xf numFmtId="0" fontId="12" fillId="6" borderId="2" xfId="0" applyFont="1" applyFill="1" applyBorder="1" applyAlignment="1" applyProtection="1">
      <alignment horizontal="center"/>
      <protection hidden="1"/>
    </xf>
    <xf numFmtId="0" fontId="12" fillId="5" borderId="4" xfId="0" applyFont="1" applyFill="1" applyBorder="1" applyAlignment="1" applyProtection="1">
      <alignment horizontal="center"/>
      <protection locked="0"/>
    </xf>
    <xf numFmtId="0" fontId="12" fillId="5" borderId="17" xfId="0" applyFont="1" applyFill="1" applyBorder="1" applyAlignment="1" applyProtection="1">
      <alignment horizontal="center"/>
      <protection locked="0"/>
    </xf>
    <xf numFmtId="0" fontId="12" fillId="5" borderId="18" xfId="0" applyFont="1" applyFill="1" applyBorder="1" applyAlignment="1" applyProtection="1">
      <alignment horizontal="center"/>
      <protection locked="0"/>
    </xf>
    <xf numFmtId="15" fontId="12" fillId="5" borderId="2" xfId="0" applyNumberFormat="1" applyFont="1" applyFill="1" applyBorder="1" applyAlignment="1" applyProtection="1">
      <alignment horizontal="center"/>
      <protection locked="0"/>
    </xf>
    <xf numFmtId="0" fontId="12" fillId="5" borderId="2" xfId="0" applyFont="1" applyFill="1" applyBorder="1" applyAlignment="1" applyProtection="1">
      <alignment horizontal="center"/>
      <protection locked="0"/>
    </xf>
    <xf numFmtId="0" fontId="23" fillId="5" borderId="2" xfId="3" applyFill="1" applyBorder="1" applyAlignment="1" applyProtection="1">
      <alignment horizontal="center"/>
      <protection locked="0"/>
    </xf>
    <xf numFmtId="0" fontId="4"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0" fillId="5" borderId="0" xfId="0" applyFill="1" applyAlignment="1" applyProtection="1">
      <alignment horizontal="center" vertical="center"/>
      <protection locked="0"/>
    </xf>
    <xf numFmtId="0" fontId="12" fillId="6" borderId="2" xfId="0" applyFont="1" applyFill="1" applyBorder="1" applyAlignment="1" applyProtection="1">
      <alignment horizontal="center"/>
      <protection hidden="1"/>
    </xf>
    <xf numFmtId="0" fontId="4" fillId="0" borderId="0" xfId="0" applyFont="1" applyAlignment="1" applyProtection="1">
      <alignment horizontal="left" vertical="top" wrapText="1"/>
      <protection hidden="1"/>
    </xf>
    <xf numFmtId="0" fontId="0" fillId="5" borderId="5" xfId="0" applyFill="1" applyBorder="1" applyAlignment="1" applyProtection="1">
      <alignment horizontal="center" vertical="center" wrapText="1"/>
      <protection locked="0"/>
    </xf>
    <xf numFmtId="0" fontId="14" fillId="0" borderId="0" xfId="0" applyFont="1" applyAlignment="1" applyProtection="1">
      <alignment horizontal="left" wrapText="1" indent="2"/>
      <protection locked="0"/>
    </xf>
    <xf numFmtId="0" fontId="18" fillId="0" borderId="6" xfId="0" applyFont="1" applyBorder="1" applyAlignment="1" applyProtection="1">
      <alignment horizontal="center"/>
      <protection hidden="1"/>
    </xf>
    <xf numFmtId="43" fontId="12" fillId="5" borderId="2" xfId="1" applyFont="1" applyFill="1" applyBorder="1" applyAlignment="1" applyProtection="1">
      <alignment horizontal="center"/>
      <protection locked="0"/>
    </xf>
    <xf numFmtId="43" fontId="13" fillId="6" borderId="4" xfId="1" applyFont="1" applyFill="1" applyBorder="1" applyAlignment="1" applyProtection="1">
      <alignment horizontal="center"/>
      <protection hidden="1"/>
    </xf>
    <xf numFmtId="43" fontId="13" fillId="6" borderId="17" xfId="1" applyFont="1" applyFill="1" applyBorder="1" applyAlignment="1" applyProtection="1">
      <alignment horizontal="center"/>
      <protection hidden="1"/>
    </xf>
    <xf numFmtId="43" fontId="13" fillId="6" borderId="18" xfId="1" applyFont="1" applyFill="1" applyBorder="1" applyAlignment="1" applyProtection="1">
      <alignment horizontal="center"/>
      <protection hidden="1"/>
    </xf>
    <xf numFmtId="43" fontId="12" fillId="6" borderId="2" xfId="0" applyNumberFormat="1" applyFont="1" applyFill="1" applyBorder="1" applyAlignment="1">
      <alignment horizontal="center"/>
    </xf>
    <xf numFmtId="0" fontId="12" fillId="6" borderId="2" xfId="0" applyFont="1" applyFill="1" applyBorder="1" applyAlignment="1">
      <alignment horizontal="center"/>
    </xf>
    <xf numFmtId="43" fontId="12" fillId="6" borderId="2" xfId="1" applyFont="1" applyFill="1" applyBorder="1" applyAlignment="1" applyProtection="1">
      <alignment horizontal="center"/>
      <protection hidden="1"/>
    </xf>
    <xf numFmtId="164" fontId="13" fillId="6" borderId="2" xfId="0" applyNumberFormat="1" applyFont="1" applyFill="1" applyBorder="1" applyAlignment="1">
      <alignment horizontal="center"/>
    </xf>
    <xf numFmtId="0" fontId="26" fillId="0" borderId="17" xfId="0" applyFont="1" applyBorder="1" applyAlignment="1" applyProtection="1">
      <alignment horizontal="center"/>
      <protection hidden="1"/>
    </xf>
    <xf numFmtId="0" fontId="12" fillId="0" borderId="6" xfId="0" applyFont="1" applyBorder="1" applyAlignment="1" applyProtection="1">
      <alignment horizontal="center"/>
      <protection locked="0"/>
    </xf>
    <xf numFmtId="0" fontId="13" fillId="6" borderId="4" xfId="0" applyFont="1" applyFill="1" applyBorder="1" applyAlignment="1">
      <alignment horizontal="center"/>
    </xf>
    <xf numFmtId="0" fontId="13" fillId="6" borderId="17" xfId="0" applyFont="1" applyFill="1" applyBorder="1" applyAlignment="1">
      <alignment horizontal="center"/>
    </xf>
    <xf numFmtId="0" fontId="13" fillId="6" borderId="18" xfId="0" applyFont="1" applyFill="1" applyBorder="1" applyAlignment="1">
      <alignment horizontal="center"/>
    </xf>
    <xf numFmtId="0" fontId="12" fillId="5" borderId="2" xfId="0" applyFont="1" applyFill="1" applyBorder="1" applyAlignment="1" applyProtection="1">
      <alignment horizontal="left"/>
      <protection locked="0"/>
    </xf>
    <xf numFmtId="166" fontId="12" fillId="5" borderId="4" xfId="0" applyNumberFormat="1" applyFont="1" applyFill="1" applyBorder="1" applyAlignment="1" applyProtection="1">
      <alignment horizontal="center"/>
      <protection locked="0"/>
    </xf>
    <xf numFmtId="166" fontId="12" fillId="5" borderId="18" xfId="0" applyNumberFormat="1" applyFont="1" applyFill="1" applyBorder="1" applyAlignment="1" applyProtection="1">
      <alignment horizontal="center"/>
      <protection locked="0"/>
    </xf>
    <xf numFmtId="0" fontId="13" fillId="6" borderId="19"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21"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22" xfId="0" applyFont="1" applyFill="1" applyBorder="1" applyAlignment="1">
      <alignment horizontal="center" vertical="center"/>
    </xf>
    <xf numFmtId="43" fontId="13" fillId="6" borderId="2" xfId="1" applyFont="1" applyFill="1" applyBorder="1" applyAlignment="1" applyProtection="1">
      <alignment horizontal="center"/>
    </xf>
    <xf numFmtId="0" fontId="13" fillId="0" borderId="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protection locked="0"/>
    </xf>
    <xf numFmtId="0" fontId="13" fillId="0" borderId="2" xfId="0" applyFont="1" applyBorder="1" applyAlignment="1" applyProtection="1">
      <alignment horizontal="center"/>
      <protection locked="0"/>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4" fillId="0" borderId="0" xfId="0" applyFont="1" applyAlignment="1" applyProtection="1">
      <alignment horizontal="center"/>
      <protection locked="0"/>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22" fillId="3" borderId="0" xfId="0" applyFont="1" applyFill="1" applyAlignment="1" applyProtection="1">
      <alignment horizont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7" fillId="0" borderId="0" xfId="0" applyFont="1" applyAlignment="1" applyProtection="1">
      <alignment horizontal="center" vertical="top"/>
      <protection locked="0"/>
    </xf>
    <xf numFmtId="0" fontId="7" fillId="0" borderId="5" xfId="0" applyFont="1" applyBorder="1" applyAlignment="1" applyProtection="1">
      <alignment horizontal="center"/>
      <protection locked="0"/>
    </xf>
    <xf numFmtId="0" fontId="7" fillId="0" borderId="0" xfId="0" applyFont="1" applyAlignment="1" applyProtection="1">
      <alignment horizontal="center"/>
      <protection locked="0"/>
    </xf>
    <xf numFmtId="0" fontId="3" fillId="5" borderId="2" xfId="0" applyFont="1" applyFill="1" applyBorder="1" applyAlignment="1" applyProtection="1">
      <alignment horizontal="center"/>
      <protection locked="0"/>
    </xf>
    <xf numFmtId="0" fontId="3" fillId="0" borderId="0" xfId="0" applyFont="1" applyAlignment="1" applyProtection="1">
      <alignment horizontal="left" vertical="top" wrapText="1"/>
      <protection locked="0"/>
    </xf>
    <xf numFmtId="0" fontId="3" fillId="5" borderId="2" xfId="0" applyFont="1" applyFill="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0" fontId="3" fillId="5" borderId="2" xfId="0" applyFont="1" applyFill="1" applyBorder="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5" borderId="2" xfId="0" applyFont="1" applyFill="1" applyBorder="1" applyAlignment="1" applyProtection="1">
      <alignment horizontal="left" vertical="top" wrapText="1"/>
      <protection locked="0"/>
    </xf>
    <xf numFmtId="0" fontId="3" fillId="5" borderId="4"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cellXfs>
  <cellStyles count="4">
    <cellStyle name="Comma" xfId="1" builtinId="3"/>
    <cellStyle name="Hyperlink" xfId="3" builtinId="8"/>
    <cellStyle name="Normal" xfId="0" builtinId="0"/>
    <cellStyle name="Percent" xfId="2"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371475</xdr:colOff>
          <xdr:row>8</xdr:row>
          <xdr:rowOff>114300</xdr:rowOff>
        </xdr:from>
        <xdr:to>
          <xdr:col>8</xdr:col>
          <xdr:colOff>590550</xdr:colOff>
          <xdr:row>10</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9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114300</xdr:rowOff>
        </xdr:from>
        <xdr:to>
          <xdr:col>8</xdr:col>
          <xdr:colOff>590550</xdr:colOff>
          <xdr:row>11</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10</xdr:row>
          <xdr:rowOff>114300</xdr:rowOff>
        </xdr:from>
        <xdr:to>
          <xdr:col>8</xdr:col>
          <xdr:colOff>590550</xdr:colOff>
          <xdr:row>12</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9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11</xdr:row>
          <xdr:rowOff>114300</xdr:rowOff>
        </xdr:from>
        <xdr:to>
          <xdr:col>8</xdr:col>
          <xdr:colOff>590550</xdr:colOff>
          <xdr:row>13</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9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12</xdr:row>
          <xdr:rowOff>114300</xdr:rowOff>
        </xdr:from>
        <xdr:to>
          <xdr:col>8</xdr:col>
          <xdr:colOff>590550</xdr:colOff>
          <xdr:row>14</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9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13</xdr:row>
          <xdr:rowOff>123825</xdr:rowOff>
        </xdr:from>
        <xdr:to>
          <xdr:col>8</xdr:col>
          <xdr:colOff>590550</xdr:colOff>
          <xdr:row>15</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9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8</xdr:row>
          <xdr:rowOff>114300</xdr:rowOff>
        </xdr:from>
        <xdr:to>
          <xdr:col>9</xdr:col>
          <xdr:colOff>533400</xdr:colOff>
          <xdr:row>10</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9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9</xdr:row>
          <xdr:rowOff>114300</xdr:rowOff>
        </xdr:from>
        <xdr:to>
          <xdr:col>9</xdr:col>
          <xdr:colOff>533400</xdr:colOff>
          <xdr:row>11</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9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10</xdr:row>
          <xdr:rowOff>114300</xdr:rowOff>
        </xdr:from>
        <xdr:to>
          <xdr:col>9</xdr:col>
          <xdr:colOff>533400</xdr:colOff>
          <xdr:row>12</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9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11</xdr:row>
          <xdr:rowOff>123825</xdr:rowOff>
        </xdr:from>
        <xdr:to>
          <xdr:col>9</xdr:col>
          <xdr:colOff>533400</xdr:colOff>
          <xdr:row>13</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9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12</xdr:row>
          <xdr:rowOff>123825</xdr:rowOff>
        </xdr:from>
        <xdr:to>
          <xdr:col>9</xdr:col>
          <xdr:colOff>533400</xdr:colOff>
          <xdr:row>14</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9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13</xdr:row>
          <xdr:rowOff>114300</xdr:rowOff>
        </xdr:from>
        <xdr:to>
          <xdr:col>9</xdr:col>
          <xdr:colOff>533400</xdr:colOff>
          <xdr:row>15</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9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15</xdr:row>
          <xdr:rowOff>114300</xdr:rowOff>
        </xdr:from>
        <xdr:to>
          <xdr:col>8</xdr:col>
          <xdr:colOff>590550</xdr:colOff>
          <xdr:row>17</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9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15</xdr:row>
          <xdr:rowOff>114300</xdr:rowOff>
        </xdr:from>
        <xdr:to>
          <xdr:col>9</xdr:col>
          <xdr:colOff>533400</xdr:colOff>
          <xdr:row>17</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9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17</xdr:row>
          <xdr:rowOff>114300</xdr:rowOff>
        </xdr:from>
        <xdr:to>
          <xdr:col>8</xdr:col>
          <xdr:colOff>590550</xdr:colOff>
          <xdr:row>19</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9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17</xdr:row>
          <xdr:rowOff>114300</xdr:rowOff>
        </xdr:from>
        <xdr:to>
          <xdr:col>9</xdr:col>
          <xdr:colOff>533400</xdr:colOff>
          <xdr:row>19</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9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43</xdr:row>
          <xdr:rowOff>114300</xdr:rowOff>
        </xdr:from>
        <xdr:to>
          <xdr:col>8</xdr:col>
          <xdr:colOff>590550</xdr:colOff>
          <xdr:row>45</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9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43</xdr:row>
          <xdr:rowOff>114300</xdr:rowOff>
        </xdr:from>
        <xdr:to>
          <xdr:col>9</xdr:col>
          <xdr:colOff>485775</xdr:colOff>
          <xdr:row>45</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9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48</xdr:row>
          <xdr:rowOff>123825</xdr:rowOff>
        </xdr:from>
        <xdr:to>
          <xdr:col>9</xdr:col>
          <xdr:colOff>533400</xdr:colOff>
          <xdr:row>50</xdr:row>
          <xdr:rowOff>38100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9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49</xdr:row>
          <xdr:rowOff>114300</xdr:rowOff>
        </xdr:from>
        <xdr:to>
          <xdr:col>9</xdr:col>
          <xdr:colOff>533400</xdr:colOff>
          <xdr:row>51</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9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50</xdr:row>
          <xdr:rowOff>114300</xdr:rowOff>
        </xdr:from>
        <xdr:to>
          <xdr:col>9</xdr:col>
          <xdr:colOff>533400</xdr:colOff>
          <xdr:row>52</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9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48</xdr:row>
          <xdr:rowOff>114300</xdr:rowOff>
        </xdr:from>
        <xdr:to>
          <xdr:col>11</xdr:col>
          <xdr:colOff>476250</xdr:colOff>
          <xdr:row>50</xdr:row>
          <xdr:rowOff>28575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9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49</xdr:row>
          <xdr:rowOff>123825</xdr:rowOff>
        </xdr:from>
        <xdr:to>
          <xdr:col>11</xdr:col>
          <xdr:colOff>476250</xdr:colOff>
          <xdr:row>51</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9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123825</xdr:rowOff>
        </xdr:from>
        <xdr:to>
          <xdr:col>11</xdr:col>
          <xdr:colOff>476250</xdr:colOff>
          <xdr:row>52</xdr:row>
          <xdr:rowOff>38100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9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53</xdr:row>
          <xdr:rowOff>114300</xdr:rowOff>
        </xdr:from>
        <xdr:to>
          <xdr:col>8</xdr:col>
          <xdr:colOff>590550</xdr:colOff>
          <xdr:row>55</xdr:row>
          <xdr:rowOff>28575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9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54</xdr:row>
          <xdr:rowOff>123825</xdr:rowOff>
        </xdr:from>
        <xdr:to>
          <xdr:col>8</xdr:col>
          <xdr:colOff>590550</xdr:colOff>
          <xdr:row>56</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9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55</xdr:row>
          <xdr:rowOff>114300</xdr:rowOff>
        </xdr:from>
        <xdr:to>
          <xdr:col>8</xdr:col>
          <xdr:colOff>590550</xdr:colOff>
          <xdr:row>57</xdr:row>
          <xdr:rowOff>28575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9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63</xdr:row>
          <xdr:rowOff>114300</xdr:rowOff>
        </xdr:from>
        <xdr:to>
          <xdr:col>8</xdr:col>
          <xdr:colOff>590550</xdr:colOff>
          <xdr:row>65</xdr:row>
          <xdr:rowOff>28575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9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63</xdr:row>
          <xdr:rowOff>114300</xdr:rowOff>
        </xdr:from>
        <xdr:to>
          <xdr:col>9</xdr:col>
          <xdr:colOff>485775</xdr:colOff>
          <xdr:row>65</xdr:row>
          <xdr:rowOff>28575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9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71</xdr:row>
          <xdr:rowOff>114300</xdr:rowOff>
        </xdr:from>
        <xdr:to>
          <xdr:col>8</xdr:col>
          <xdr:colOff>590550</xdr:colOff>
          <xdr:row>73</xdr:row>
          <xdr:rowOff>28575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9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71</xdr:row>
          <xdr:rowOff>114300</xdr:rowOff>
        </xdr:from>
        <xdr:to>
          <xdr:col>9</xdr:col>
          <xdr:colOff>466725</xdr:colOff>
          <xdr:row>73</xdr:row>
          <xdr:rowOff>28575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9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34"/>
  <sheetViews>
    <sheetView showGridLines="0" tabSelected="1" zoomScale="80" zoomScaleNormal="80" workbookViewId="0">
      <pane ySplit="2" topLeftCell="A3" activePane="bottomLeft" state="frozen"/>
      <selection pane="bottomLeft"/>
    </sheetView>
  </sheetViews>
  <sheetFormatPr defaultColWidth="0" defaultRowHeight="12.75" zeroHeight="1" x14ac:dyDescent="0.2"/>
  <cols>
    <col min="1" max="1" width="0.85546875" style="68" customWidth="1"/>
    <col min="2" max="3" width="2.140625" style="68" customWidth="1"/>
    <col min="4" max="4" width="1.42578125" style="68" customWidth="1"/>
    <col min="5" max="22" width="9.140625" style="68" customWidth="1"/>
    <col min="23" max="23" width="35.42578125" style="68" customWidth="1"/>
    <col min="24" max="16383" width="9.140625" style="68" hidden="1"/>
    <col min="16384" max="16384" width="0.140625" style="68" hidden="1" customWidth="1"/>
  </cols>
  <sheetData>
    <row r="1" spans="2:23" ht="4.5" customHeight="1" x14ac:dyDescent="0.2"/>
    <row r="2" spans="2:23" ht="15.75" x14ac:dyDescent="0.25">
      <c r="B2" s="95" t="s">
        <v>0</v>
      </c>
      <c r="C2" s="133"/>
      <c r="D2" s="133"/>
      <c r="E2" s="133"/>
      <c r="F2" s="133"/>
      <c r="G2" s="133"/>
      <c r="H2" s="133"/>
      <c r="I2" s="133"/>
      <c r="J2" s="133"/>
      <c r="K2" s="133"/>
      <c r="L2" s="133"/>
      <c r="M2" s="133"/>
      <c r="N2" s="133"/>
      <c r="O2" s="133"/>
      <c r="P2" s="133"/>
      <c r="Q2" s="133"/>
      <c r="R2" s="133"/>
      <c r="S2" s="133"/>
      <c r="T2" s="133"/>
      <c r="U2" s="133"/>
      <c r="V2" s="133"/>
      <c r="W2" s="133"/>
    </row>
    <row r="3" spans="2:23" ht="15.75" x14ac:dyDescent="0.25">
      <c r="B3" s="79"/>
      <c r="C3" s="69"/>
      <c r="D3" s="69"/>
      <c r="E3" s="69"/>
      <c r="F3" s="69"/>
      <c r="G3" s="69"/>
      <c r="H3" s="69"/>
      <c r="I3" s="69"/>
      <c r="J3" s="69"/>
      <c r="K3" s="69"/>
      <c r="L3" s="69"/>
      <c r="M3" s="69"/>
      <c r="N3" s="69"/>
      <c r="O3" s="69"/>
      <c r="P3" s="69"/>
      <c r="Q3" s="69"/>
      <c r="R3" s="69"/>
      <c r="S3" s="69"/>
      <c r="T3" s="69"/>
      <c r="U3" s="69"/>
      <c r="V3" s="69"/>
      <c r="W3" s="69"/>
    </row>
    <row r="4" spans="2:23" ht="15.75" x14ac:dyDescent="0.25">
      <c r="B4" s="69" t="s">
        <v>1</v>
      </c>
      <c r="C4" s="69"/>
      <c r="D4" s="69"/>
      <c r="E4" s="69"/>
      <c r="F4" s="69"/>
      <c r="G4" s="69"/>
      <c r="H4" s="69"/>
      <c r="I4" s="69"/>
      <c r="J4" s="69"/>
      <c r="K4" s="69"/>
      <c r="L4" s="69"/>
      <c r="M4" s="69"/>
      <c r="N4" s="69"/>
      <c r="O4" s="69"/>
      <c r="P4" s="69"/>
      <c r="Q4" s="69"/>
      <c r="R4" s="69"/>
      <c r="S4" s="69"/>
      <c r="T4" s="69"/>
      <c r="U4" s="69"/>
      <c r="V4" s="69"/>
      <c r="W4" s="69"/>
    </row>
    <row r="5" spans="2:23" ht="15.75" x14ac:dyDescent="0.25">
      <c r="B5" s="69"/>
      <c r="C5" s="69"/>
      <c r="D5" s="69"/>
      <c r="E5" s="69"/>
      <c r="F5" s="69"/>
      <c r="G5" s="69"/>
      <c r="H5" s="69"/>
      <c r="I5" s="69"/>
      <c r="J5" s="69"/>
      <c r="K5" s="69"/>
      <c r="L5" s="69"/>
      <c r="M5" s="69"/>
      <c r="N5" s="69"/>
      <c r="O5" s="69"/>
      <c r="P5" s="69"/>
      <c r="Q5" s="69"/>
      <c r="R5" s="69"/>
      <c r="S5" s="69"/>
      <c r="T5" s="69"/>
      <c r="U5" s="69"/>
      <c r="V5" s="69"/>
      <c r="W5" s="69"/>
    </row>
    <row r="6" spans="2:23" ht="15.75" x14ac:dyDescent="0.25">
      <c r="B6" s="69"/>
      <c r="C6" s="69" t="s">
        <v>2</v>
      </c>
      <c r="D6" s="69"/>
      <c r="E6" s="69"/>
      <c r="F6" s="69"/>
      <c r="G6" s="69"/>
      <c r="H6" s="69"/>
      <c r="I6" s="69"/>
      <c r="J6" s="69"/>
      <c r="K6" s="69"/>
      <c r="L6" s="69"/>
      <c r="M6" s="69"/>
      <c r="N6" s="69"/>
      <c r="O6" s="69"/>
      <c r="P6" s="69"/>
      <c r="Q6" s="69"/>
      <c r="R6" s="69"/>
      <c r="S6" s="69"/>
      <c r="T6" s="69"/>
      <c r="U6" s="69"/>
      <c r="V6" s="69"/>
      <c r="W6" s="69"/>
    </row>
    <row r="7" spans="2:23" ht="15.75" x14ac:dyDescent="0.25">
      <c r="B7" s="69"/>
      <c r="C7" s="69"/>
      <c r="D7" s="134" t="s">
        <v>3</v>
      </c>
      <c r="E7" s="69" t="s">
        <v>4</v>
      </c>
      <c r="F7" s="69"/>
      <c r="G7" s="69"/>
      <c r="H7" s="69"/>
      <c r="I7" s="69"/>
      <c r="J7" s="69"/>
      <c r="K7" s="69"/>
      <c r="L7" s="69"/>
      <c r="M7" s="69"/>
      <c r="N7" s="69"/>
      <c r="O7" s="69"/>
      <c r="P7" s="69"/>
      <c r="Q7" s="69"/>
      <c r="R7" s="69"/>
      <c r="S7" s="69"/>
      <c r="T7" s="69"/>
      <c r="U7" s="69"/>
      <c r="V7" s="69"/>
      <c r="W7" s="69"/>
    </row>
    <row r="8" spans="2:23" ht="15.75" x14ac:dyDescent="0.25">
      <c r="B8" s="69"/>
      <c r="C8" s="69"/>
      <c r="D8" s="134" t="s">
        <v>3</v>
      </c>
      <c r="E8" s="69" t="s">
        <v>5</v>
      </c>
      <c r="F8" s="69"/>
      <c r="G8" s="69"/>
      <c r="H8" s="69"/>
      <c r="I8" s="69"/>
      <c r="J8" s="69"/>
      <c r="K8" s="69"/>
      <c r="L8" s="69"/>
      <c r="M8" s="69"/>
      <c r="N8" s="69"/>
      <c r="O8" s="69"/>
      <c r="P8" s="69"/>
      <c r="Q8" s="69"/>
      <c r="R8" s="69"/>
      <c r="S8" s="69"/>
      <c r="T8" s="69"/>
      <c r="U8" s="69"/>
      <c r="V8" s="69"/>
      <c r="W8" s="69"/>
    </row>
    <row r="9" spans="2:23" ht="15.75" x14ac:dyDescent="0.25">
      <c r="B9" s="69"/>
      <c r="C9" s="69"/>
      <c r="D9" s="134" t="s">
        <v>3</v>
      </c>
      <c r="E9" s="69" t="s">
        <v>6</v>
      </c>
      <c r="F9" s="69"/>
      <c r="G9" s="69"/>
      <c r="H9" s="69"/>
      <c r="I9" s="69"/>
      <c r="J9" s="69"/>
      <c r="K9" s="69"/>
      <c r="L9" s="69"/>
      <c r="M9" s="69"/>
      <c r="N9" s="69"/>
      <c r="O9" s="69"/>
      <c r="P9" s="69"/>
      <c r="Q9" s="69"/>
      <c r="R9" s="69"/>
      <c r="S9" s="69"/>
      <c r="T9" s="69"/>
      <c r="U9" s="69"/>
      <c r="V9" s="69"/>
      <c r="W9" s="69"/>
    </row>
    <row r="10" spans="2:23" ht="15.75" x14ac:dyDescent="0.25">
      <c r="B10" s="69"/>
      <c r="C10" s="69"/>
      <c r="D10" s="134" t="s">
        <v>3</v>
      </c>
      <c r="E10" s="69" t="s">
        <v>7</v>
      </c>
      <c r="F10" s="69"/>
      <c r="G10" s="69"/>
      <c r="H10" s="69"/>
      <c r="I10" s="69"/>
      <c r="J10" s="69"/>
      <c r="K10" s="69"/>
      <c r="L10" s="69"/>
      <c r="M10" s="69"/>
      <c r="N10" s="69"/>
      <c r="O10" s="69"/>
      <c r="P10" s="69"/>
      <c r="Q10" s="69"/>
      <c r="R10" s="69"/>
      <c r="S10" s="69"/>
      <c r="T10" s="69"/>
      <c r="U10" s="69"/>
      <c r="V10" s="69"/>
      <c r="W10" s="69"/>
    </row>
    <row r="11" spans="2:23" ht="15.75" x14ac:dyDescent="0.25">
      <c r="B11" s="69"/>
      <c r="C11" s="69"/>
      <c r="D11" s="134" t="s">
        <v>3</v>
      </c>
      <c r="E11" s="69" t="s">
        <v>8</v>
      </c>
      <c r="F11" s="69"/>
      <c r="G11" s="69"/>
      <c r="H11" s="69"/>
      <c r="I11" s="69"/>
      <c r="J11" s="69"/>
      <c r="K11" s="69"/>
      <c r="L11" s="69"/>
      <c r="M11" s="69"/>
      <c r="N11" s="69"/>
      <c r="O11" s="69"/>
      <c r="P11" s="69"/>
      <c r="Q11" s="69"/>
      <c r="R11" s="69"/>
      <c r="S11" s="69"/>
      <c r="T11" s="69"/>
      <c r="U11" s="69"/>
      <c r="V11" s="69"/>
      <c r="W11" s="69"/>
    </row>
    <row r="12" spans="2:23" ht="15.75" x14ac:dyDescent="0.25">
      <c r="B12" s="69"/>
      <c r="C12" s="69"/>
      <c r="D12" s="134" t="s">
        <v>3</v>
      </c>
      <c r="E12" s="69" t="s">
        <v>9</v>
      </c>
      <c r="F12" s="69"/>
      <c r="G12" s="69"/>
      <c r="H12" s="69"/>
      <c r="I12" s="69"/>
      <c r="J12" s="69"/>
      <c r="K12" s="69"/>
      <c r="L12" s="69"/>
      <c r="M12" s="69"/>
      <c r="N12" s="69"/>
      <c r="O12" s="69"/>
      <c r="P12" s="69"/>
      <c r="Q12" s="69"/>
      <c r="R12" s="69"/>
      <c r="S12" s="69"/>
      <c r="T12" s="69"/>
      <c r="U12" s="69"/>
      <c r="V12" s="69"/>
      <c r="W12" s="69"/>
    </row>
    <row r="13" spans="2:23" ht="15.75" x14ac:dyDescent="0.25">
      <c r="B13" s="69"/>
      <c r="C13" s="69"/>
      <c r="D13" s="134" t="s">
        <v>3</v>
      </c>
      <c r="E13" s="69" t="s">
        <v>924</v>
      </c>
      <c r="F13" s="69"/>
      <c r="G13" s="69"/>
      <c r="H13" s="69"/>
      <c r="I13" s="69"/>
      <c r="J13" s="69"/>
      <c r="K13" s="69"/>
      <c r="L13" s="69"/>
      <c r="M13" s="69"/>
      <c r="N13" s="69"/>
      <c r="O13" s="69"/>
      <c r="P13" s="69"/>
      <c r="Q13" s="69"/>
      <c r="R13" s="69"/>
      <c r="S13" s="69"/>
      <c r="T13" s="69"/>
      <c r="U13" s="69"/>
      <c r="V13" s="69"/>
      <c r="W13" s="69"/>
    </row>
    <row r="14" spans="2:23" ht="15.75" x14ac:dyDescent="0.25">
      <c r="B14" s="69"/>
      <c r="C14" s="69"/>
      <c r="D14" s="134" t="s">
        <v>3</v>
      </c>
      <c r="E14" s="69" t="s">
        <v>10</v>
      </c>
      <c r="F14" s="69"/>
      <c r="G14" s="69"/>
      <c r="H14" s="69"/>
      <c r="I14" s="69"/>
      <c r="J14" s="69"/>
      <c r="K14" s="69"/>
      <c r="L14" s="69"/>
      <c r="M14" s="69"/>
      <c r="N14" s="69"/>
      <c r="O14" s="69"/>
      <c r="P14" s="69"/>
      <c r="Q14" s="69"/>
      <c r="R14" s="69"/>
      <c r="S14" s="69"/>
      <c r="T14" s="69"/>
      <c r="U14" s="69"/>
      <c r="V14" s="69"/>
      <c r="W14" s="69"/>
    </row>
    <row r="15" spans="2:23" ht="15.75" x14ac:dyDescent="0.25">
      <c r="B15" s="69"/>
      <c r="C15" s="69"/>
      <c r="D15" s="134" t="s">
        <v>3</v>
      </c>
      <c r="E15" s="69" t="s">
        <v>11</v>
      </c>
      <c r="F15" s="69"/>
      <c r="G15" s="69"/>
      <c r="H15" s="69"/>
      <c r="I15" s="69"/>
      <c r="J15" s="69"/>
      <c r="K15" s="69"/>
      <c r="L15" s="69"/>
      <c r="M15" s="69"/>
      <c r="N15" s="69"/>
      <c r="O15" s="69"/>
      <c r="P15" s="69"/>
      <c r="Q15" s="69"/>
      <c r="R15" s="69"/>
      <c r="S15" s="69"/>
      <c r="T15" s="69"/>
      <c r="U15" s="69"/>
      <c r="V15" s="69"/>
      <c r="W15" s="69"/>
    </row>
    <row r="16" spans="2:23" ht="15.75" x14ac:dyDescent="0.25">
      <c r="B16" s="69"/>
      <c r="C16" s="69"/>
      <c r="D16" s="69"/>
      <c r="E16" s="69"/>
      <c r="F16" s="69"/>
      <c r="G16" s="69"/>
      <c r="H16" s="69"/>
      <c r="I16" s="69"/>
      <c r="J16" s="69"/>
      <c r="K16" s="69"/>
      <c r="L16" s="69"/>
      <c r="M16" s="69"/>
      <c r="N16" s="69"/>
      <c r="O16" s="69"/>
      <c r="P16" s="69"/>
      <c r="Q16" s="69"/>
      <c r="R16" s="69"/>
      <c r="S16" s="69"/>
      <c r="T16" s="69"/>
      <c r="U16" s="69"/>
      <c r="V16" s="69"/>
      <c r="W16" s="69"/>
    </row>
    <row r="17" spans="2:23" ht="15.75" x14ac:dyDescent="0.25">
      <c r="B17" s="69"/>
      <c r="C17" s="69" t="s">
        <v>12</v>
      </c>
      <c r="D17" s="69"/>
      <c r="E17" s="69"/>
      <c r="F17" s="69"/>
      <c r="G17" s="69"/>
      <c r="H17" s="69"/>
      <c r="I17" s="69"/>
      <c r="J17" s="69"/>
      <c r="K17" s="69"/>
      <c r="L17" s="69"/>
      <c r="M17" s="69"/>
      <c r="N17" s="69"/>
      <c r="O17" s="69"/>
      <c r="P17" s="69"/>
      <c r="Q17" s="69"/>
      <c r="R17" s="69"/>
      <c r="S17" s="69"/>
      <c r="T17" s="69"/>
      <c r="U17" s="69"/>
      <c r="V17" s="69"/>
      <c r="W17" s="69"/>
    </row>
    <row r="18" spans="2:23" ht="15.75" x14ac:dyDescent="0.25">
      <c r="B18" s="69"/>
      <c r="C18" s="69"/>
      <c r="D18" s="69" t="s">
        <v>13</v>
      </c>
      <c r="E18" s="69"/>
      <c r="F18" s="69"/>
      <c r="G18" s="69"/>
      <c r="H18" s="69"/>
      <c r="I18" s="69"/>
      <c r="J18" s="69"/>
      <c r="K18" s="69"/>
      <c r="L18" s="69"/>
      <c r="M18" s="69"/>
      <c r="N18" s="69"/>
      <c r="O18" s="69"/>
      <c r="P18" s="69"/>
      <c r="Q18" s="69"/>
      <c r="R18" s="69"/>
      <c r="S18" s="69"/>
      <c r="T18" s="69"/>
      <c r="U18" s="69"/>
      <c r="V18" s="69"/>
      <c r="W18" s="69"/>
    </row>
    <row r="19" spans="2:23" ht="15.75" x14ac:dyDescent="0.25">
      <c r="B19" s="69"/>
      <c r="C19" s="69"/>
      <c r="D19" s="69"/>
      <c r="E19" s="69"/>
      <c r="F19" s="69"/>
      <c r="G19" s="69"/>
      <c r="H19" s="69"/>
      <c r="I19" s="69"/>
      <c r="J19" s="69"/>
      <c r="K19" s="69"/>
      <c r="L19" s="69"/>
      <c r="M19" s="69"/>
      <c r="N19" s="69"/>
      <c r="O19" s="69"/>
      <c r="P19" s="69"/>
      <c r="Q19" s="69"/>
      <c r="R19" s="69"/>
      <c r="S19" s="69"/>
      <c r="T19" s="69"/>
      <c r="U19" s="69"/>
      <c r="V19" s="69"/>
      <c r="W19" s="69"/>
    </row>
    <row r="20" spans="2:23" ht="15.75" x14ac:dyDescent="0.25">
      <c r="B20" s="69"/>
      <c r="C20" s="69" t="s">
        <v>14</v>
      </c>
      <c r="D20" s="69"/>
      <c r="E20" s="69"/>
      <c r="F20" s="69"/>
      <c r="G20" s="69"/>
      <c r="H20" s="69"/>
      <c r="I20" s="69"/>
      <c r="J20" s="69"/>
      <c r="K20" s="69"/>
      <c r="L20" s="69"/>
      <c r="M20" s="69"/>
      <c r="N20" s="69"/>
      <c r="O20" s="69"/>
      <c r="P20" s="69"/>
      <c r="Q20" s="69"/>
      <c r="R20" s="69"/>
      <c r="S20" s="69"/>
      <c r="T20" s="69"/>
      <c r="U20" s="69"/>
      <c r="V20" s="69"/>
      <c r="W20" s="69"/>
    </row>
    <row r="21" spans="2:23" ht="15.75" x14ac:dyDescent="0.25">
      <c r="B21" s="69"/>
      <c r="C21" s="69"/>
      <c r="D21" s="69" t="s">
        <v>15</v>
      </c>
      <c r="E21" s="69"/>
      <c r="F21" s="69"/>
      <c r="G21" s="69"/>
      <c r="H21" s="69"/>
      <c r="I21" s="69"/>
      <c r="J21" s="69"/>
      <c r="K21" s="69"/>
      <c r="L21" s="69"/>
      <c r="M21" s="69"/>
      <c r="N21" s="69"/>
      <c r="O21" s="69"/>
      <c r="P21" s="69"/>
      <c r="Q21" s="69"/>
      <c r="R21" s="69"/>
      <c r="S21" s="69"/>
      <c r="T21" s="69"/>
      <c r="U21" s="69"/>
      <c r="V21" s="69"/>
      <c r="W21" s="69"/>
    </row>
    <row r="22" spans="2:23" ht="15.75" x14ac:dyDescent="0.25">
      <c r="B22" s="69"/>
      <c r="C22" s="69"/>
      <c r="D22" s="69"/>
      <c r="E22" s="69"/>
      <c r="F22" s="69"/>
      <c r="G22" s="69"/>
      <c r="H22" s="69"/>
      <c r="I22" s="69"/>
      <c r="J22" s="69"/>
      <c r="K22" s="69"/>
      <c r="L22" s="69"/>
      <c r="M22" s="69"/>
      <c r="N22" s="69"/>
      <c r="O22" s="69"/>
      <c r="P22" s="69"/>
      <c r="Q22" s="69"/>
      <c r="R22" s="69"/>
      <c r="S22" s="69"/>
      <c r="T22" s="69"/>
      <c r="U22" s="69"/>
      <c r="V22" s="69"/>
      <c r="W22" s="69"/>
    </row>
    <row r="23" spans="2:23" ht="15.75" x14ac:dyDescent="0.25">
      <c r="B23" s="69"/>
      <c r="C23" s="69" t="s">
        <v>16</v>
      </c>
      <c r="D23" s="69"/>
      <c r="E23" s="69"/>
      <c r="F23" s="69"/>
      <c r="G23" s="69"/>
      <c r="H23" s="69"/>
      <c r="I23" s="69"/>
      <c r="J23" s="69"/>
      <c r="K23" s="69"/>
      <c r="L23" s="69"/>
      <c r="M23" s="69"/>
      <c r="N23" s="69"/>
      <c r="O23" s="69"/>
      <c r="P23" s="69"/>
      <c r="Q23" s="69"/>
      <c r="R23" s="69"/>
      <c r="S23" s="69"/>
      <c r="T23" s="69"/>
      <c r="U23" s="69"/>
      <c r="V23" s="69"/>
      <c r="W23" s="69"/>
    </row>
    <row r="24" spans="2:23" ht="15.75" x14ac:dyDescent="0.25">
      <c r="B24" s="69"/>
      <c r="C24" s="69"/>
      <c r="D24" s="69"/>
      <c r="E24" s="69"/>
      <c r="F24" s="69"/>
      <c r="G24" s="69"/>
      <c r="H24" s="69"/>
      <c r="I24" s="69"/>
      <c r="J24" s="69"/>
      <c r="K24" s="69"/>
      <c r="L24" s="69"/>
      <c r="M24" s="69"/>
      <c r="N24" s="69"/>
      <c r="O24" s="69"/>
      <c r="P24" s="69"/>
      <c r="Q24" s="69"/>
      <c r="R24" s="69"/>
      <c r="S24" s="69"/>
      <c r="T24" s="69"/>
      <c r="U24" s="69"/>
      <c r="V24" s="69"/>
      <c r="W24" s="69"/>
    </row>
    <row r="25" spans="2:23" ht="15.75" x14ac:dyDescent="0.25">
      <c r="B25" s="69"/>
      <c r="C25" s="69" t="s">
        <v>17</v>
      </c>
      <c r="D25" s="69"/>
      <c r="E25" s="69"/>
      <c r="F25" s="69"/>
      <c r="G25" s="69"/>
      <c r="H25" s="69"/>
      <c r="I25" s="69"/>
      <c r="J25" s="69"/>
      <c r="K25" s="69"/>
      <c r="L25" s="69"/>
      <c r="M25" s="69"/>
      <c r="N25" s="69"/>
      <c r="O25" s="69"/>
      <c r="P25" s="69"/>
      <c r="Q25" s="69"/>
      <c r="R25" s="69"/>
      <c r="S25" s="69"/>
      <c r="T25" s="69"/>
      <c r="U25" s="69"/>
      <c r="V25" s="69"/>
      <c r="W25" s="69"/>
    </row>
    <row r="26" spans="2:23" ht="15.75" x14ac:dyDescent="0.25">
      <c r="B26" s="69"/>
      <c r="C26" s="69"/>
      <c r="D26" s="69"/>
      <c r="E26" s="69"/>
      <c r="F26" s="69"/>
      <c r="G26" s="69"/>
      <c r="H26" s="69"/>
      <c r="I26" s="69"/>
      <c r="J26" s="69"/>
      <c r="K26" s="69"/>
      <c r="L26" s="69"/>
      <c r="M26" s="69"/>
      <c r="N26" s="69"/>
      <c r="O26" s="69"/>
      <c r="P26" s="69"/>
      <c r="Q26" s="69"/>
      <c r="R26" s="69"/>
      <c r="S26" s="69"/>
      <c r="T26" s="69"/>
      <c r="U26" s="69"/>
      <c r="V26" s="69"/>
      <c r="W26" s="69"/>
    </row>
    <row r="27" spans="2:23" ht="15.75" x14ac:dyDescent="0.25">
      <c r="B27" s="69"/>
      <c r="C27" s="69" t="s">
        <v>18</v>
      </c>
      <c r="D27" s="69"/>
      <c r="E27" s="69"/>
      <c r="F27" s="69"/>
      <c r="G27" s="69"/>
      <c r="H27" s="69"/>
      <c r="I27" s="69"/>
      <c r="J27" s="69"/>
      <c r="K27" s="69"/>
      <c r="L27" s="69"/>
      <c r="M27" s="69"/>
      <c r="N27" s="69"/>
      <c r="O27" s="69"/>
      <c r="P27" s="69"/>
      <c r="Q27" s="69"/>
      <c r="R27" s="69"/>
      <c r="S27" s="69"/>
      <c r="T27" s="69"/>
      <c r="U27" s="69"/>
      <c r="V27" s="69"/>
      <c r="W27" s="69"/>
    </row>
    <row r="28" spans="2:23" ht="15.75" x14ac:dyDescent="0.25">
      <c r="B28" s="69"/>
      <c r="C28" s="69"/>
      <c r="D28" s="69"/>
      <c r="E28" s="69"/>
      <c r="F28" s="69"/>
      <c r="G28" s="69"/>
      <c r="H28" s="69"/>
      <c r="I28" s="69"/>
      <c r="J28" s="69"/>
      <c r="K28" s="69"/>
      <c r="L28" s="69"/>
      <c r="M28" s="69"/>
      <c r="N28" s="69"/>
      <c r="O28" s="69"/>
      <c r="P28" s="69"/>
      <c r="Q28" s="69"/>
      <c r="R28" s="69"/>
      <c r="S28" s="69"/>
      <c r="T28" s="69"/>
      <c r="U28" s="69"/>
      <c r="V28" s="69"/>
      <c r="W28" s="69"/>
    </row>
    <row r="29" spans="2:23" ht="15.75" x14ac:dyDescent="0.25">
      <c r="B29" s="69"/>
      <c r="C29" s="69" t="s">
        <v>19</v>
      </c>
      <c r="D29" s="69"/>
      <c r="E29" s="69"/>
      <c r="F29" s="69"/>
      <c r="G29" s="69"/>
      <c r="H29" s="69"/>
      <c r="I29" s="69"/>
      <c r="J29" s="69"/>
      <c r="K29" s="69"/>
      <c r="L29" s="69"/>
      <c r="M29" s="69"/>
      <c r="N29" s="69"/>
      <c r="O29" s="69"/>
      <c r="P29" s="69"/>
      <c r="Q29" s="69"/>
      <c r="R29" s="69"/>
      <c r="S29" s="69"/>
      <c r="T29" s="69"/>
      <c r="U29" s="69"/>
      <c r="V29" s="69"/>
      <c r="W29" s="69"/>
    </row>
    <row r="30" spans="2:23" ht="15.75" x14ac:dyDescent="0.25">
      <c r="B30" s="69"/>
      <c r="C30" s="69"/>
      <c r="D30" s="69"/>
      <c r="E30" s="69"/>
      <c r="F30" s="69"/>
      <c r="G30" s="69"/>
      <c r="H30" s="69"/>
      <c r="I30" s="69"/>
      <c r="J30" s="69"/>
      <c r="K30" s="69"/>
      <c r="L30" s="69"/>
      <c r="M30" s="69"/>
      <c r="N30" s="69"/>
      <c r="O30" s="69"/>
      <c r="P30" s="69"/>
      <c r="Q30" s="69"/>
      <c r="R30" s="69"/>
      <c r="S30" s="69"/>
      <c r="T30" s="69"/>
      <c r="U30" s="69"/>
      <c r="V30" s="69"/>
      <c r="W30" s="69"/>
    </row>
    <row r="31" spans="2:23" ht="15.75" x14ac:dyDescent="0.25">
      <c r="B31" s="69"/>
      <c r="C31" s="69" t="s">
        <v>20</v>
      </c>
      <c r="D31" s="69"/>
      <c r="E31" s="69"/>
      <c r="F31" s="69"/>
      <c r="G31" s="69"/>
      <c r="H31" s="69"/>
      <c r="I31" s="69"/>
      <c r="J31" s="69"/>
      <c r="K31" s="69"/>
      <c r="L31" s="69"/>
      <c r="M31" s="69"/>
      <c r="N31" s="69"/>
      <c r="O31" s="69"/>
      <c r="P31" s="69"/>
      <c r="Q31" s="69"/>
      <c r="R31" s="69"/>
      <c r="S31" s="69"/>
      <c r="T31" s="69"/>
      <c r="U31" s="69"/>
      <c r="V31" s="69"/>
      <c r="W31" s="69"/>
    </row>
    <row r="32" spans="2:23" ht="15.75" x14ac:dyDescent="0.25">
      <c r="B32" s="69"/>
      <c r="C32" s="69"/>
      <c r="D32" s="69"/>
      <c r="E32" s="69"/>
      <c r="F32" s="69"/>
      <c r="G32" s="69"/>
      <c r="H32" s="69"/>
      <c r="I32" s="69"/>
      <c r="J32" s="69"/>
      <c r="K32" s="69"/>
      <c r="L32" s="69"/>
      <c r="M32" s="69"/>
      <c r="N32" s="69"/>
      <c r="O32" s="69"/>
      <c r="P32" s="69"/>
      <c r="Q32" s="69"/>
      <c r="R32" s="69"/>
      <c r="S32" s="69"/>
      <c r="T32" s="69"/>
      <c r="U32" s="69"/>
      <c r="V32" s="69"/>
      <c r="W32" s="69"/>
    </row>
    <row r="33" spans="2:23" ht="15.75" x14ac:dyDescent="0.25">
      <c r="B33" s="69"/>
      <c r="C33" s="69" t="s">
        <v>21</v>
      </c>
      <c r="D33" s="69"/>
      <c r="E33" s="69"/>
      <c r="F33" s="69"/>
      <c r="G33" s="69"/>
      <c r="H33" s="69"/>
      <c r="I33" s="69"/>
      <c r="J33" s="69"/>
      <c r="K33" s="69"/>
      <c r="L33" s="69"/>
      <c r="M33" s="69"/>
      <c r="N33" s="69"/>
      <c r="O33" s="69"/>
      <c r="P33" s="69"/>
      <c r="Q33" s="69"/>
      <c r="R33" s="69"/>
      <c r="S33" s="69"/>
      <c r="T33" s="69"/>
      <c r="U33" s="69"/>
      <c r="V33" s="69"/>
      <c r="W33" s="69"/>
    </row>
    <row r="34" spans="2:23" x14ac:dyDescent="0.2"/>
  </sheetData>
  <sheetProtection algorithmName="SHA-512" hashValue="nlEP9D4JNvEFd/YB6aKtk2Xjwfr3/D+gX7/05OQ5Mci9aH48exysoC0vP+OBXoJlxRmj7C58/2RZdOIURAlZCg==" saltValue="6aPfDx+vG993OjXu+nuxQ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25"/>
  <sheetViews>
    <sheetView showGridLines="0" zoomScale="80" zoomScaleNormal="80" zoomScaleSheetLayoutView="90" workbookViewId="0">
      <pane ySplit="5" topLeftCell="A6" activePane="bottomLeft" state="frozen"/>
      <selection pane="bottomLeft"/>
    </sheetView>
  </sheetViews>
  <sheetFormatPr defaultColWidth="0" defaultRowHeight="12.75" zeroHeight="1" x14ac:dyDescent="0.2"/>
  <cols>
    <col min="1" max="1" width="0.85546875" style="2" customWidth="1"/>
    <col min="2" max="2" width="11.140625" style="2" customWidth="1"/>
    <col min="3" max="3" width="24.5703125" style="2" bestFit="1" customWidth="1"/>
    <col min="4" max="5" width="15.5703125" style="2" customWidth="1"/>
    <col min="6" max="6" width="16.28515625" style="2" customWidth="1"/>
    <col min="7" max="7" width="14.5703125" style="2" customWidth="1"/>
    <col min="8" max="8" width="11.42578125" style="2" customWidth="1"/>
    <col min="9" max="9" width="13.85546875" style="2" customWidth="1"/>
    <col min="10" max="10" width="12.28515625" style="2" customWidth="1"/>
    <col min="11" max="11" width="10.85546875" style="2" customWidth="1"/>
    <col min="12" max="12" width="11.5703125" style="2" customWidth="1"/>
    <col min="13" max="13" width="10.7109375" style="2" customWidth="1"/>
    <col min="14" max="14" width="3.85546875" style="2" customWidth="1"/>
    <col min="15" max="18" width="0" style="2" hidden="1" customWidth="1"/>
    <col min="19" max="16384" width="9.140625" style="2" hidden="1"/>
  </cols>
  <sheetData>
    <row r="1" spans="1:13" ht="6" customHeight="1" x14ac:dyDescent="0.25">
      <c r="A1" s="1"/>
      <c r="G1" s="68"/>
    </row>
    <row r="2" spans="1:13" ht="15" x14ac:dyDescent="0.25">
      <c r="A2" s="1"/>
      <c r="G2" s="73">
        <f>Profile!F4</f>
        <v>0</v>
      </c>
      <c r="H2" s="22"/>
      <c r="I2" s="22"/>
      <c r="J2" s="22"/>
    </row>
    <row r="3" spans="1:13" ht="15" x14ac:dyDescent="0.25">
      <c r="A3" s="1"/>
      <c r="G3" s="73">
        <f>Profile!F5</f>
        <v>0</v>
      </c>
      <c r="H3" s="22"/>
      <c r="I3" s="22"/>
      <c r="J3" s="22"/>
    </row>
    <row r="4" spans="1:13" ht="15" x14ac:dyDescent="0.25">
      <c r="A4" s="1"/>
      <c r="G4" s="22" t="s">
        <v>282</v>
      </c>
      <c r="H4" s="22"/>
      <c r="I4" s="22"/>
      <c r="J4" s="22"/>
    </row>
    <row r="5" spans="1:13" x14ac:dyDescent="0.2"/>
    <row r="6" spans="1:13" x14ac:dyDescent="0.2">
      <c r="B6" s="17" t="s">
        <v>283</v>
      </c>
      <c r="C6" s="18"/>
      <c r="D6" s="18"/>
      <c r="E6" s="18"/>
      <c r="F6" s="18"/>
      <c r="G6" s="18"/>
      <c r="H6" s="18"/>
      <c r="I6" s="18"/>
      <c r="J6" s="18"/>
      <c r="K6" s="18"/>
      <c r="L6" s="18"/>
      <c r="M6" s="18"/>
    </row>
    <row r="7" spans="1:13" x14ac:dyDescent="0.2">
      <c r="B7" s="2" t="s">
        <v>284</v>
      </c>
    </row>
    <row r="8" spans="1:13" x14ac:dyDescent="0.2"/>
    <row r="9" spans="1:13" x14ac:dyDescent="0.2">
      <c r="I9" s="13" t="s">
        <v>285</v>
      </c>
      <c r="J9" s="13" t="s">
        <v>286</v>
      </c>
      <c r="K9" s="201" t="s">
        <v>287</v>
      </c>
      <c r="L9" s="201"/>
      <c r="M9" s="201"/>
    </row>
    <row r="10" spans="1:13" x14ac:dyDescent="0.2">
      <c r="C10" s="2" t="s">
        <v>288</v>
      </c>
      <c r="I10" s="16"/>
      <c r="J10" s="16"/>
      <c r="K10" s="202"/>
      <c r="L10" s="202"/>
      <c r="M10" s="202"/>
    </row>
    <row r="11" spans="1:13" x14ac:dyDescent="0.2">
      <c r="C11" s="2" t="s">
        <v>289</v>
      </c>
      <c r="I11" s="16"/>
      <c r="J11" s="16"/>
      <c r="K11" s="202"/>
      <c r="L11" s="202"/>
      <c r="M11" s="202"/>
    </row>
    <row r="12" spans="1:13" x14ac:dyDescent="0.2">
      <c r="C12" s="2" t="s">
        <v>290</v>
      </c>
      <c r="I12" s="16"/>
      <c r="J12" s="16"/>
      <c r="K12" s="202"/>
      <c r="L12" s="202"/>
      <c r="M12" s="202"/>
    </row>
    <row r="13" spans="1:13" x14ac:dyDescent="0.2">
      <c r="C13" s="2" t="s">
        <v>291</v>
      </c>
      <c r="I13" s="16"/>
      <c r="J13" s="16"/>
      <c r="K13" s="202"/>
      <c r="L13" s="202"/>
      <c r="M13" s="202"/>
    </row>
    <row r="14" spans="1:13" x14ac:dyDescent="0.2">
      <c r="C14" s="2" t="s">
        <v>292</v>
      </c>
      <c r="I14" s="16"/>
      <c r="J14" s="16"/>
      <c r="K14" s="202"/>
      <c r="L14" s="202"/>
      <c r="M14" s="202"/>
    </row>
    <row r="15" spans="1:13" x14ac:dyDescent="0.2">
      <c r="C15" s="2" t="s">
        <v>293</v>
      </c>
      <c r="I15" s="16"/>
      <c r="J15" s="16"/>
      <c r="K15" s="202"/>
      <c r="L15" s="202"/>
      <c r="M15" s="202"/>
    </row>
    <row r="16" spans="1:13" x14ac:dyDescent="0.2"/>
    <row r="17" spans="2:13" ht="15.75" x14ac:dyDescent="0.25">
      <c r="B17" s="2" t="s">
        <v>294</v>
      </c>
      <c r="E17" s="23"/>
      <c r="I17" s="16"/>
      <c r="J17" s="16"/>
      <c r="K17" s="202"/>
      <c r="L17" s="202"/>
      <c r="M17" s="202"/>
    </row>
    <row r="18" spans="2:13" x14ac:dyDescent="0.2">
      <c r="I18" s="3"/>
      <c r="J18" s="3"/>
    </row>
    <row r="19" spans="2:13" x14ac:dyDescent="0.2">
      <c r="B19" s="2" t="s">
        <v>295</v>
      </c>
      <c r="I19" s="16"/>
      <c r="J19" s="16"/>
      <c r="K19" s="202"/>
      <c r="L19" s="202"/>
      <c r="M19" s="202"/>
    </row>
    <row r="20" spans="2:13" x14ac:dyDescent="0.2"/>
    <row r="21" spans="2:13" x14ac:dyDescent="0.2">
      <c r="B21" s="17" t="s">
        <v>296</v>
      </c>
      <c r="C21" s="18"/>
      <c r="D21" s="18"/>
      <c r="E21" s="18"/>
      <c r="F21" s="18"/>
      <c r="G21" s="18"/>
      <c r="H21" s="18"/>
      <c r="I21" s="18"/>
      <c r="J21" s="18"/>
      <c r="K21" s="18"/>
      <c r="L21" s="18"/>
      <c r="M21" s="18"/>
    </row>
    <row r="22" spans="2:13" x14ac:dyDescent="0.2"/>
    <row r="23" spans="2:13" x14ac:dyDescent="0.2">
      <c r="B23" s="203" t="s">
        <v>297</v>
      </c>
      <c r="C23" s="203"/>
      <c r="D23" s="203"/>
      <c r="E23" s="203"/>
      <c r="F23" s="203"/>
      <c r="G23" s="203"/>
      <c r="I23" s="204"/>
      <c r="J23" s="204"/>
      <c r="K23" s="204"/>
      <c r="L23" s="204"/>
      <c r="M23" s="204"/>
    </row>
    <row r="24" spans="2:13" x14ac:dyDescent="0.2">
      <c r="B24" s="203"/>
      <c r="C24" s="203"/>
      <c r="D24" s="203"/>
      <c r="E24" s="203"/>
      <c r="F24" s="203"/>
      <c r="G24" s="203"/>
      <c r="I24" s="204"/>
      <c r="J24" s="204"/>
      <c r="K24" s="204"/>
      <c r="L24" s="204"/>
      <c r="M24" s="204"/>
    </row>
    <row r="25" spans="2:13" x14ac:dyDescent="0.2">
      <c r="B25" s="19"/>
      <c r="C25" s="19"/>
      <c r="D25" s="19"/>
      <c r="F25" s="19"/>
      <c r="G25" s="19"/>
      <c r="I25" s="3"/>
      <c r="J25" s="3"/>
      <c r="K25" s="3"/>
      <c r="L25" s="3"/>
      <c r="M25" s="3"/>
    </row>
    <row r="26" spans="2:13" ht="15" customHeight="1" x14ac:dyDescent="0.2">
      <c r="B26" s="19"/>
      <c r="C26" s="20" t="s">
        <v>298</v>
      </c>
      <c r="D26" s="20" t="s">
        <v>299</v>
      </c>
      <c r="E26" s="20" t="s">
        <v>300</v>
      </c>
      <c r="F26" s="199" t="s">
        <v>301</v>
      </c>
      <c r="G26" s="199"/>
      <c r="H26" s="13"/>
      <c r="I26" s="200" t="s">
        <v>127</v>
      </c>
      <c r="J26" s="200"/>
      <c r="K26" s="200"/>
      <c r="L26" s="200"/>
      <c r="M26" s="200"/>
    </row>
    <row r="27" spans="2:13" x14ac:dyDescent="0.2">
      <c r="B27" s="19"/>
      <c r="C27" s="136"/>
      <c r="D27" s="137">
        <v>0</v>
      </c>
      <c r="E27" s="137">
        <v>0</v>
      </c>
      <c r="F27" s="138">
        <f>IFERROR((D27-E27)/E27,0%)</f>
        <v>0</v>
      </c>
      <c r="G27" s="139">
        <f>IFERROR((D27-E27)/E27,0)</f>
        <v>0</v>
      </c>
      <c r="I27" s="211"/>
      <c r="J27" s="212"/>
      <c r="K27" s="212"/>
      <c r="L27" s="212"/>
      <c r="M27" s="213"/>
    </row>
    <row r="28" spans="2:13" x14ac:dyDescent="0.2">
      <c r="B28" s="19"/>
      <c r="C28" s="136"/>
      <c r="D28" s="137">
        <v>0</v>
      </c>
      <c r="E28" s="137">
        <v>0</v>
      </c>
      <c r="F28" s="138">
        <f>IFERROR((D28-E28)/E28,0%)</f>
        <v>0</v>
      </c>
      <c r="G28" s="139">
        <f>IFERROR((D28-E28)/E28,0)</f>
        <v>0</v>
      </c>
      <c r="I28" s="211"/>
      <c r="J28" s="212"/>
      <c r="K28" s="212"/>
      <c r="L28" s="212"/>
      <c r="M28" s="213"/>
    </row>
    <row r="29" spans="2:13" x14ac:dyDescent="0.2">
      <c r="B29" s="19"/>
      <c r="C29" s="136"/>
      <c r="D29" s="137">
        <v>0</v>
      </c>
      <c r="E29" s="137">
        <v>0</v>
      </c>
      <c r="F29" s="138">
        <f>IFERROR((D29-E29)/E29,0%)</f>
        <v>0</v>
      </c>
      <c r="G29" s="139">
        <f>IFERROR((D29-E29)/E29,0)</f>
        <v>0</v>
      </c>
      <c r="I29" s="211"/>
      <c r="J29" s="212"/>
      <c r="K29" s="212"/>
      <c r="L29" s="212"/>
      <c r="M29" s="213"/>
    </row>
    <row r="30" spans="2:13" x14ac:dyDescent="0.2">
      <c r="B30" s="19"/>
      <c r="C30" s="136"/>
      <c r="D30" s="137">
        <v>0</v>
      </c>
      <c r="E30" s="137">
        <v>0</v>
      </c>
      <c r="F30" s="138">
        <f>IFERROR((D30-E30)/E30,0%)</f>
        <v>0</v>
      </c>
      <c r="G30" s="139">
        <f>IFERROR((D30-E30)/E30,0)</f>
        <v>0</v>
      </c>
      <c r="I30" s="211"/>
      <c r="J30" s="212"/>
      <c r="K30" s="212"/>
      <c r="L30" s="212"/>
      <c r="M30" s="213"/>
    </row>
    <row r="31" spans="2:13" x14ac:dyDescent="0.2">
      <c r="B31" s="19"/>
      <c r="C31" s="136"/>
      <c r="D31" s="137">
        <v>0</v>
      </c>
      <c r="E31" s="137">
        <v>0</v>
      </c>
      <c r="F31" s="138">
        <f>IFERROR((D31-E31)/E31,0%)</f>
        <v>0</v>
      </c>
      <c r="G31" s="139">
        <f>IFERROR((D31-E31)/E31,0)</f>
        <v>0</v>
      </c>
      <c r="I31" s="211"/>
      <c r="J31" s="212"/>
      <c r="K31" s="212"/>
      <c r="L31" s="212"/>
      <c r="M31" s="213"/>
    </row>
    <row r="32" spans="2:13" x14ac:dyDescent="0.2">
      <c r="G32" s="21"/>
    </row>
    <row r="33" spans="2:13" ht="19.149999999999999" customHeight="1" x14ac:dyDescent="0.2">
      <c r="B33" s="2" t="s">
        <v>302</v>
      </c>
      <c r="I33" s="210"/>
      <c r="J33" s="210"/>
      <c r="K33" s="210"/>
      <c r="L33" s="210"/>
      <c r="M33" s="210"/>
    </row>
    <row r="34" spans="2:13" ht="20.45" customHeight="1" x14ac:dyDescent="0.2">
      <c r="I34" s="210"/>
      <c r="J34" s="210"/>
      <c r="K34" s="210"/>
      <c r="L34" s="210"/>
      <c r="M34" s="210"/>
    </row>
    <row r="35" spans="2:13" x14ac:dyDescent="0.2"/>
    <row r="36" spans="2:13" ht="21.6" customHeight="1" x14ac:dyDescent="0.2">
      <c r="B36" s="203" t="s">
        <v>303</v>
      </c>
      <c r="C36" s="203"/>
      <c r="D36" s="203"/>
      <c r="E36" s="203"/>
      <c r="F36" s="203"/>
      <c r="G36" s="203"/>
      <c r="I36" s="210"/>
      <c r="J36" s="210"/>
      <c r="K36" s="210"/>
      <c r="L36" s="210"/>
      <c r="M36" s="210"/>
    </row>
    <row r="37" spans="2:13" ht="19.149999999999999" customHeight="1" x14ac:dyDescent="0.2">
      <c r="B37" s="203"/>
      <c r="C37" s="203"/>
      <c r="D37" s="203"/>
      <c r="E37" s="203"/>
      <c r="F37" s="203"/>
      <c r="G37" s="203"/>
      <c r="I37" s="210"/>
      <c r="J37" s="210"/>
      <c r="K37" s="210"/>
      <c r="L37" s="210"/>
      <c r="M37" s="210"/>
    </row>
    <row r="38" spans="2:13" x14ac:dyDescent="0.2"/>
    <row r="39" spans="2:13" ht="20.45" customHeight="1" x14ac:dyDescent="0.2">
      <c r="B39" s="203" t="s">
        <v>304</v>
      </c>
      <c r="C39" s="203"/>
      <c r="D39" s="203"/>
      <c r="E39" s="203"/>
      <c r="F39" s="203"/>
      <c r="G39" s="203"/>
      <c r="I39" s="210"/>
      <c r="J39" s="210"/>
      <c r="K39" s="210"/>
      <c r="L39" s="210"/>
      <c r="M39" s="210"/>
    </row>
    <row r="40" spans="2:13" ht="19.899999999999999" customHeight="1" x14ac:dyDescent="0.2">
      <c r="B40" s="203"/>
      <c r="C40" s="203"/>
      <c r="D40" s="203"/>
      <c r="E40" s="203"/>
      <c r="F40" s="203"/>
      <c r="G40" s="203"/>
      <c r="I40" s="210"/>
      <c r="J40" s="210"/>
      <c r="K40" s="210"/>
      <c r="L40" s="210"/>
      <c r="M40" s="210"/>
    </row>
    <row r="41" spans="2:13" x14ac:dyDescent="0.2"/>
    <row r="42" spans="2:13" x14ac:dyDescent="0.2">
      <c r="B42" s="17" t="s">
        <v>305</v>
      </c>
      <c r="C42" s="18"/>
      <c r="D42" s="18"/>
      <c r="E42" s="18"/>
      <c r="F42" s="18"/>
      <c r="G42" s="18"/>
      <c r="H42" s="18"/>
      <c r="I42" s="18"/>
      <c r="J42" s="18"/>
      <c r="K42" s="18"/>
      <c r="L42" s="18"/>
      <c r="M42" s="18"/>
    </row>
    <row r="43" spans="2:13" x14ac:dyDescent="0.2">
      <c r="B43" s="4"/>
    </row>
    <row r="44" spans="2:13" x14ac:dyDescent="0.2">
      <c r="I44" s="13" t="s">
        <v>285</v>
      </c>
      <c r="J44" s="13" t="s">
        <v>286</v>
      </c>
      <c r="L44" s="13"/>
      <c r="M44" s="13"/>
    </row>
    <row r="45" spans="2:13" x14ac:dyDescent="0.2">
      <c r="B45" s="2" t="s">
        <v>306</v>
      </c>
      <c r="I45" s="16"/>
      <c r="J45" s="16"/>
    </row>
    <row r="46" spans="2:13" x14ac:dyDescent="0.2"/>
    <row r="47" spans="2:13" x14ac:dyDescent="0.2">
      <c r="B47" s="2" t="s">
        <v>307</v>
      </c>
    </row>
    <row r="48" spans="2:13" x14ac:dyDescent="0.2">
      <c r="B48" s="2" t="s">
        <v>308</v>
      </c>
      <c r="I48" s="206"/>
      <c r="J48" s="206"/>
      <c r="K48" s="206"/>
      <c r="L48" s="206"/>
      <c r="M48" s="206"/>
    </row>
    <row r="49" spans="2:13" x14ac:dyDescent="0.2"/>
    <row r="50" spans="2:13" x14ac:dyDescent="0.2">
      <c r="B50" s="2" t="s">
        <v>309</v>
      </c>
      <c r="H50" s="4" t="s">
        <v>310</v>
      </c>
      <c r="I50" s="114" t="s">
        <v>311</v>
      </c>
      <c r="J50" s="9"/>
      <c r="K50" s="114" t="s">
        <v>312</v>
      </c>
      <c r="L50" s="9"/>
    </row>
    <row r="51" spans="2:13" x14ac:dyDescent="0.2">
      <c r="H51" s="4" t="s">
        <v>310</v>
      </c>
      <c r="I51" s="114" t="s">
        <v>313</v>
      </c>
      <c r="J51" s="9"/>
      <c r="K51" s="114" t="s">
        <v>314</v>
      </c>
      <c r="L51" s="9"/>
    </row>
    <row r="52" spans="2:13" x14ac:dyDescent="0.2">
      <c r="H52" s="4" t="s">
        <v>310</v>
      </c>
      <c r="I52" s="114" t="s">
        <v>315</v>
      </c>
      <c r="J52" s="9"/>
      <c r="K52" s="114" t="s">
        <v>316</v>
      </c>
      <c r="L52" s="9"/>
    </row>
    <row r="53" spans="2:13" x14ac:dyDescent="0.2"/>
    <row r="54" spans="2:13" x14ac:dyDescent="0.2"/>
    <row r="55" spans="2:13" x14ac:dyDescent="0.2">
      <c r="B55" s="2" t="s">
        <v>317</v>
      </c>
      <c r="I55" s="16"/>
      <c r="J55" s="2" t="s">
        <v>318</v>
      </c>
    </row>
    <row r="56" spans="2:13" x14ac:dyDescent="0.2">
      <c r="I56" s="16"/>
      <c r="J56" s="2" t="s">
        <v>319</v>
      </c>
    </row>
    <row r="57" spans="2:13" x14ac:dyDescent="0.2">
      <c r="I57" s="16"/>
      <c r="J57" s="2" t="s">
        <v>320</v>
      </c>
    </row>
    <row r="58" spans="2:13" x14ac:dyDescent="0.2"/>
    <row r="59" spans="2:13" x14ac:dyDescent="0.2"/>
    <row r="60" spans="2:13" x14ac:dyDescent="0.2">
      <c r="B60" s="209" t="s">
        <v>321</v>
      </c>
      <c r="C60" s="209"/>
      <c r="D60" s="209"/>
      <c r="E60" s="209"/>
      <c r="F60" s="209"/>
      <c r="G60" s="209"/>
      <c r="I60" s="204"/>
      <c r="J60" s="204"/>
      <c r="K60" s="204"/>
      <c r="L60" s="204"/>
      <c r="M60" s="204"/>
    </row>
    <row r="61" spans="2:13" x14ac:dyDescent="0.2">
      <c r="B61" s="209"/>
      <c r="C61" s="209"/>
      <c r="D61" s="209"/>
      <c r="E61" s="209"/>
      <c r="F61" s="209"/>
      <c r="G61" s="209"/>
      <c r="I61" s="204"/>
      <c r="J61" s="204"/>
      <c r="K61" s="204"/>
      <c r="L61" s="204"/>
      <c r="M61" s="204"/>
    </row>
    <row r="62" spans="2:13" x14ac:dyDescent="0.2">
      <c r="B62" s="209"/>
      <c r="C62" s="209"/>
      <c r="D62" s="209"/>
      <c r="E62" s="209"/>
      <c r="F62" s="209"/>
      <c r="G62" s="209"/>
      <c r="I62" s="204"/>
      <c r="J62" s="204"/>
      <c r="K62" s="204"/>
      <c r="L62" s="204"/>
      <c r="M62" s="204"/>
    </row>
    <row r="63" spans="2:13" x14ac:dyDescent="0.2"/>
    <row r="64" spans="2:13" x14ac:dyDescent="0.2">
      <c r="B64" s="203" t="s">
        <v>322</v>
      </c>
      <c r="C64" s="203"/>
      <c r="D64" s="203"/>
      <c r="E64" s="203"/>
      <c r="F64" s="203"/>
      <c r="G64" s="203"/>
      <c r="I64" s="13" t="s">
        <v>285</v>
      </c>
      <c r="J64" s="13" t="s">
        <v>286</v>
      </c>
      <c r="L64" s="13"/>
    </row>
    <row r="65" spans="2:13" x14ac:dyDescent="0.2">
      <c r="B65" s="203"/>
      <c r="C65" s="203"/>
      <c r="D65" s="203"/>
      <c r="E65" s="203"/>
      <c r="F65" s="203"/>
      <c r="G65" s="203"/>
      <c r="I65" s="16"/>
      <c r="J65" s="16"/>
    </row>
    <row r="66" spans="2:13" x14ac:dyDescent="0.2">
      <c r="C66" s="2" t="s">
        <v>323</v>
      </c>
      <c r="D66" s="112"/>
      <c r="I66" s="207"/>
      <c r="J66" s="207"/>
      <c r="K66" s="207"/>
      <c r="L66" s="207"/>
      <c r="M66" s="207"/>
    </row>
    <row r="67" spans="2:13" x14ac:dyDescent="0.2"/>
    <row r="68" spans="2:13" x14ac:dyDescent="0.2">
      <c r="B68" s="205" t="s">
        <v>324</v>
      </c>
      <c r="C68" s="205"/>
      <c r="D68" s="205"/>
      <c r="E68" s="205"/>
      <c r="F68" s="205"/>
      <c r="G68" s="205"/>
      <c r="I68" s="208"/>
      <c r="J68" s="208"/>
      <c r="K68" s="208"/>
      <c r="L68" s="208"/>
      <c r="M68" s="208"/>
    </row>
    <row r="69" spans="2:13" x14ac:dyDescent="0.2">
      <c r="B69" s="205"/>
      <c r="C69" s="205"/>
      <c r="D69" s="205"/>
      <c r="E69" s="205"/>
      <c r="F69" s="205"/>
      <c r="G69" s="205"/>
      <c r="I69" s="208"/>
      <c r="J69" s="208"/>
      <c r="K69" s="208"/>
      <c r="L69" s="208"/>
      <c r="M69" s="208"/>
    </row>
    <row r="70" spans="2:13" x14ac:dyDescent="0.2">
      <c r="B70" s="205"/>
      <c r="C70" s="205"/>
      <c r="D70" s="205"/>
      <c r="E70" s="205"/>
      <c r="F70" s="205"/>
      <c r="G70" s="205"/>
      <c r="I70" s="208"/>
      <c r="J70" s="208"/>
      <c r="K70" s="208"/>
      <c r="L70" s="208"/>
      <c r="M70" s="208"/>
    </row>
    <row r="71" spans="2:13" x14ac:dyDescent="0.2"/>
    <row r="72" spans="2:13" x14ac:dyDescent="0.2">
      <c r="B72" s="205" t="s">
        <v>325</v>
      </c>
      <c r="C72" s="205"/>
      <c r="D72" s="205"/>
      <c r="E72" s="205"/>
      <c r="F72" s="205"/>
      <c r="G72" s="205"/>
      <c r="I72" s="13" t="s">
        <v>285</v>
      </c>
      <c r="J72" s="13" t="s">
        <v>286</v>
      </c>
      <c r="L72" s="13"/>
    </row>
    <row r="73" spans="2:13" x14ac:dyDescent="0.2">
      <c r="B73" s="205"/>
      <c r="C73" s="205"/>
      <c r="D73" s="205"/>
      <c r="E73" s="205"/>
      <c r="F73" s="205"/>
      <c r="G73" s="205"/>
      <c r="I73" s="16"/>
      <c r="J73" s="16"/>
    </row>
    <row r="74" spans="2:13" x14ac:dyDescent="0.2"/>
    <row r="75" spans="2:13" x14ac:dyDescent="0.2">
      <c r="B75" s="2" t="s">
        <v>326</v>
      </c>
    </row>
    <row r="76" spans="2:13" x14ac:dyDescent="0.2"/>
    <row r="77" spans="2:13" x14ac:dyDescent="0.2">
      <c r="D77" s="13" t="s">
        <v>327</v>
      </c>
      <c r="E77" s="13" t="s">
        <v>328</v>
      </c>
      <c r="F77" s="13" t="s">
        <v>329</v>
      </c>
    </row>
    <row r="78" spans="2:13" x14ac:dyDescent="0.2">
      <c r="C78" s="2" t="s">
        <v>330</v>
      </c>
      <c r="D78" s="147"/>
      <c r="E78" s="147"/>
      <c r="F78" s="147"/>
    </row>
    <row r="79" spans="2:13" x14ac:dyDescent="0.2">
      <c r="C79" s="2" t="s">
        <v>331</v>
      </c>
      <c r="D79" s="147"/>
      <c r="E79" s="147"/>
      <c r="F79" s="147"/>
    </row>
    <row r="80" spans="2:13" x14ac:dyDescent="0.2">
      <c r="C80" s="2" t="s">
        <v>332</v>
      </c>
      <c r="D80" s="147"/>
      <c r="E80" s="147"/>
      <c r="F80" s="147"/>
    </row>
    <row r="81" spans="5:7" x14ac:dyDescent="0.2">
      <c r="E81" s="3"/>
      <c r="F81" s="3"/>
      <c r="G81" s="3"/>
    </row>
    <row r="82" spans="5:7" x14ac:dyDescent="0.2">
      <c r="E82" s="3"/>
      <c r="F82" s="3"/>
      <c r="G82" s="3"/>
    </row>
    <row r="83" spans="5:7" x14ac:dyDescent="0.2"/>
    <row r="84" spans="5:7" x14ac:dyDescent="0.2"/>
    <row r="85" spans="5:7" ht="15" x14ac:dyDescent="0.25">
      <c r="E85" s="5"/>
      <c r="F85" s="5"/>
      <c r="G85" s="5"/>
    </row>
    <row r="86" spans="5:7" x14ac:dyDescent="0.2"/>
    <row r="87" spans="5:7" x14ac:dyDescent="0.2"/>
    <row r="88" spans="5:7" x14ac:dyDescent="0.2"/>
    <row r="89" spans="5:7" x14ac:dyDescent="0.2"/>
    <row r="90" spans="5:7" x14ac:dyDescent="0.2"/>
    <row r="91" spans="5:7" x14ac:dyDescent="0.2"/>
    <row r="92" spans="5:7" x14ac:dyDescent="0.2"/>
    <row r="93" spans="5:7" x14ac:dyDescent="0.2"/>
    <row r="94" spans="5:7" x14ac:dyDescent="0.2"/>
    <row r="95" spans="5:7" x14ac:dyDescent="0.2"/>
    <row r="96" spans="5:7"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sheetProtection algorithmName="SHA-512" hashValue="egJQjx704HWhKhLa+Xv5doBZdF/+WYg+rLAl1enGKfkVqgowMFIroBpdQaf8periZQLRaPXxHGTak5wVRQaz1g==" saltValue="FJr2lM/xaI49y0SN5F+s8A==" spinCount="100000" sheet="1" formatCells="0"/>
  <mergeCells count="31">
    <mergeCell ref="I27:M27"/>
    <mergeCell ref="I28:M28"/>
    <mergeCell ref="I29:M29"/>
    <mergeCell ref="I30:M30"/>
    <mergeCell ref="I31:M31"/>
    <mergeCell ref="I33:M34"/>
    <mergeCell ref="I36:M37"/>
    <mergeCell ref="I39:M40"/>
    <mergeCell ref="B36:G37"/>
    <mergeCell ref="B39:G40"/>
    <mergeCell ref="B72:G73"/>
    <mergeCell ref="I48:M48"/>
    <mergeCell ref="I60:M62"/>
    <mergeCell ref="B64:G65"/>
    <mergeCell ref="I66:M66"/>
    <mergeCell ref="B68:G70"/>
    <mergeCell ref="I68:M70"/>
    <mergeCell ref="B60:G62"/>
    <mergeCell ref="F26:G26"/>
    <mergeCell ref="I26:M26"/>
    <mergeCell ref="K9:M9"/>
    <mergeCell ref="K10:M10"/>
    <mergeCell ref="K11:M11"/>
    <mergeCell ref="K12:M12"/>
    <mergeCell ref="K13:M13"/>
    <mergeCell ref="K14:M14"/>
    <mergeCell ref="K15:M15"/>
    <mergeCell ref="K17:M17"/>
    <mergeCell ref="K19:M19"/>
    <mergeCell ref="B23:G24"/>
    <mergeCell ref="I23:M24"/>
  </mergeCells>
  <pageMargins left="0.70866141732283472" right="0.70866141732283472" top="0.74803149606299213" bottom="0.74803149606299213" header="0.31496062992125984" footer="0.31496062992125984"/>
  <pageSetup paperSize="9" scale="5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371475</xdr:colOff>
                    <xdr:row>8</xdr:row>
                    <xdr:rowOff>114300</xdr:rowOff>
                  </from>
                  <to>
                    <xdr:col>8</xdr:col>
                    <xdr:colOff>590550</xdr:colOff>
                    <xdr:row>10</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371475</xdr:colOff>
                    <xdr:row>9</xdr:row>
                    <xdr:rowOff>114300</xdr:rowOff>
                  </from>
                  <to>
                    <xdr:col>8</xdr:col>
                    <xdr:colOff>590550</xdr:colOff>
                    <xdr:row>11</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371475</xdr:colOff>
                    <xdr:row>10</xdr:row>
                    <xdr:rowOff>114300</xdr:rowOff>
                  </from>
                  <to>
                    <xdr:col>8</xdr:col>
                    <xdr:colOff>590550</xdr:colOff>
                    <xdr:row>12</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371475</xdr:colOff>
                    <xdr:row>11</xdr:row>
                    <xdr:rowOff>114300</xdr:rowOff>
                  </from>
                  <to>
                    <xdr:col>8</xdr:col>
                    <xdr:colOff>590550</xdr:colOff>
                    <xdr:row>13</xdr:row>
                    <xdr:rowOff>28575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371475</xdr:colOff>
                    <xdr:row>12</xdr:row>
                    <xdr:rowOff>114300</xdr:rowOff>
                  </from>
                  <to>
                    <xdr:col>8</xdr:col>
                    <xdr:colOff>590550</xdr:colOff>
                    <xdr:row>14</xdr:row>
                    <xdr:rowOff>28575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371475</xdr:colOff>
                    <xdr:row>13</xdr:row>
                    <xdr:rowOff>123825</xdr:rowOff>
                  </from>
                  <to>
                    <xdr:col>8</xdr:col>
                    <xdr:colOff>590550</xdr:colOff>
                    <xdr:row>15</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xdr:col>
                    <xdr:colOff>314325</xdr:colOff>
                    <xdr:row>8</xdr:row>
                    <xdr:rowOff>114300</xdr:rowOff>
                  </from>
                  <to>
                    <xdr:col>9</xdr:col>
                    <xdr:colOff>533400</xdr:colOff>
                    <xdr:row>10</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9</xdr:col>
                    <xdr:colOff>314325</xdr:colOff>
                    <xdr:row>9</xdr:row>
                    <xdr:rowOff>114300</xdr:rowOff>
                  </from>
                  <to>
                    <xdr:col>9</xdr:col>
                    <xdr:colOff>533400</xdr:colOff>
                    <xdr:row>11</xdr:row>
                    <xdr:rowOff>28575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9</xdr:col>
                    <xdr:colOff>314325</xdr:colOff>
                    <xdr:row>10</xdr:row>
                    <xdr:rowOff>114300</xdr:rowOff>
                  </from>
                  <to>
                    <xdr:col>9</xdr:col>
                    <xdr:colOff>533400</xdr:colOff>
                    <xdr:row>12</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9</xdr:col>
                    <xdr:colOff>314325</xdr:colOff>
                    <xdr:row>11</xdr:row>
                    <xdr:rowOff>123825</xdr:rowOff>
                  </from>
                  <to>
                    <xdr:col>9</xdr:col>
                    <xdr:colOff>533400</xdr:colOff>
                    <xdr:row>13</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9</xdr:col>
                    <xdr:colOff>314325</xdr:colOff>
                    <xdr:row>12</xdr:row>
                    <xdr:rowOff>123825</xdr:rowOff>
                  </from>
                  <to>
                    <xdr:col>9</xdr:col>
                    <xdr:colOff>533400</xdr:colOff>
                    <xdr:row>14</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9</xdr:col>
                    <xdr:colOff>314325</xdr:colOff>
                    <xdr:row>13</xdr:row>
                    <xdr:rowOff>114300</xdr:rowOff>
                  </from>
                  <to>
                    <xdr:col>9</xdr:col>
                    <xdr:colOff>533400</xdr:colOff>
                    <xdr:row>15</xdr:row>
                    <xdr:rowOff>28575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8</xdr:col>
                    <xdr:colOff>371475</xdr:colOff>
                    <xdr:row>15</xdr:row>
                    <xdr:rowOff>114300</xdr:rowOff>
                  </from>
                  <to>
                    <xdr:col>8</xdr:col>
                    <xdr:colOff>590550</xdr:colOff>
                    <xdr:row>17</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9</xdr:col>
                    <xdr:colOff>314325</xdr:colOff>
                    <xdr:row>15</xdr:row>
                    <xdr:rowOff>114300</xdr:rowOff>
                  </from>
                  <to>
                    <xdr:col>9</xdr:col>
                    <xdr:colOff>533400</xdr:colOff>
                    <xdr:row>17</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8</xdr:col>
                    <xdr:colOff>371475</xdr:colOff>
                    <xdr:row>17</xdr:row>
                    <xdr:rowOff>114300</xdr:rowOff>
                  </from>
                  <to>
                    <xdr:col>8</xdr:col>
                    <xdr:colOff>590550</xdr:colOff>
                    <xdr:row>19</xdr:row>
                    <xdr:rowOff>28575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9</xdr:col>
                    <xdr:colOff>314325</xdr:colOff>
                    <xdr:row>17</xdr:row>
                    <xdr:rowOff>114300</xdr:rowOff>
                  </from>
                  <to>
                    <xdr:col>9</xdr:col>
                    <xdr:colOff>533400</xdr:colOff>
                    <xdr:row>19</xdr:row>
                    <xdr:rowOff>28575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8</xdr:col>
                    <xdr:colOff>371475</xdr:colOff>
                    <xdr:row>43</xdr:row>
                    <xdr:rowOff>114300</xdr:rowOff>
                  </from>
                  <to>
                    <xdr:col>8</xdr:col>
                    <xdr:colOff>590550</xdr:colOff>
                    <xdr:row>45</xdr:row>
                    <xdr:rowOff>28575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9</xdr:col>
                    <xdr:colOff>266700</xdr:colOff>
                    <xdr:row>43</xdr:row>
                    <xdr:rowOff>114300</xdr:rowOff>
                  </from>
                  <to>
                    <xdr:col>9</xdr:col>
                    <xdr:colOff>485775</xdr:colOff>
                    <xdr:row>45</xdr:row>
                    <xdr:rowOff>28575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9</xdr:col>
                    <xdr:colOff>314325</xdr:colOff>
                    <xdr:row>48</xdr:row>
                    <xdr:rowOff>123825</xdr:rowOff>
                  </from>
                  <to>
                    <xdr:col>9</xdr:col>
                    <xdr:colOff>533400</xdr:colOff>
                    <xdr:row>50</xdr:row>
                    <xdr:rowOff>38100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314325</xdr:colOff>
                    <xdr:row>49</xdr:row>
                    <xdr:rowOff>114300</xdr:rowOff>
                  </from>
                  <to>
                    <xdr:col>9</xdr:col>
                    <xdr:colOff>533400</xdr:colOff>
                    <xdr:row>51</xdr:row>
                    <xdr:rowOff>28575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9</xdr:col>
                    <xdr:colOff>314325</xdr:colOff>
                    <xdr:row>50</xdr:row>
                    <xdr:rowOff>114300</xdr:rowOff>
                  </from>
                  <to>
                    <xdr:col>9</xdr:col>
                    <xdr:colOff>533400</xdr:colOff>
                    <xdr:row>52</xdr:row>
                    <xdr:rowOff>28575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11</xdr:col>
                    <xdr:colOff>257175</xdr:colOff>
                    <xdr:row>48</xdr:row>
                    <xdr:rowOff>114300</xdr:rowOff>
                  </from>
                  <to>
                    <xdr:col>11</xdr:col>
                    <xdr:colOff>476250</xdr:colOff>
                    <xdr:row>50</xdr:row>
                    <xdr:rowOff>28575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11</xdr:col>
                    <xdr:colOff>257175</xdr:colOff>
                    <xdr:row>49</xdr:row>
                    <xdr:rowOff>123825</xdr:rowOff>
                  </from>
                  <to>
                    <xdr:col>11</xdr:col>
                    <xdr:colOff>476250</xdr:colOff>
                    <xdr:row>51</xdr:row>
                    <xdr:rowOff>38100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11</xdr:col>
                    <xdr:colOff>257175</xdr:colOff>
                    <xdr:row>50</xdr:row>
                    <xdr:rowOff>123825</xdr:rowOff>
                  </from>
                  <to>
                    <xdr:col>11</xdr:col>
                    <xdr:colOff>476250</xdr:colOff>
                    <xdr:row>52</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8</xdr:col>
                    <xdr:colOff>371475</xdr:colOff>
                    <xdr:row>53</xdr:row>
                    <xdr:rowOff>114300</xdr:rowOff>
                  </from>
                  <to>
                    <xdr:col>8</xdr:col>
                    <xdr:colOff>590550</xdr:colOff>
                    <xdr:row>55</xdr:row>
                    <xdr:rowOff>28575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8</xdr:col>
                    <xdr:colOff>371475</xdr:colOff>
                    <xdr:row>54</xdr:row>
                    <xdr:rowOff>123825</xdr:rowOff>
                  </from>
                  <to>
                    <xdr:col>8</xdr:col>
                    <xdr:colOff>590550</xdr:colOff>
                    <xdr:row>56</xdr:row>
                    <xdr:rowOff>38100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8</xdr:col>
                    <xdr:colOff>371475</xdr:colOff>
                    <xdr:row>55</xdr:row>
                    <xdr:rowOff>114300</xdr:rowOff>
                  </from>
                  <to>
                    <xdr:col>8</xdr:col>
                    <xdr:colOff>590550</xdr:colOff>
                    <xdr:row>57</xdr:row>
                    <xdr:rowOff>28575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8</xdr:col>
                    <xdr:colOff>371475</xdr:colOff>
                    <xdr:row>63</xdr:row>
                    <xdr:rowOff>114300</xdr:rowOff>
                  </from>
                  <to>
                    <xdr:col>8</xdr:col>
                    <xdr:colOff>590550</xdr:colOff>
                    <xdr:row>65</xdr:row>
                    <xdr:rowOff>28575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9</xdr:col>
                    <xdr:colOff>266700</xdr:colOff>
                    <xdr:row>63</xdr:row>
                    <xdr:rowOff>114300</xdr:rowOff>
                  </from>
                  <to>
                    <xdr:col>9</xdr:col>
                    <xdr:colOff>485775</xdr:colOff>
                    <xdr:row>65</xdr:row>
                    <xdr:rowOff>28575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8</xdr:col>
                    <xdr:colOff>371475</xdr:colOff>
                    <xdr:row>71</xdr:row>
                    <xdr:rowOff>114300</xdr:rowOff>
                  </from>
                  <to>
                    <xdr:col>8</xdr:col>
                    <xdr:colOff>590550</xdr:colOff>
                    <xdr:row>73</xdr:row>
                    <xdr:rowOff>28575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9</xdr:col>
                    <xdr:colOff>247650</xdr:colOff>
                    <xdr:row>71</xdr:row>
                    <xdr:rowOff>114300</xdr:rowOff>
                  </from>
                  <to>
                    <xdr:col>9</xdr:col>
                    <xdr:colOff>466725</xdr:colOff>
                    <xdr:row>73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Q144"/>
  <sheetViews>
    <sheetView workbookViewId="0">
      <selection activeCell="B74" sqref="B74"/>
    </sheetView>
  </sheetViews>
  <sheetFormatPr defaultRowHeight="15" x14ac:dyDescent="0.25"/>
  <cols>
    <col min="2" max="2" width="52.140625" bestFit="1" customWidth="1"/>
    <col min="5" max="5" width="61.85546875" customWidth="1"/>
    <col min="6" max="6" width="17" bestFit="1" customWidth="1"/>
    <col min="14" max="14" width="30" bestFit="1" customWidth="1"/>
    <col min="15" max="15" width="45.140625" bestFit="1" customWidth="1"/>
    <col min="16" max="16" width="18.140625" bestFit="1" customWidth="1"/>
    <col min="17" max="17" width="9.42578125" customWidth="1"/>
  </cols>
  <sheetData>
    <row r="1" spans="1:17" x14ac:dyDescent="0.25">
      <c r="A1">
        <v>1</v>
      </c>
      <c r="B1" t="s">
        <v>333</v>
      </c>
      <c r="C1" t="s">
        <v>334</v>
      </c>
      <c r="E1" s="89" t="s">
        <v>335</v>
      </c>
      <c r="F1" s="89" t="s">
        <v>336</v>
      </c>
      <c r="H1" t="s">
        <v>53</v>
      </c>
      <c r="N1" t="s">
        <v>769</v>
      </c>
      <c r="O1" t="s">
        <v>426</v>
      </c>
      <c r="P1" t="s">
        <v>770</v>
      </c>
      <c r="Q1" t="s">
        <v>771</v>
      </c>
    </row>
    <row r="2" spans="1:17" x14ac:dyDescent="0.25">
      <c r="A2">
        <v>2</v>
      </c>
      <c r="B2" t="s">
        <v>341</v>
      </c>
      <c r="C2" t="s">
        <v>342</v>
      </c>
      <c r="E2" s="90" t="s">
        <v>343</v>
      </c>
      <c r="F2" s="91">
        <v>20000000</v>
      </c>
      <c r="H2" t="s">
        <v>344</v>
      </c>
      <c r="N2" t="s">
        <v>729</v>
      </c>
      <c r="O2" t="s">
        <v>372</v>
      </c>
      <c r="P2" t="s">
        <v>730</v>
      </c>
      <c r="Q2" t="s">
        <v>731</v>
      </c>
    </row>
    <row r="3" spans="1:17" x14ac:dyDescent="0.25">
      <c r="A3">
        <v>3</v>
      </c>
      <c r="B3" s="130" t="s">
        <v>348</v>
      </c>
      <c r="C3" t="s">
        <v>349</v>
      </c>
      <c r="E3" s="90" t="s">
        <v>350</v>
      </c>
      <c r="F3" s="91">
        <v>10000000</v>
      </c>
      <c r="H3" t="s">
        <v>351</v>
      </c>
      <c r="N3" t="s">
        <v>337</v>
      </c>
      <c r="O3" t="s">
        <v>338</v>
      </c>
      <c r="P3" t="s">
        <v>339</v>
      </c>
      <c r="Q3" t="s">
        <v>340</v>
      </c>
    </row>
    <row r="4" spans="1:17" x14ac:dyDescent="0.25">
      <c r="A4">
        <v>4</v>
      </c>
      <c r="B4" t="s">
        <v>355</v>
      </c>
      <c r="C4" t="s">
        <v>356</v>
      </c>
      <c r="E4" s="90" t="s">
        <v>357</v>
      </c>
      <c r="F4" s="91">
        <v>20000000</v>
      </c>
      <c r="H4" t="s">
        <v>358</v>
      </c>
      <c r="N4" t="s">
        <v>345</v>
      </c>
      <c r="O4" t="s">
        <v>346</v>
      </c>
      <c r="P4" t="s">
        <v>347</v>
      </c>
      <c r="Q4" t="s">
        <v>340</v>
      </c>
    </row>
    <row r="5" spans="1:17" x14ac:dyDescent="0.25">
      <c r="A5">
        <v>5</v>
      </c>
      <c r="B5" t="s">
        <v>362</v>
      </c>
      <c r="C5" t="s">
        <v>363</v>
      </c>
      <c r="E5" s="90" t="s">
        <v>364</v>
      </c>
      <c r="F5" s="91">
        <v>10000000</v>
      </c>
      <c r="N5" t="s">
        <v>732</v>
      </c>
      <c r="O5" t="s">
        <v>733</v>
      </c>
      <c r="P5" t="s">
        <v>734</v>
      </c>
      <c r="Q5" t="s">
        <v>731</v>
      </c>
    </row>
    <row r="6" spans="1:17" x14ac:dyDescent="0.25">
      <c r="A6">
        <v>6</v>
      </c>
      <c r="B6" t="s">
        <v>368</v>
      </c>
      <c r="C6" t="s">
        <v>369</v>
      </c>
      <c r="E6" s="92" t="s">
        <v>370</v>
      </c>
      <c r="F6" s="93">
        <v>50000000</v>
      </c>
      <c r="N6" t="s">
        <v>735</v>
      </c>
      <c r="O6" t="s">
        <v>736</v>
      </c>
      <c r="P6" t="s">
        <v>737</v>
      </c>
      <c r="Q6" t="s">
        <v>731</v>
      </c>
    </row>
    <row r="7" spans="1:17" x14ac:dyDescent="0.25">
      <c r="A7">
        <v>7</v>
      </c>
      <c r="B7" t="s">
        <v>374</v>
      </c>
      <c r="C7" t="s">
        <v>375</v>
      </c>
      <c r="E7" s="92" t="s">
        <v>376</v>
      </c>
      <c r="F7" s="93">
        <v>25000000</v>
      </c>
      <c r="N7" t="s">
        <v>352</v>
      </c>
      <c r="O7" t="s">
        <v>353</v>
      </c>
      <c r="P7" t="s">
        <v>354</v>
      </c>
      <c r="Q7" t="s">
        <v>340</v>
      </c>
    </row>
    <row r="8" spans="1:17" x14ac:dyDescent="0.25">
      <c r="A8">
        <v>8</v>
      </c>
      <c r="B8" t="s">
        <v>380</v>
      </c>
      <c r="C8" t="s">
        <v>381</v>
      </c>
      <c r="E8" s="92" t="s">
        <v>382</v>
      </c>
      <c r="F8" s="93">
        <v>15000000</v>
      </c>
      <c r="N8" t="s">
        <v>738</v>
      </c>
      <c r="O8" t="s">
        <v>570</v>
      </c>
      <c r="P8" t="s">
        <v>739</v>
      </c>
      <c r="Q8" t="s">
        <v>731</v>
      </c>
    </row>
    <row r="9" spans="1:17" x14ac:dyDescent="0.25">
      <c r="A9">
        <v>9</v>
      </c>
      <c r="B9" t="s">
        <v>386</v>
      </c>
      <c r="C9" t="s">
        <v>387</v>
      </c>
      <c r="E9" s="92" t="s">
        <v>388</v>
      </c>
      <c r="F9" s="93">
        <v>25000000</v>
      </c>
      <c r="N9" t="s">
        <v>359</v>
      </c>
      <c r="O9" t="s">
        <v>360</v>
      </c>
      <c r="P9" t="s">
        <v>361</v>
      </c>
      <c r="Q9" t="s">
        <v>340</v>
      </c>
    </row>
    <row r="10" spans="1:17" x14ac:dyDescent="0.25">
      <c r="A10">
        <v>10</v>
      </c>
      <c r="B10" t="s">
        <v>391</v>
      </c>
      <c r="C10" t="s">
        <v>392</v>
      </c>
      <c r="E10" s="92" t="s">
        <v>393</v>
      </c>
      <c r="F10" s="93">
        <v>25000000</v>
      </c>
      <c r="N10" t="s">
        <v>772</v>
      </c>
      <c r="O10" t="s">
        <v>444</v>
      </c>
      <c r="P10" t="s">
        <v>773</v>
      </c>
      <c r="Q10" t="s">
        <v>771</v>
      </c>
    </row>
    <row r="11" spans="1:17" x14ac:dyDescent="0.25">
      <c r="A11">
        <v>11</v>
      </c>
      <c r="B11" t="s">
        <v>918</v>
      </c>
      <c r="C11" t="s">
        <v>396</v>
      </c>
      <c r="E11" s="92" t="s">
        <v>397</v>
      </c>
      <c r="F11" s="93">
        <v>35000000</v>
      </c>
      <c r="N11" t="s">
        <v>365</v>
      </c>
      <c r="O11" t="s">
        <v>366</v>
      </c>
      <c r="P11" t="s">
        <v>367</v>
      </c>
      <c r="Q11" t="s">
        <v>340</v>
      </c>
    </row>
    <row r="12" spans="1:17" x14ac:dyDescent="0.25">
      <c r="A12">
        <v>12</v>
      </c>
      <c r="B12" t="s">
        <v>400</v>
      </c>
      <c r="C12" t="s">
        <v>401</v>
      </c>
      <c r="N12" t="s">
        <v>371</v>
      </c>
      <c r="O12" t="s">
        <v>372</v>
      </c>
      <c r="P12" t="s">
        <v>373</v>
      </c>
      <c r="Q12" t="s">
        <v>340</v>
      </c>
    </row>
    <row r="13" spans="1:17" x14ac:dyDescent="0.25">
      <c r="A13">
        <v>13</v>
      </c>
      <c r="B13" t="s">
        <v>405</v>
      </c>
      <c r="C13" t="s">
        <v>406</v>
      </c>
      <c r="N13" t="s">
        <v>377</v>
      </c>
      <c r="O13" t="s">
        <v>378</v>
      </c>
      <c r="P13" t="s">
        <v>379</v>
      </c>
      <c r="Q13" t="s">
        <v>340</v>
      </c>
    </row>
    <row r="14" spans="1:17" x14ac:dyDescent="0.25">
      <c r="A14">
        <v>14</v>
      </c>
      <c r="B14" t="s">
        <v>409</v>
      </c>
      <c r="C14" t="s">
        <v>410</v>
      </c>
      <c r="N14" t="s">
        <v>383</v>
      </c>
      <c r="O14" t="s">
        <v>384</v>
      </c>
      <c r="P14" t="s">
        <v>385</v>
      </c>
      <c r="Q14" t="s">
        <v>340</v>
      </c>
    </row>
    <row r="15" spans="1:17" x14ac:dyDescent="0.25">
      <c r="A15">
        <v>15</v>
      </c>
      <c r="B15" t="s">
        <v>414</v>
      </c>
      <c r="C15" t="s">
        <v>415</v>
      </c>
      <c r="N15" t="s">
        <v>389</v>
      </c>
      <c r="O15" t="s">
        <v>378</v>
      </c>
      <c r="P15" t="s">
        <v>390</v>
      </c>
      <c r="Q15" t="s">
        <v>340</v>
      </c>
    </row>
    <row r="16" spans="1:17" x14ac:dyDescent="0.25">
      <c r="A16">
        <v>16</v>
      </c>
      <c r="B16" t="s">
        <v>418</v>
      </c>
      <c r="C16" t="s">
        <v>419</v>
      </c>
      <c r="N16" t="s">
        <v>394</v>
      </c>
      <c r="O16" t="s">
        <v>378</v>
      </c>
      <c r="P16" t="s">
        <v>395</v>
      </c>
      <c r="Q16" t="s">
        <v>340</v>
      </c>
    </row>
    <row r="17" spans="1:17" x14ac:dyDescent="0.25">
      <c r="A17">
        <v>17</v>
      </c>
      <c r="B17" t="s">
        <v>423</v>
      </c>
      <c r="C17" t="s">
        <v>424</v>
      </c>
      <c r="N17" t="s">
        <v>398</v>
      </c>
      <c r="O17" t="s">
        <v>378</v>
      </c>
      <c r="P17" t="s">
        <v>399</v>
      </c>
      <c r="Q17" t="s">
        <v>340</v>
      </c>
    </row>
    <row r="18" spans="1:17" x14ac:dyDescent="0.25">
      <c r="A18">
        <v>18</v>
      </c>
      <c r="B18" t="s">
        <v>428</v>
      </c>
      <c r="C18" t="s">
        <v>429</v>
      </c>
      <c r="N18" t="s">
        <v>402</v>
      </c>
      <c r="O18" t="s">
        <v>403</v>
      </c>
      <c r="P18" t="s">
        <v>404</v>
      </c>
      <c r="Q18" t="s">
        <v>340</v>
      </c>
    </row>
    <row r="19" spans="1:17" x14ac:dyDescent="0.25">
      <c r="A19">
        <v>19</v>
      </c>
      <c r="B19" t="s">
        <v>432</v>
      </c>
      <c r="C19" t="s">
        <v>433</v>
      </c>
      <c r="N19" t="s">
        <v>774</v>
      </c>
      <c r="O19" t="s">
        <v>757</v>
      </c>
      <c r="P19" t="s">
        <v>775</v>
      </c>
      <c r="Q19" t="s">
        <v>771</v>
      </c>
    </row>
    <row r="20" spans="1:17" x14ac:dyDescent="0.25">
      <c r="A20">
        <v>20</v>
      </c>
      <c r="B20" t="s">
        <v>437</v>
      </c>
      <c r="C20" t="s">
        <v>438</v>
      </c>
      <c r="N20" t="s">
        <v>407</v>
      </c>
      <c r="O20" t="s">
        <v>378</v>
      </c>
      <c r="P20" t="s">
        <v>408</v>
      </c>
      <c r="Q20" t="s">
        <v>340</v>
      </c>
    </row>
    <row r="21" spans="1:17" x14ac:dyDescent="0.25">
      <c r="A21">
        <v>21</v>
      </c>
      <c r="B21" t="s">
        <v>441</v>
      </c>
      <c r="C21" t="s">
        <v>442</v>
      </c>
      <c r="N21" t="s">
        <v>411</v>
      </c>
      <c r="O21" t="s">
        <v>412</v>
      </c>
      <c r="P21" t="s">
        <v>413</v>
      </c>
      <c r="Q21" t="s">
        <v>340</v>
      </c>
    </row>
    <row r="22" spans="1:17" x14ac:dyDescent="0.25">
      <c r="A22">
        <v>22</v>
      </c>
      <c r="B22" t="s">
        <v>446</v>
      </c>
      <c r="C22" t="s">
        <v>447</v>
      </c>
      <c r="N22" t="s">
        <v>416</v>
      </c>
      <c r="O22" t="s">
        <v>353</v>
      </c>
      <c r="P22" t="s">
        <v>417</v>
      </c>
      <c r="Q22" t="s">
        <v>340</v>
      </c>
    </row>
    <row r="23" spans="1:17" x14ac:dyDescent="0.25">
      <c r="A23">
        <v>23</v>
      </c>
      <c r="B23" t="s">
        <v>451</v>
      </c>
      <c r="C23" t="s">
        <v>452</v>
      </c>
      <c r="N23" t="s">
        <v>776</v>
      </c>
      <c r="O23" t="s">
        <v>757</v>
      </c>
      <c r="P23" t="s">
        <v>777</v>
      </c>
      <c r="Q23" t="s">
        <v>771</v>
      </c>
    </row>
    <row r="24" spans="1:17" x14ac:dyDescent="0.25">
      <c r="A24">
        <v>24</v>
      </c>
      <c r="B24" t="s">
        <v>456</v>
      </c>
      <c r="C24" t="s">
        <v>457</v>
      </c>
      <c r="N24" t="s">
        <v>740</v>
      </c>
      <c r="O24" t="s">
        <v>685</v>
      </c>
      <c r="P24" t="s">
        <v>741</v>
      </c>
      <c r="Q24" t="s">
        <v>731</v>
      </c>
    </row>
    <row r="25" spans="1:17" x14ac:dyDescent="0.25">
      <c r="A25">
        <v>25</v>
      </c>
      <c r="B25" t="s">
        <v>460</v>
      </c>
      <c r="C25" t="s">
        <v>461</v>
      </c>
      <c r="N25" t="s">
        <v>420</v>
      </c>
      <c r="O25" t="s">
        <v>421</v>
      </c>
      <c r="P25" t="s">
        <v>422</v>
      </c>
      <c r="Q25" t="s">
        <v>340</v>
      </c>
    </row>
    <row r="26" spans="1:17" x14ac:dyDescent="0.25">
      <c r="A26">
        <v>26</v>
      </c>
      <c r="B26" t="s">
        <v>920</v>
      </c>
      <c r="C26" t="s">
        <v>464</v>
      </c>
      <c r="N26" t="s">
        <v>425</v>
      </c>
      <c r="O26" t="s">
        <v>426</v>
      </c>
      <c r="P26" t="s">
        <v>427</v>
      </c>
      <c r="Q26" t="s">
        <v>340</v>
      </c>
    </row>
    <row r="27" spans="1:17" x14ac:dyDescent="0.25">
      <c r="A27">
        <v>27</v>
      </c>
      <c r="B27" t="s">
        <v>467</v>
      </c>
      <c r="C27" t="s">
        <v>468</v>
      </c>
      <c r="N27" t="s">
        <v>430</v>
      </c>
      <c r="O27" t="s">
        <v>366</v>
      </c>
      <c r="P27" t="s">
        <v>431</v>
      </c>
      <c r="Q27" t="s">
        <v>340</v>
      </c>
    </row>
    <row r="28" spans="1:17" x14ac:dyDescent="0.25">
      <c r="A28">
        <v>28</v>
      </c>
      <c r="B28" t="s">
        <v>472</v>
      </c>
      <c r="C28" t="s">
        <v>473</v>
      </c>
      <c r="N28" t="s">
        <v>434</v>
      </c>
      <c r="O28" t="s">
        <v>435</v>
      </c>
      <c r="P28" t="s">
        <v>436</v>
      </c>
      <c r="Q28" t="s">
        <v>340</v>
      </c>
    </row>
    <row r="29" spans="1:17" x14ac:dyDescent="0.25">
      <c r="A29">
        <v>29</v>
      </c>
      <c r="B29" t="s">
        <v>477</v>
      </c>
      <c r="C29" t="s">
        <v>478</v>
      </c>
      <c r="N29" t="s">
        <v>778</v>
      </c>
      <c r="O29" t="s">
        <v>779</v>
      </c>
      <c r="P29" t="s">
        <v>780</v>
      </c>
      <c r="Q29" t="s">
        <v>771</v>
      </c>
    </row>
    <row r="30" spans="1:17" x14ac:dyDescent="0.25">
      <c r="A30">
        <v>30</v>
      </c>
      <c r="B30" t="s">
        <v>481</v>
      </c>
      <c r="C30" t="s">
        <v>482</v>
      </c>
      <c r="N30" t="s">
        <v>439</v>
      </c>
      <c r="O30" t="s">
        <v>378</v>
      </c>
      <c r="P30" t="s">
        <v>440</v>
      </c>
      <c r="Q30" t="s">
        <v>340</v>
      </c>
    </row>
    <row r="31" spans="1:17" x14ac:dyDescent="0.25">
      <c r="A31">
        <v>31</v>
      </c>
      <c r="B31" t="s">
        <v>486</v>
      </c>
      <c r="C31" t="s">
        <v>487</v>
      </c>
      <c r="N31" t="s">
        <v>443</v>
      </c>
      <c r="O31" t="s">
        <v>444</v>
      </c>
      <c r="P31" t="s">
        <v>445</v>
      </c>
      <c r="Q31" t="s">
        <v>340</v>
      </c>
    </row>
    <row r="32" spans="1:17" x14ac:dyDescent="0.25">
      <c r="A32">
        <v>32</v>
      </c>
      <c r="B32" t="s">
        <v>490</v>
      </c>
      <c r="C32" t="s">
        <v>491</v>
      </c>
      <c r="N32" t="s">
        <v>448</v>
      </c>
      <c r="O32" t="s">
        <v>449</v>
      </c>
      <c r="P32" t="s">
        <v>450</v>
      </c>
      <c r="Q32" t="s">
        <v>340</v>
      </c>
    </row>
    <row r="33" spans="1:17" x14ac:dyDescent="0.25">
      <c r="A33">
        <v>33</v>
      </c>
      <c r="B33" t="s">
        <v>494</v>
      </c>
      <c r="C33" t="s">
        <v>495</v>
      </c>
      <c r="N33" t="s">
        <v>453</v>
      </c>
      <c r="O33" t="s">
        <v>454</v>
      </c>
      <c r="P33" t="s">
        <v>455</v>
      </c>
      <c r="Q33" t="s">
        <v>340</v>
      </c>
    </row>
    <row r="34" spans="1:17" x14ac:dyDescent="0.25">
      <c r="A34">
        <v>34</v>
      </c>
      <c r="B34" t="s">
        <v>498</v>
      </c>
      <c r="C34" t="s">
        <v>499</v>
      </c>
      <c r="N34" t="s">
        <v>458</v>
      </c>
      <c r="O34" t="s">
        <v>449</v>
      </c>
      <c r="P34" t="s">
        <v>459</v>
      </c>
      <c r="Q34" t="s">
        <v>340</v>
      </c>
    </row>
    <row r="35" spans="1:17" x14ac:dyDescent="0.25">
      <c r="A35">
        <v>35</v>
      </c>
      <c r="B35" t="s">
        <v>502</v>
      </c>
      <c r="C35" t="s">
        <v>503</v>
      </c>
      <c r="N35" t="s">
        <v>462</v>
      </c>
      <c r="O35" t="s">
        <v>449</v>
      </c>
      <c r="P35" t="s">
        <v>463</v>
      </c>
      <c r="Q35" t="s">
        <v>340</v>
      </c>
    </row>
    <row r="36" spans="1:17" x14ac:dyDescent="0.25">
      <c r="A36">
        <v>36</v>
      </c>
      <c r="B36" t="s">
        <v>506</v>
      </c>
      <c r="C36" t="s">
        <v>507</v>
      </c>
      <c r="N36" t="s">
        <v>465</v>
      </c>
      <c r="O36" t="s">
        <v>353</v>
      </c>
      <c r="P36" t="s">
        <v>466</v>
      </c>
      <c r="Q36" t="s">
        <v>340</v>
      </c>
    </row>
    <row r="37" spans="1:17" x14ac:dyDescent="0.25">
      <c r="A37">
        <v>37</v>
      </c>
      <c r="B37" t="s">
        <v>510</v>
      </c>
      <c r="C37" t="s">
        <v>511</v>
      </c>
      <c r="N37" t="s">
        <v>469</v>
      </c>
      <c r="O37" t="s">
        <v>470</v>
      </c>
      <c r="P37" t="s">
        <v>471</v>
      </c>
      <c r="Q37" t="s">
        <v>340</v>
      </c>
    </row>
    <row r="38" spans="1:17" x14ac:dyDescent="0.25">
      <c r="A38">
        <v>38</v>
      </c>
      <c r="B38" t="s">
        <v>514</v>
      </c>
      <c r="C38" t="s">
        <v>515</v>
      </c>
      <c r="N38" t="s">
        <v>474</v>
      </c>
      <c r="O38" t="s">
        <v>475</v>
      </c>
      <c r="P38" t="s">
        <v>476</v>
      </c>
      <c r="Q38" t="s">
        <v>340</v>
      </c>
    </row>
    <row r="39" spans="1:17" x14ac:dyDescent="0.25">
      <c r="A39">
        <v>39</v>
      </c>
      <c r="B39" t="s">
        <v>518</v>
      </c>
      <c r="C39" t="s">
        <v>519</v>
      </c>
      <c r="N39" t="s">
        <v>479</v>
      </c>
      <c r="O39" t="s">
        <v>353</v>
      </c>
      <c r="P39" t="s">
        <v>480</v>
      </c>
      <c r="Q39" t="s">
        <v>340</v>
      </c>
    </row>
    <row r="40" spans="1:17" x14ac:dyDescent="0.25">
      <c r="A40">
        <v>40</v>
      </c>
      <c r="B40" t="s">
        <v>522</v>
      </c>
      <c r="C40" t="s">
        <v>523</v>
      </c>
      <c r="N40" t="s">
        <v>483</v>
      </c>
      <c r="O40" t="s">
        <v>484</v>
      </c>
      <c r="P40" t="s">
        <v>485</v>
      </c>
      <c r="Q40" t="s">
        <v>340</v>
      </c>
    </row>
    <row r="41" spans="1:17" x14ac:dyDescent="0.25">
      <c r="A41">
        <v>41</v>
      </c>
      <c r="B41" t="s">
        <v>526</v>
      </c>
      <c r="C41" t="s">
        <v>527</v>
      </c>
      <c r="N41" t="s">
        <v>742</v>
      </c>
      <c r="O41" t="s">
        <v>743</v>
      </c>
      <c r="P41" t="s">
        <v>744</v>
      </c>
      <c r="Q41" t="s">
        <v>731</v>
      </c>
    </row>
    <row r="42" spans="1:17" x14ac:dyDescent="0.25">
      <c r="A42">
        <v>42</v>
      </c>
      <c r="B42" t="s">
        <v>530</v>
      </c>
      <c r="C42" t="s">
        <v>531</v>
      </c>
      <c r="N42" t="s">
        <v>781</v>
      </c>
      <c r="O42" t="s">
        <v>782</v>
      </c>
      <c r="P42" t="s">
        <v>783</v>
      </c>
      <c r="Q42" t="s">
        <v>771</v>
      </c>
    </row>
    <row r="43" spans="1:17" x14ac:dyDescent="0.25">
      <c r="A43">
        <v>43</v>
      </c>
      <c r="B43" t="s">
        <v>534</v>
      </c>
      <c r="C43" t="s">
        <v>535</v>
      </c>
      <c r="N43" t="s">
        <v>784</v>
      </c>
      <c r="O43" t="s">
        <v>444</v>
      </c>
      <c r="P43" t="s">
        <v>785</v>
      </c>
      <c r="Q43" t="s">
        <v>771</v>
      </c>
    </row>
    <row r="44" spans="1:17" x14ac:dyDescent="0.25">
      <c r="A44">
        <v>44</v>
      </c>
      <c r="B44" t="s">
        <v>538</v>
      </c>
      <c r="C44" t="s">
        <v>539</v>
      </c>
      <c r="N44" t="s">
        <v>786</v>
      </c>
      <c r="O44" t="s">
        <v>619</v>
      </c>
      <c r="P44" t="s">
        <v>787</v>
      </c>
      <c r="Q44" t="s">
        <v>771</v>
      </c>
    </row>
    <row r="45" spans="1:17" x14ac:dyDescent="0.25">
      <c r="A45">
        <v>45</v>
      </c>
      <c r="B45" t="s">
        <v>542</v>
      </c>
      <c r="C45" t="s">
        <v>543</v>
      </c>
      <c r="N45" t="s">
        <v>788</v>
      </c>
      <c r="O45" t="s">
        <v>619</v>
      </c>
      <c r="P45" t="s">
        <v>789</v>
      </c>
      <c r="Q45" t="s">
        <v>771</v>
      </c>
    </row>
    <row r="46" spans="1:17" x14ac:dyDescent="0.25">
      <c r="A46">
        <v>46</v>
      </c>
      <c r="B46" t="s">
        <v>547</v>
      </c>
      <c r="C46" t="s">
        <v>548</v>
      </c>
      <c r="N46" t="s">
        <v>488</v>
      </c>
      <c r="O46" t="s">
        <v>366</v>
      </c>
      <c r="P46" t="s">
        <v>489</v>
      </c>
      <c r="Q46" t="s">
        <v>340</v>
      </c>
    </row>
    <row r="47" spans="1:17" x14ac:dyDescent="0.25">
      <c r="A47">
        <v>47</v>
      </c>
      <c r="B47" t="s">
        <v>919</v>
      </c>
      <c r="C47" t="s">
        <v>552</v>
      </c>
      <c r="N47" t="s">
        <v>790</v>
      </c>
      <c r="O47" t="s">
        <v>666</v>
      </c>
      <c r="P47" t="s">
        <v>791</v>
      </c>
      <c r="Q47" t="s">
        <v>771</v>
      </c>
    </row>
    <row r="48" spans="1:17" x14ac:dyDescent="0.25">
      <c r="A48">
        <v>48</v>
      </c>
      <c r="B48" t="s">
        <v>555</v>
      </c>
      <c r="C48" t="s">
        <v>556</v>
      </c>
      <c r="N48" t="s">
        <v>745</v>
      </c>
      <c r="O48" t="s">
        <v>746</v>
      </c>
      <c r="P48" t="s">
        <v>747</v>
      </c>
      <c r="Q48" t="s">
        <v>731</v>
      </c>
    </row>
    <row r="49" spans="1:17" x14ac:dyDescent="0.25">
      <c r="A49">
        <v>49</v>
      </c>
      <c r="B49" t="s">
        <v>559</v>
      </c>
      <c r="C49" t="s">
        <v>560</v>
      </c>
      <c r="N49" t="s">
        <v>748</v>
      </c>
      <c r="O49" t="s">
        <v>746</v>
      </c>
      <c r="P49" t="s">
        <v>749</v>
      </c>
      <c r="Q49" t="s">
        <v>731</v>
      </c>
    </row>
    <row r="50" spans="1:17" x14ac:dyDescent="0.25">
      <c r="A50">
        <v>50</v>
      </c>
      <c r="B50" t="s">
        <v>563</v>
      </c>
      <c r="C50" t="s">
        <v>564</v>
      </c>
      <c r="N50" t="s">
        <v>492</v>
      </c>
      <c r="O50" t="s">
        <v>426</v>
      </c>
      <c r="P50" t="s">
        <v>493</v>
      </c>
      <c r="Q50" t="s">
        <v>340</v>
      </c>
    </row>
    <row r="51" spans="1:17" x14ac:dyDescent="0.25">
      <c r="A51">
        <v>51</v>
      </c>
      <c r="B51" t="s">
        <v>567</v>
      </c>
      <c r="C51" t="s">
        <v>568</v>
      </c>
      <c r="N51" t="s">
        <v>496</v>
      </c>
      <c r="O51" t="s">
        <v>484</v>
      </c>
      <c r="P51" t="s">
        <v>497</v>
      </c>
      <c r="Q51" t="s">
        <v>340</v>
      </c>
    </row>
    <row r="52" spans="1:17" x14ac:dyDescent="0.25">
      <c r="A52">
        <v>52</v>
      </c>
      <c r="B52" t="s">
        <v>572</v>
      </c>
      <c r="C52" t="s">
        <v>573</v>
      </c>
      <c r="N52" t="s">
        <v>500</v>
      </c>
      <c r="O52" t="s">
        <v>449</v>
      </c>
      <c r="P52" t="s">
        <v>501</v>
      </c>
      <c r="Q52" t="s">
        <v>340</v>
      </c>
    </row>
    <row r="53" spans="1:17" x14ac:dyDescent="0.25">
      <c r="A53">
        <v>53</v>
      </c>
      <c r="B53" t="s">
        <v>576</v>
      </c>
      <c r="C53" t="s">
        <v>577</v>
      </c>
      <c r="N53" t="s">
        <v>504</v>
      </c>
      <c r="O53" t="s">
        <v>484</v>
      </c>
      <c r="P53" t="s">
        <v>505</v>
      </c>
      <c r="Q53" t="s">
        <v>340</v>
      </c>
    </row>
    <row r="54" spans="1:17" x14ac:dyDescent="0.25">
      <c r="A54">
        <v>54</v>
      </c>
      <c r="B54" t="s">
        <v>581</v>
      </c>
      <c r="C54" t="s">
        <v>582</v>
      </c>
      <c r="N54" t="s">
        <v>508</v>
      </c>
      <c r="O54" t="s">
        <v>484</v>
      </c>
      <c r="P54" t="s">
        <v>509</v>
      </c>
      <c r="Q54" t="s">
        <v>340</v>
      </c>
    </row>
    <row r="55" spans="1:17" x14ac:dyDescent="0.25">
      <c r="A55">
        <v>55</v>
      </c>
      <c r="B55" t="s">
        <v>585</v>
      </c>
      <c r="C55" t="s">
        <v>586</v>
      </c>
      <c r="N55" t="s">
        <v>512</v>
      </c>
      <c r="O55" t="s">
        <v>378</v>
      </c>
      <c r="P55" t="s">
        <v>513</v>
      </c>
      <c r="Q55" t="s">
        <v>340</v>
      </c>
    </row>
    <row r="56" spans="1:17" x14ac:dyDescent="0.25">
      <c r="A56">
        <v>56</v>
      </c>
      <c r="B56" t="s">
        <v>589</v>
      </c>
      <c r="C56" t="s">
        <v>590</v>
      </c>
      <c r="N56" t="s">
        <v>516</v>
      </c>
      <c r="O56" t="s">
        <v>360</v>
      </c>
      <c r="P56" t="s">
        <v>517</v>
      </c>
      <c r="Q56" t="s">
        <v>340</v>
      </c>
    </row>
    <row r="57" spans="1:17" x14ac:dyDescent="0.25">
      <c r="A57">
        <v>57</v>
      </c>
      <c r="B57" t="s">
        <v>593</v>
      </c>
      <c r="C57" t="s">
        <v>594</v>
      </c>
      <c r="N57" t="s">
        <v>520</v>
      </c>
      <c r="O57" t="s">
        <v>475</v>
      </c>
      <c r="P57" t="s">
        <v>521</v>
      </c>
      <c r="Q57" t="s">
        <v>340</v>
      </c>
    </row>
    <row r="58" spans="1:17" x14ac:dyDescent="0.25">
      <c r="A58">
        <v>58</v>
      </c>
      <c r="B58" t="s">
        <v>597</v>
      </c>
      <c r="C58" t="s">
        <v>598</v>
      </c>
      <c r="N58" t="s">
        <v>524</v>
      </c>
      <c r="O58" t="s">
        <v>360</v>
      </c>
      <c r="P58" t="s">
        <v>525</v>
      </c>
      <c r="Q58" t="s">
        <v>340</v>
      </c>
    </row>
    <row r="59" spans="1:17" x14ac:dyDescent="0.25">
      <c r="A59">
        <v>59</v>
      </c>
      <c r="B59" t="s">
        <v>601</v>
      </c>
      <c r="C59" t="s">
        <v>602</v>
      </c>
      <c r="N59" t="s">
        <v>750</v>
      </c>
      <c r="O59" t="s">
        <v>444</v>
      </c>
      <c r="P59" t="s">
        <v>751</v>
      </c>
      <c r="Q59" t="s">
        <v>731</v>
      </c>
    </row>
    <row r="60" spans="1:17" x14ac:dyDescent="0.25">
      <c r="A60">
        <v>60</v>
      </c>
      <c r="B60" t="s">
        <v>605</v>
      </c>
      <c r="C60" t="s">
        <v>606</v>
      </c>
      <c r="N60" t="s">
        <v>528</v>
      </c>
      <c r="O60" t="s">
        <v>421</v>
      </c>
      <c r="P60" t="s">
        <v>529</v>
      </c>
      <c r="Q60" t="s">
        <v>340</v>
      </c>
    </row>
    <row r="61" spans="1:17" x14ac:dyDescent="0.25">
      <c r="A61">
        <v>61</v>
      </c>
      <c r="B61" t="s">
        <v>609</v>
      </c>
      <c r="C61" t="s">
        <v>610</v>
      </c>
      <c r="N61" t="s">
        <v>532</v>
      </c>
      <c r="O61" t="s">
        <v>346</v>
      </c>
      <c r="P61" t="s">
        <v>533</v>
      </c>
      <c r="Q61" t="s">
        <v>340</v>
      </c>
    </row>
    <row r="62" spans="1:17" x14ac:dyDescent="0.25">
      <c r="A62">
        <v>62</v>
      </c>
      <c r="B62" t="s">
        <v>613</v>
      </c>
      <c r="C62" t="s">
        <v>614</v>
      </c>
      <c r="N62" t="s">
        <v>536</v>
      </c>
      <c r="O62" t="s">
        <v>378</v>
      </c>
      <c r="P62" t="s">
        <v>537</v>
      </c>
      <c r="Q62" t="s">
        <v>340</v>
      </c>
    </row>
    <row r="63" spans="1:17" x14ac:dyDescent="0.25">
      <c r="A63">
        <v>63</v>
      </c>
      <c r="B63" t="s">
        <v>921</v>
      </c>
      <c r="C63" t="s">
        <v>617</v>
      </c>
      <c r="N63" t="s">
        <v>792</v>
      </c>
      <c r="O63" t="s">
        <v>782</v>
      </c>
      <c r="P63" t="s">
        <v>793</v>
      </c>
      <c r="Q63" t="s">
        <v>771</v>
      </c>
    </row>
    <row r="64" spans="1:17" x14ac:dyDescent="0.25">
      <c r="A64">
        <v>64</v>
      </c>
      <c r="B64" t="s">
        <v>621</v>
      </c>
      <c r="C64" t="s">
        <v>622</v>
      </c>
      <c r="N64" t="s">
        <v>540</v>
      </c>
      <c r="O64" t="s">
        <v>484</v>
      </c>
      <c r="P64" t="s">
        <v>541</v>
      </c>
      <c r="Q64" t="s">
        <v>340</v>
      </c>
    </row>
    <row r="65" spans="1:17" x14ac:dyDescent="0.25">
      <c r="A65">
        <v>65</v>
      </c>
      <c r="B65" t="s">
        <v>625</v>
      </c>
      <c r="C65" t="s">
        <v>626</v>
      </c>
      <c r="N65" t="s">
        <v>544</v>
      </c>
      <c r="O65" t="s">
        <v>545</v>
      </c>
      <c r="P65" t="s">
        <v>546</v>
      </c>
      <c r="Q65" t="s">
        <v>340</v>
      </c>
    </row>
    <row r="66" spans="1:17" x14ac:dyDescent="0.25">
      <c r="A66">
        <v>66</v>
      </c>
      <c r="B66" t="s">
        <v>629</v>
      </c>
      <c r="C66" t="s">
        <v>630</v>
      </c>
      <c r="N66" t="s">
        <v>752</v>
      </c>
      <c r="O66" t="s">
        <v>550</v>
      </c>
      <c r="P66" t="s">
        <v>753</v>
      </c>
      <c r="Q66" t="s">
        <v>731</v>
      </c>
    </row>
    <row r="67" spans="1:17" x14ac:dyDescent="0.25">
      <c r="A67">
        <v>67</v>
      </c>
      <c r="B67" t="s">
        <v>634</v>
      </c>
      <c r="C67" t="s">
        <v>635</v>
      </c>
      <c r="N67" t="s">
        <v>754</v>
      </c>
      <c r="O67" t="s">
        <v>550</v>
      </c>
      <c r="P67" t="s">
        <v>755</v>
      </c>
      <c r="Q67" t="s">
        <v>731</v>
      </c>
    </row>
    <row r="68" spans="1:17" x14ac:dyDescent="0.25">
      <c r="A68">
        <v>68</v>
      </c>
      <c r="B68" t="s">
        <v>638</v>
      </c>
      <c r="C68" t="s">
        <v>639</v>
      </c>
      <c r="N68" t="s">
        <v>549</v>
      </c>
      <c r="O68" t="s">
        <v>550</v>
      </c>
      <c r="P68" t="s">
        <v>551</v>
      </c>
      <c r="Q68" t="s">
        <v>340</v>
      </c>
    </row>
    <row r="69" spans="1:17" x14ac:dyDescent="0.25">
      <c r="A69">
        <v>69</v>
      </c>
      <c r="B69" t="s">
        <v>642</v>
      </c>
      <c r="C69" t="s">
        <v>643</v>
      </c>
      <c r="N69" t="s">
        <v>553</v>
      </c>
      <c r="O69" t="s">
        <v>378</v>
      </c>
      <c r="P69" t="s">
        <v>554</v>
      </c>
      <c r="Q69" t="s">
        <v>340</v>
      </c>
    </row>
    <row r="70" spans="1:17" x14ac:dyDescent="0.25">
      <c r="A70">
        <v>70</v>
      </c>
      <c r="B70" t="s">
        <v>922</v>
      </c>
      <c r="C70" t="s">
        <v>646</v>
      </c>
      <c r="N70" t="s">
        <v>557</v>
      </c>
      <c r="O70" t="s">
        <v>545</v>
      </c>
      <c r="P70" t="s">
        <v>558</v>
      </c>
      <c r="Q70" t="s">
        <v>340</v>
      </c>
    </row>
    <row r="71" spans="1:17" x14ac:dyDescent="0.25">
      <c r="A71">
        <v>71</v>
      </c>
      <c r="B71" t="s">
        <v>650</v>
      </c>
      <c r="C71" t="s">
        <v>651</v>
      </c>
      <c r="N71" t="s">
        <v>794</v>
      </c>
      <c r="O71" t="s">
        <v>444</v>
      </c>
      <c r="P71" t="s">
        <v>795</v>
      </c>
      <c r="Q71" t="s">
        <v>771</v>
      </c>
    </row>
    <row r="72" spans="1:17" x14ac:dyDescent="0.25">
      <c r="A72">
        <v>72</v>
      </c>
      <c r="B72" t="s">
        <v>923</v>
      </c>
      <c r="C72" t="s">
        <v>654</v>
      </c>
      <c r="N72" t="s">
        <v>561</v>
      </c>
      <c r="O72" t="s">
        <v>449</v>
      </c>
      <c r="P72" t="s">
        <v>562</v>
      </c>
      <c r="Q72" t="s">
        <v>340</v>
      </c>
    </row>
    <row r="73" spans="1:17" x14ac:dyDescent="0.25">
      <c r="A73">
        <v>73</v>
      </c>
      <c r="B73" t="s">
        <v>657</v>
      </c>
      <c r="C73" t="s">
        <v>658</v>
      </c>
      <c r="N73" t="s">
        <v>565</v>
      </c>
      <c r="O73" t="s">
        <v>378</v>
      </c>
      <c r="P73" t="s">
        <v>566</v>
      </c>
      <c r="Q73" t="s">
        <v>340</v>
      </c>
    </row>
    <row r="74" spans="1:17" x14ac:dyDescent="0.25">
      <c r="A74">
        <v>74</v>
      </c>
      <c r="B74" t="s">
        <v>661</v>
      </c>
      <c r="C74" t="s">
        <v>662</v>
      </c>
      <c r="N74" t="s">
        <v>796</v>
      </c>
      <c r="O74" t="s">
        <v>797</v>
      </c>
      <c r="P74" t="s">
        <v>798</v>
      </c>
      <c r="Q74" t="s">
        <v>771</v>
      </c>
    </row>
    <row r="75" spans="1:17" x14ac:dyDescent="0.25">
      <c r="N75" t="s">
        <v>569</v>
      </c>
      <c r="O75" t="s">
        <v>570</v>
      </c>
      <c r="P75" t="s">
        <v>571</v>
      </c>
      <c r="Q75" t="s">
        <v>340</v>
      </c>
    </row>
    <row r="76" spans="1:17" x14ac:dyDescent="0.25">
      <c r="N76" t="s">
        <v>574</v>
      </c>
      <c r="O76" t="s">
        <v>449</v>
      </c>
      <c r="P76" t="s">
        <v>575</v>
      </c>
      <c r="Q76" t="s">
        <v>340</v>
      </c>
    </row>
    <row r="77" spans="1:17" x14ac:dyDescent="0.25">
      <c r="N77" t="s">
        <v>578</v>
      </c>
      <c r="O77" t="s">
        <v>579</v>
      </c>
      <c r="P77" t="s">
        <v>580</v>
      </c>
      <c r="Q77" t="s">
        <v>340</v>
      </c>
    </row>
    <row r="78" spans="1:17" x14ac:dyDescent="0.25">
      <c r="N78" t="s">
        <v>583</v>
      </c>
      <c r="O78" t="s">
        <v>484</v>
      </c>
      <c r="P78" t="s">
        <v>584</v>
      </c>
      <c r="Q78" t="s">
        <v>340</v>
      </c>
    </row>
    <row r="79" spans="1:17" x14ac:dyDescent="0.25">
      <c r="N79" t="s">
        <v>587</v>
      </c>
      <c r="O79" t="s">
        <v>454</v>
      </c>
      <c r="P79" t="s">
        <v>588</v>
      </c>
      <c r="Q79" t="s">
        <v>340</v>
      </c>
    </row>
    <row r="80" spans="1:17" x14ac:dyDescent="0.25">
      <c r="N80" t="s">
        <v>591</v>
      </c>
      <c r="O80" t="s">
        <v>449</v>
      </c>
      <c r="P80" t="s">
        <v>592</v>
      </c>
      <c r="Q80" t="s">
        <v>340</v>
      </c>
    </row>
    <row r="81" spans="14:17" x14ac:dyDescent="0.25">
      <c r="N81" t="s">
        <v>595</v>
      </c>
      <c r="O81" t="s">
        <v>449</v>
      </c>
      <c r="P81" t="s">
        <v>596</v>
      </c>
      <c r="Q81" t="s">
        <v>340</v>
      </c>
    </row>
    <row r="82" spans="14:17" x14ac:dyDescent="0.25">
      <c r="N82" t="s">
        <v>599</v>
      </c>
      <c r="O82" t="s">
        <v>449</v>
      </c>
      <c r="P82" t="s">
        <v>600</v>
      </c>
      <c r="Q82" t="s">
        <v>340</v>
      </c>
    </row>
    <row r="83" spans="14:17" x14ac:dyDescent="0.25">
      <c r="N83" t="s">
        <v>603</v>
      </c>
      <c r="O83" t="s">
        <v>449</v>
      </c>
      <c r="P83" t="s">
        <v>604</v>
      </c>
      <c r="Q83" t="s">
        <v>340</v>
      </c>
    </row>
    <row r="84" spans="14:17" x14ac:dyDescent="0.25">
      <c r="N84" t="s">
        <v>607</v>
      </c>
      <c r="O84" t="s">
        <v>378</v>
      </c>
      <c r="P84" t="s">
        <v>608</v>
      </c>
      <c r="Q84" t="s">
        <v>340</v>
      </c>
    </row>
    <row r="85" spans="14:17" x14ac:dyDescent="0.25">
      <c r="N85" t="s">
        <v>799</v>
      </c>
      <c r="O85" t="s">
        <v>444</v>
      </c>
      <c r="P85" t="s">
        <v>800</v>
      </c>
      <c r="Q85" t="s">
        <v>771</v>
      </c>
    </row>
    <row r="86" spans="14:17" x14ac:dyDescent="0.25">
      <c r="N86" t="s">
        <v>611</v>
      </c>
      <c r="O86" t="s">
        <v>484</v>
      </c>
      <c r="P86" t="s">
        <v>612</v>
      </c>
      <c r="Q86" t="s">
        <v>340</v>
      </c>
    </row>
    <row r="87" spans="14:17" x14ac:dyDescent="0.25">
      <c r="N87" t="s">
        <v>615</v>
      </c>
      <c r="O87" t="s">
        <v>353</v>
      </c>
      <c r="P87" t="s">
        <v>616</v>
      </c>
      <c r="Q87" t="s">
        <v>340</v>
      </c>
    </row>
    <row r="88" spans="14:17" x14ac:dyDescent="0.25">
      <c r="N88" t="s">
        <v>618</v>
      </c>
      <c r="O88" t="s">
        <v>619</v>
      </c>
      <c r="P88" t="s">
        <v>620</v>
      </c>
      <c r="Q88" t="s">
        <v>340</v>
      </c>
    </row>
    <row r="89" spans="14:17" x14ac:dyDescent="0.25">
      <c r="N89" t="s">
        <v>623</v>
      </c>
      <c r="O89" t="s">
        <v>360</v>
      </c>
      <c r="P89" t="s">
        <v>624</v>
      </c>
      <c r="Q89" t="s">
        <v>340</v>
      </c>
    </row>
    <row r="90" spans="14:17" x14ac:dyDescent="0.25">
      <c r="N90" t="s">
        <v>801</v>
      </c>
      <c r="O90" t="s">
        <v>802</v>
      </c>
      <c r="P90" t="s">
        <v>803</v>
      </c>
      <c r="Q90" t="s">
        <v>771</v>
      </c>
    </row>
    <row r="91" spans="14:17" x14ac:dyDescent="0.25">
      <c r="N91" t="s">
        <v>627</v>
      </c>
      <c r="O91" t="s">
        <v>378</v>
      </c>
      <c r="P91" t="s">
        <v>628</v>
      </c>
      <c r="Q91" t="s">
        <v>340</v>
      </c>
    </row>
    <row r="92" spans="14:17" x14ac:dyDescent="0.25">
      <c r="N92" t="s">
        <v>631</v>
      </c>
      <c r="O92" t="s">
        <v>632</v>
      </c>
      <c r="P92" t="s">
        <v>633</v>
      </c>
      <c r="Q92" t="s">
        <v>340</v>
      </c>
    </row>
    <row r="93" spans="14:17" x14ac:dyDescent="0.25">
      <c r="N93" t="s">
        <v>636</v>
      </c>
      <c r="O93" t="s">
        <v>449</v>
      </c>
      <c r="P93" t="s">
        <v>637</v>
      </c>
      <c r="Q93" t="s">
        <v>340</v>
      </c>
    </row>
    <row r="94" spans="14:17" x14ac:dyDescent="0.25">
      <c r="N94" t="s">
        <v>640</v>
      </c>
      <c r="O94" t="s">
        <v>372</v>
      </c>
      <c r="P94" t="s">
        <v>641</v>
      </c>
      <c r="Q94" t="s">
        <v>340</v>
      </c>
    </row>
    <row r="95" spans="14:17" x14ac:dyDescent="0.25">
      <c r="N95" t="s">
        <v>804</v>
      </c>
      <c r="O95" t="s">
        <v>444</v>
      </c>
      <c r="P95" t="s">
        <v>805</v>
      </c>
      <c r="Q95" t="s">
        <v>771</v>
      </c>
    </row>
    <row r="96" spans="14:17" x14ac:dyDescent="0.25">
      <c r="N96" t="s">
        <v>644</v>
      </c>
      <c r="O96" t="s">
        <v>449</v>
      </c>
      <c r="P96" t="s">
        <v>645</v>
      </c>
      <c r="Q96" t="s">
        <v>340</v>
      </c>
    </row>
    <row r="97" spans="14:17" x14ac:dyDescent="0.25">
      <c r="N97" t="s">
        <v>806</v>
      </c>
      <c r="O97" t="s">
        <v>619</v>
      </c>
      <c r="P97" t="s">
        <v>807</v>
      </c>
      <c r="Q97" t="s">
        <v>771</v>
      </c>
    </row>
    <row r="98" spans="14:17" x14ac:dyDescent="0.25">
      <c r="N98" t="s">
        <v>647</v>
      </c>
      <c r="O98" t="s">
        <v>648</v>
      </c>
      <c r="P98" t="s">
        <v>649</v>
      </c>
      <c r="Q98" t="s">
        <v>340</v>
      </c>
    </row>
    <row r="99" spans="14:17" x14ac:dyDescent="0.25">
      <c r="N99" t="s">
        <v>652</v>
      </c>
      <c r="O99" t="s">
        <v>648</v>
      </c>
      <c r="P99" t="s">
        <v>653</v>
      </c>
      <c r="Q99" t="s">
        <v>340</v>
      </c>
    </row>
    <row r="100" spans="14:17" x14ac:dyDescent="0.25">
      <c r="N100" t="s">
        <v>655</v>
      </c>
      <c r="O100" t="s">
        <v>378</v>
      </c>
      <c r="P100" t="s">
        <v>656</v>
      </c>
      <c r="Q100" t="s">
        <v>340</v>
      </c>
    </row>
    <row r="101" spans="14:17" x14ac:dyDescent="0.25">
      <c r="N101" t="s">
        <v>659</v>
      </c>
      <c r="O101" t="s">
        <v>378</v>
      </c>
      <c r="P101" t="s">
        <v>660</v>
      </c>
      <c r="Q101" t="s">
        <v>340</v>
      </c>
    </row>
    <row r="102" spans="14:17" x14ac:dyDescent="0.25">
      <c r="N102" t="s">
        <v>808</v>
      </c>
      <c r="O102" t="s">
        <v>757</v>
      </c>
      <c r="P102" t="s">
        <v>809</v>
      </c>
      <c r="Q102" t="s">
        <v>771</v>
      </c>
    </row>
    <row r="103" spans="14:17" x14ac:dyDescent="0.25">
      <c r="N103" t="s">
        <v>810</v>
      </c>
      <c r="O103" t="s">
        <v>444</v>
      </c>
      <c r="P103" t="s">
        <v>811</v>
      </c>
      <c r="Q103" t="s">
        <v>771</v>
      </c>
    </row>
    <row r="104" spans="14:17" x14ac:dyDescent="0.25">
      <c r="N104" t="s">
        <v>663</v>
      </c>
      <c r="O104" t="s">
        <v>372</v>
      </c>
      <c r="P104" t="s">
        <v>664</v>
      </c>
      <c r="Q104" t="s">
        <v>340</v>
      </c>
    </row>
    <row r="105" spans="14:17" x14ac:dyDescent="0.25">
      <c r="N105" t="s">
        <v>812</v>
      </c>
      <c r="O105" t="s">
        <v>813</v>
      </c>
      <c r="P105" t="s">
        <v>814</v>
      </c>
      <c r="Q105" t="s">
        <v>771</v>
      </c>
    </row>
    <row r="106" spans="14:17" x14ac:dyDescent="0.25">
      <c r="N106" t="s">
        <v>665</v>
      </c>
      <c r="O106" t="s">
        <v>666</v>
      </c>
      <c r="P106" t="s">
        <v>667</v>
      </c>
      <c r="Q106" t="s">
        <v>340</v>
      </c>
    </row>
    <row r="107" spans="14:17" x14ac:dyDescent="0.25">
      <c r="N107" t="s">
        <v>756</v>
      </c>
      <c r="O107" t="s">
        <v>757</v>
      </c>
      <c r="P107" t="s">
        <v>758</v>
      </c>
      <c r="Q107" t="s">
        <v>731</v>
      </c>
    </row>
    <row r="108" spans="14:17" x14ac:dyDescent="0.25">
      <c r="N108" t="s">
        <v>668</v>
      </c>
      <c r="O108" t="s">
        <v>444</v>
      </c>
      <c r="P108" t="s">
        <v>669</v>
      </c>
      <c r="Q108" t="s">
        <v>340</v>
      </c>
    </row>
    <row r="109" spans="14:17" x14ac:dyDescent="0.25">
      <c r="N109" t="s">
        <v>815</v>
      </c>
      <c r="O109" t="s">
        <v>816</v>
      </c>
      <c r="P109" t="s">
        <v>817</v>
      </c>
      <c r="Q109" t="s">
        <v>771</v>
      </c>
    </row>
    <row r="110" spans="14:17" x14ac:dyDescent="0.25">
      <c r="N110" t="s">
        <v>670</v>
      </c>
      <c r="O110" t="s">
        <v>338</v>
      </c>
      <c r="P110" t="s">
        <v>671</v>
      </c>
      <c r="Q110" t="s">
        <v>340</v>
      </c>
    </row>
    <row r="111" spans="14:17" x14ac:dyDescent="0.25">
      <c r="N111" t="s">
        <v>672</v>
      </c>
      <c r="O111" t="s">
        <v>378</v>
      </c>
      <c r="P111" t="s">
        <v>673</v>
      </c>
      <c r="Q111" t="s">
        <v>340</v>
      </c>
    </row>
    <row r="112" spans="14:17" x14ac:dyDescent="0.25">
      <c r="N112" t="s">
        <v>674</v>
      </c>
      <c r="O112" t="s">
        <v>570</v>
      </c>
      <c r="P112" t="s">
        <v>675</v>
      </c>
      <c r="Q112" t="s">
        <v>340</v>
      </c>
    </row>
    <row r="113" spans="14:17" x14ac:dyDescent="0.25">
      <c r="N113" t="s">
        <v>676</v>
      </c>
      <c r="O113" t="s">
        <v>366</v>
      </c>
      <c r="P113" t="s">
        <v>677</v>
      </c>
      <c r="Q113" t="s">
        <v>340</v>
      </c>
    </row>
    <row r="114" spans="14:17" x14ac:dyDescent="0.25">
      <c r="N114" t="s">
        <v>678</v>
      </c>
      <c r="O114" t="s">
        <v>378</v>
      </c>
      <c r="P114" t="s">
        <v>679</v>
      </c>
      <c r="Q114" t="s">
        <v>340</v>
      </c>
    </row>
    <row r="115" spans="14:17" x14ac:dyDescent="0.25">
      <c r="N115" t="s">
        <v>680</v>
      </c>
      <c r="O115" t="s">
        <v>470</v>
      </c>
      <c r="P115" t="s">
        <v>681</v>
      </c>
      <c r="Q115" t="s">
        <v>340</v>
      </c>
    </row>
    <row r="116" spans="14:17" x14ac:dyDescent="0.25">
      <c r="N116" t="s">
        <v>818</v>
      </c>
      <c r="O116" t="s">
        <v>802</v>
      </c>
      <c r="P116" t="s">
        <v>819</v>
      </c>
      <c r="Q116" t="s">
        <v>771</v>
      </c>
    </row>
    <row r="117" spans="14:17" x14ac:dyDescent="0.25">
      <c r="N117" t="s">
        <v>682</v>
      </c>
      <c r="O117" t="s">
        <v>360</v>
      </c>
      <c r="P117" t="s">
        <v>683</v>
      </c>
      <c r="Q117" t="s">
        <v>340</v>
      </c>
    </row>
    <row r="118" spans="14:17" x14ac:dyDescent="0.25">
      <c r="N118" t="s">
        <v>759</v>
      </c>
      <c r="O118" t="s">
        <v>685</v>
      </c>
      <c r="P118" t="s">
        <v>760</v>
      </c>
      <c r="Q118" t="s">
        <v>731</v>
      </c>
    </row>
    <row r="119" spans="14:17" x14ac:dyDescent="0.25">
      <c r="N119" t="s">
        <v>684</v>
      </c>
      <c r="O119" t="s">
        <v>685</v>
      </c>
      <c r="P119" t="s">
        <v>686</v>
      </c>
      <c r="Q119" t="s">
        <v>340</v>
      </c>
    </row>
    <row r="120" spans="14:17" x14ac:dyDescent="0.25">
      <c r="N120" t="s">
        <v>687</v>
      </c>
      <c r="O120" t="s">
        <v>449</v>
      </c>
      <c r="P120" t="s">
        <v>688</v>
      </c>
      <c r="Q120" t="s">
        <v>340</v>
      </c>
    </row>
    <row r="121" spans="14:17" x14ac:dyDescent="0.25">
      <c r="N121" t="s">
        <v>689</v>
      </c>
      <c r="O121" t="s">
        <v>690</v>
      </c>
      <c r="P121" t="s">
        <v>691</v>
      </c>
      <c r="Q121" t="s">
        <v>340</v>
      </c>
    </row>
    <row r="122" spans="14:17" x14ac:dyDescent="0.25">
      <c r="N122" t="s">
        <v>692</v>
      </c>
      <c r="O122" t="s">
        <v>449</v>
      </c>
      <c r="P122" t="s">
        <v>693</v>
      </c>
      <c r="Q122" t="s">
        <v>340</v>
      </c>
    </row>
    <row r="123" spans="14:17" x14ac:dyDescent="0.25">
      <c r="N123" t="s">
        <v>694</v>
      </c>
      <c r="O123" t="s">
        <v>372</v>
      </c>
      <c r="P123" t="s">
        <v>695</v>
      </c>
      <c r="Q123" t="s">
        <v>340</v>
      </c>
    </row>
    <row r="124" spans="14:17" x14ac:dyDescent="0.25">
      <c r="N124" t="s">
        <v>696</v>
      </c>
      <c r="O124" t="s">
        <v>403</v>
      </c>
      <c r="P124" t="s">
        <v>697</v>
      </c>
      <c r="Q124" t="s">
        <v>340</v>
      </c>
    </row>
    <row r="125" spans="14:17" x14ac:dyDescent="0.25">
      <c r="N125" t="s">
        <v>698</v>
      </c>
      <c r="O125" t="s">
        <v>378</v>
      </c>
      <c r="P125" t="s">
        <v>699</v>
      </c>
      <c r="Q125" t="s">
        <v>340</v>
      </c>
    </row>
    <row r="126" spans="14:17" x14ac:dyDescent="0.25">
      <c r="N126" t="s">
        <v>761</v>
      </c>
      <c r="O126" t="s">
        <v>762</v>
      </c>
      <c r="P126" t="s">
        <v>763</v>
      </c>
      <c r="Q126" t="s">
        <v>731</v>
      </c>
    </row>
    <row r="127" spans="14:17" x14ac:dyDescent="0.25">
      <c r="N127" t="s">
        <v>700</v>
      </c>
      <c r="O127" t="s">
        <v>545</v>
      </c>
      <c r="P127" t="s">
        <v>701</v>
      </c>
      <c r="Q127" t="s">
        <v>340</v>
      </c>
    </row>
    <row r="128" spans="14:17" x14ac:dyDescent="0.25">
      <c r="N128" t="s">
        <v>702</v>
      </c>
      <c r="O128" t="s">
        <v>703</v>
      </c>
      <c r="P128" t="s">
        <v>704</v>
      </c>
      <c r="Q128" t="s">
        <v>340</v>
      </c>
    </row>
    <row r="129" spans="14:17" x14ac:dyDescent="0.25">
      <c r="N129" t="s">
        <v>702</v>
      </c>
      <c r="O129" t="s">
        <v>703</v>
      </c>
      <c r="P129" t="s">
        <v>764</v>
      </c>
      <c r="Q129" t="s">
        <v>731</v>
      </c>
    </row>
    <row r="130" spans="14:17" x14ac:dyDescent="0.25">
      <c r="N130" t="s">
        <v>705</v>
      </c>
      <c r="O130" t="s">
        <v>484</v>
      </c>
      <c r="P130" t="s">
        <v>706</v>
      </c>
      <c r="Q130" t="s">
        <v>340</v>
      </c>
    </row>
    <row r="131" spans="14:17" x14ac:dyDescent="0.25">
      <c r="N131" t="s">
        <v>820</v>
      </c>
      <c r="O131" t="s">
        <v>782</v>
      </c>
      <c r="P131" t="s">
        <v>821</v>
      </c>
      <c r="Q131" t="s">
        <v>771</v>
      </c>
    </row>
    <row r="132" spans="14:17" x14ac:dyDescent="0.25">
      <c r="N132" t="s">
        <v>707</v>
      </c>
      <c r="O132" t="s">
        <v>708</v>
      </c>
      <c r="P132" t="s">
        <v>709</v>
      </c>
      <c r="Q132" t="s">
        <v>340</v>
      </c>
    </row>
    <row r="133" spans="14:17" x14ac:dyDescent="0.25">
      <c r="N133" t="s">
        <v>710</v>
      </c>
      <c r="O133" t="s">
        <v>372</v>
      </c>
      <c r="P133" t="s">
        <v>711</v>
      </c>
      <c r="Q133" t="s">
        <v>340</v>
      </c>
    </row>
    <row r="134" spans="14:17" x14ac:dyDescent="0.25">
      <c r="N134" t="s">
        <v>822</v>
      </c>
      <c r="O134" t="s">
        <v>823</v>
      </c>
      <c r="P134" t="s">
        <v>824</v>
      </c>
      <c r="Q134" t="s">
        <v>771</v>
      </c>
    </row>
    <row r="135" spans="14:17" x14ac:dyDescent="0.25">
      <c r="N135" t="s">
        <v>712</v>
      </c>
      <c r="O135" t="s">
        <v>353</v>
      </c>
      <c r="P135" t="s">
        <v>713</v>
      </c>
      <c r="Q135" t="s">
        <v>340</v>
      </c>
    </row>
    <row r="136" spans="14:17" x14ac:dyDescent="0.25">
      <c r="N136" t="s">
        <v>714</v>
      </c>
      <c r="O136" t="s">
        <v>579</v>
      </c>
      <c r="P136" t="s">
        <v>715</v>
      </c>
      <c r="Q136" t="s">
        <v>340</v>
      </c>
    </row>
    <row r="137" spans="14:17" x14ac:dyDescent="0.25">
      <c r="N137" t="s">
        <v>765</v>
      </c>
      <c r="O137" t="s">
        <v>733</v>
      </c>
      <c r="P137" t="s">
        <v>766</v>
      </c>
      <c r="Q137" t="s">
        <v>731</v>
      </c>
    </row>
    <row r="138" spans="14:17" x14ac:dyDescent="0.25">
      <c r="N138" t="s">
        <v>716</v>
      </c>
      <c r="O138" t="s">
        <v>449</v>
      </c>
      <c r="P138" t="s">
        <v>717</v>
      </c>
      <c r="Q138" t="s">
        <v>340</v>
      </c>
    </row>
    <row r="139" spans="14:17" x14ac:dyDescent="0.25">
      <c r="N139" t="s">
        <v>718</v>
      </c>
      <c r="O139" t="s">
        <v>360</v>
      </c>
      <c r="P139" t="s">
        <v>719</v>
      </c>
      <c r="Q139" t="s">
        <v>340</v>
      </c>
    </row>
    <row r="140" spans="14:17" x14ac:dyDescent="0.25">
      <c r="N140" t="s">
        <v>720</v>
      </c>
      <c r="O140" t="s">
        <v>470</v>
      </c>
      <c r="P140" t="s">
        <v>721</v>
      </c>
      <c r="Q140" t="s">
        <v>340</v>
      </c>
    </row>
    <row r="141" spans="14:17" x14ac:dyDescent="0.25">
      <c r="N141" t="s">
        <v>722</v>
      </c>
      <c r="O141" t="s">
        <v>378</v>
      </c>
      <c r="P141" t="s">
        <v>723</v>
      </c>
      <c r="Q141" t="s">
        <v>340</v>
      </c>
    </row>
    <row r="142" spans="14:17" x14ac:dyDescent="0.25">
      <c r="N142" t="s">
        <v>724</v>
      </c>
      <c r="O142" t="s">
        <v>725</v>
      </c>
      <c r="P142" t="s">
        <v>726</v>
      </c>
      <c r="Q142" t="s">
        <v>340</v>
      </c>
    </row>
    <row r="143" spans="14:17" x14ac:dyDescent="0.25">
      <c r="N143" t="s">
        <v>767</v>
      </c>
      <c r="O143" t="s">
        <v>743</v>
      </c>
      <c r="P143" t="s">
        <v>768</v>
      </c>
      <c r="Q143" t="s">
        <v>731</v>
      </c>
    </row>
    <row r="144" spans="14:17" x14ac:dyDescent="0.25">
      <c r="N144" t="s">
        <v>727</v>
      </c>
      <c r="O144" t="s">
        <v>378</v>
      </c>
      <c r="P144" t="s">
        <v>728</v>
      </c>
      <c r="Q144" t="s">
        <v>340</v>
      </c>
    </row>
  </sheetData>
  <sheetProtection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FG82"/>
  <sheetViews>
    <sheetView workbookViewId="0"/>
  </sheetViews>
  <sheetFormatPr defaultColWidth="0" defaultRowHeight="15" outlineLevelCol="1" x14ac:dyDescent="0.25"/>
  <cols>
    <col min="1" max="1" width="12.7109375" bestFit="1" customWidth="1"/>
    <col min="2" max="2" width="21.5703125" bestFit="1" customWidth="1"/>
    <col min="3" max="3" width="22.140625" bestFit="1" customWidth="1"/>
    <col min="4" max="4" width="19.7109375" bestFit="1" customWidth="1"/>
    <col min="5" max="5" width="18.85546875" bestFit="1" customWidth="1"/>
    <col min="6" max="6" width="11.42578125" bestFit="1" customWidth="1"/>
    <col min="7" max="7" width="10.5703125" bestFit="1" customWidth="1"/>
    <col min="8" max="8" width="14" bestFit="1" customWidth="1"/>
    <col min="9" max="9" width="7.85546875" bestFit="1" customWidth="1"/>
    <col min="10" max="10" width="30.7109375" bestFit="1" customWidth="1"/>
    <col min="11" max="11" width="37.42578125" bestFit="1" customWidth="1"/>
    <col min="12" max="12" width="27.5703125" bestFit="1" customWidth="1"/>
    <col min="13" max="13" width="26.5703125" bestFit="1" customWidth="1"/>
    <col min="14" max="14" width="19.42578125" bestFit="1" customWidth="1"/>
    <col min="15" max="15" width="24.7109375" bestFit="1" customWidth="1"/>
    <col min="16" max="16" width="22.42578125" bestFit="1" customWidth="1"/>
    <col min="17" max="17" width="22.140625" bestFit="1" customWidth="1"/>
    <col min="18" max="18" width="24" bestFit="1" customWidth="1"/>
    <col min="19" max="19" width="24.5703125" bestFit="1" customWidth="1"/>
    <col min="20" max="20" width="27.42578125" bestFit="1" customWidth="1"/>
    <col min="21" max="21" width="24.140625" bestFit="1" customWidth="1"/>
    <col min="22" max="22" width="49.28515625" bestFit="1" customWidth="1"/>
    <col min="23" max="25" width="22.42578125" customWidth="1"/>
    <col min="26" max="26" width="30.42578125" bestFit="1" customWidth="1"/>
    <col min="27" max="27" width="26.42578125" bestFit="1" customWidth="1"/>
    <col min="28" max="28" width="48.85546875" bestFit="1" customWidth="1"/>
    <col min="29" max="29" width="36" bestFit="1" customWidth="1"/>
    <col min="30" max="30" width="47.140625" bestFit="1" customWidth="1"/>
    <col min="31" max="31" width="36.28515625" bestFit="1" customWidth="1"/>
    <col min="32" max="32" width="29.7109375" bestFit="1" customWidth="1"/>
    <col min="33" max="33" width="28.42578125" bestFit="1" customWidth="1"/>
    <col min="34" max="34" width="32" bestFit="1" customWidth="1"/>
    <col min="35" max="36" width="22.42578125" customWidth="1"/>
    <col min="37" max="37" width="28.5703125" customWidth="1" outlineLevel="1"/>
    <col min="38" max="38" width="26.28515625" customWidth="1" outlineLevel="1"/>
    <col min="39" max="39" width="26" customWidth="1" outlineLevel="1"/>
    <col min="40" max="40" width="27.85546875" customWidth="1" outlineLevel="1"/>
    <col min="41" max="41" width="28.42578125" customWidth="1" outlineLevel="1"/>
    <col min="42" max="42" width="31.28515625" customWidth="1" outlineLevel="1"/>
    <col min="43" max="43" width="28" customWidth="1" outlineLevel="1"/>
    <col min="44" max="44" width="53.140625" customWidth="1" outlineLevel="1"/>
    <col min="45" max="45" width="22.85546875" customWidth="1" outlineLevel="1"/>
    <col min="46" max="46" width="24.140625" customWidth="1" outlineLevel="1"/>
    <col min="47" max="47" width="22.28515625" customWidth="1" outlineLevel="1"/>
    <col min="48" max="48" width="34.28515625" customWidth="1" outlineLevel="1"/>
    <col min="49" max="49" width="30.28515625" customWidth="1" outlineLevel="1"/>
    <col min="50" max="50" width="52.7109375" customWidth="1" outlineLevel="1"/>
    <col min="51" max="51" width="39.85546875" customWidth="1" outlineLevel="1"/>
    <col min="52" max="52" width="51" customWidth="1" outlineLevel="1"/>
    <col min="53" max="53" width="40.140625" customWidth="1" outlineLevel="1"/>
    <col min="54" max="54" width="33.42578125" customWidth="1" outlineLevel="1"/>
    <col min="55" max="55" width="32.28515625" customWidth="1" outlineLevel="1"/>
    <col min="56" max="56" width="35.85546875" customWidth="1" outlineLevel="1"/>
    <col min="57" max="57" width="23" customWidth="1" outlineLevel="1"/>
    <col min="58" max="58" width="48.140625" customWidth="1" outlineLevel="1"/>
    <col min="59" max="59" width="36.85546875" customWidth="1" outlineLevel="1"/>
    <col min="60" max="60" width="34" customWidth="1" outlineLevel="1"/>
    <col min="61" max="61" width="5.140625" customWidth="1" outlineLevel="1"/>
    <col min="62" max="62" width="29.7109375" customWidth="1" outlineLevel="1"/>
    <col min="63" max="63" width="21.140625" customWidth="1" outlineLevel="1"/>
    <col min="64" max="64" width="12.140625" customWidth="1" outlineLevel="1"/>
    <col min="65" max="65" width="22" customWidth="1" outlineLevel="1"/>
    <col min="66" max="66" width="33.5703125" customWidth="1" outlineLevel="1"/>
    <col min="67" max="67" width="20" customWidth="1" outlineLevel="1"/>
    <col min="68" max="68" width="14.85546875" customWidth="1" outlineLevel="1"/>
    <col min="69" max="69" width="19" customWidth="1" outlineLevel="1"/>
    <col min="70" max="70" width="22" customWidth="1" outlineLevel="1"/>
    <col min="71" max="71" width="26.85546875" customWidth="1" outlineLevel="1"/>
    <col min="72" max="72" width="34" customWidth="1" outlineLevel="1"/>
    <col min="73" max="73" width="16.7109375" customWidth="1" outlineLevel="1"/>
    <col min="74" max="74" width="14.28515625" customWidth="1" outlineLevel="1"/>
    <col min="75" max="75" width="22.85546875" customWidth="1" outlineLevel="1"/>
    <col min="76" max="76" width="26.5703125" bestFit="1" customWidth="1"/>
    <col min="77" max="81" width="22.85546875" customWidth="1"/>
    <col min="82" max="82" width="28.28515625" bestFit="1" customWidth="1"/>
    <col min="83" max="83" width="22.85546875" customWidth="1"/>
    <col min="84" max="84" width="51.28515625" bestFit="1" customWidth="1"/>
    <col min="85" max="85" width="26.7109375" bestFit="1" customWidth="1"/>
    <col min="86" max="86" width="29.28515625" bestFit="1" customWidth="1"/>
    <col min="87" max="88" width="22.85546875" customWidth="1"/>
    <col min="89" max="89" width="27.5703125" bestFit="1" customWidth="1"/>
    <col min="90" max="90" width="38.85546875" bestFit="1" customWidth="1"/>
    <col min="91" max="91" width="25.7109375" bestFit="1" customWidth="1"/>
    <col min="92" max="92" width="38.7109375" bestFit="1" customWidth="1"/>
    <col min="93" max="95" width="22.85546875" customWidth="1"/>
    <col min="96" max="96" width="26.28515625" bestFit="1" customWidth="1"/>
    <col min="97" max="97" width="32.140625" bestFit="1" customWidth="1"/>
    <col min="98" max="98" width="26.85546875" bestFit="1" customWidth="1"/>
    <col min="99" max="99" width="55.140625" bestFit="1" customWidth="1"/>
    <col min="100" max="100" width="30.5703125" bestFit="1" customWidth="1"/>
    <col min="101" max="101" width="33.140625" bestFit="1" customWidth="1"/>
    <col min="102" max="103" width="22.85546875" customWidth="1"/>
    <col min="104" max="104" width="31.42578125" bestFit="1" customWidth="1"/>
    <col min="105" max="105" width="42.7109375" bestFit="1" customWidth="1"/>
    <col min="106" max="106" width="29.42578125" bestFit="1" customWidth="1"/>
    <col min="107" max="107" width="42.5703125" bestFit="1" customWidth="1"/>
    <col min="108" max="108" width="26.140625" bestFit="1" customWidth="1"/>
    <col min="109" max="109" width="25.140625" bestFit="1" customWidth="1"/>
    <col min="110" max="110" width="25.140625" customWidth="1"/>
    <col min="111" max="122" width="22.85546875" customWidth="1"/>
    <col min="123" max="123" width="16.7109375" bestFit="1" customWidth="1"/>
    <col min="124" max="124" width="26.5703125" bestFit="1" customWidth="1"/>
    <col min="125" max="125" width="16.140625" bestFit="1" customWidth="1"/>
    <col min="126" max="126" width="13.5703125" bestFit="1" customWidth="1"/>
    <col min="127" max="127" width="14.140625" bestFit="1" customWidth="1"/>
    <col min="128" max="128" width="12.140625" bestFit="1" customWidth="1"/>
    <col min="129" max="129" width="27.28515625" bestFit="1" customWidth="1"/>
    <col min="130" max="130" width="37.140625" bestFit="1" customWidth="1"/>
    <col min="131" max="131" width="18.28515625" bestFit="1" customWidth="1"/>
    <col min="132" max="132" width="35.42578125" bestFit="1" customWidth="1"/>
    <col min="133" max="133" width="34.85546875" bestFit="1" customWidth="1"/>
    <col min="134" max="134" width="28.28515625" bestFit="1" customWidth="1"/>
    <col min="135" max="135" width="29.28515625" bestFit="1" customWidth="1"/>
    <col min="136" max="136" width="23.85546875" bestFit="1" customWidth="1"/>
    <col min="137" max="137" width="18.7109375" bestFit="1" customWidth="1"/>
    <col min="138" max="138" width="30.7109375" bestFit="1" customWidth="1"/>
    <col min="139" max="139" width="33" bestFit="1" customWidth="1"/>
    <col min="140" max="140" width="14.5703125" bestFit="1" customWidth="1"/>
    <col min="141" max="141" width="15.5703125" bestFit="1" customWidth="1"/>
    <col min="142" max="142" width="12.85546875" bestFit="1" customWidth="1"/>
    <col min="143" max="143" width="14" bestFit="1" customWidth="1"/>
    <col min="144" max="144" width="25.5703125" bestFit="1" customWidth="1"/>
    <col min="145" max="145" width="20.85546875" bestFit="1" customWidth="1"/>
    <col min="146" max="146" width="15.42578125" bestFit="1" customWidth="1"/>
    <col min="147" max="147" width="21" bestFit="1" customWidth="1"/>
    <col min="148" max="148" width="11.28515625" bestFit="1" customWidth="1"/>
    <col min="149" max="149" width="22.28515625" bestFit="1" customWidth="1"/>
    <col min="150" max="150" width="19" bestFit="1" customWidth="1"/>
    <col min="151" max="151" width="22.5703125" bestFit="1" customWidth="1"/>
    <col min="152" max="152" width="14.140625" bestFit="1" customWidth="1"/>
    <col min="153" max="153" width="20" bestFit="1" customWidth="1"/>
    <col min="154" max="154" width="25.5703125" bestFit="1" customWidth="1"/>
    <col min="155" max="155" width="28.140625" bestFit="1" customWidth="1"/>
    <col min="156" max="156" width="29.140625" bestFit="1" customWidth="1"/>
    <col min="157" max="157" width="29.28515625" bestFit="1" customWidth="1"/>
    <col min="158" max="162" width="29.28515625" customWidth="1"/>
    <col min="163" max="163" width="9.140625" customWidth="1"/>
    <col min="164" max="16384" width="9.140625" hidden="1"/>
  </cols>
  <sheetData>
    <row r="2" spans="1:162" s="10" customFormat="1" ht="12.75" x14ac:dyDescent="0.2">
      <c r="A2" s="10" t="s">
        <v>825</v>
      </c>
      <c r="B2" s="10" t="s">
        <v>826</v>
      </c>
      <c r="C2" s="10" t="s">
        <v>827</v>
      </c>
      <c r="D2" s="10" t="s">
        <v>190</v>
      </c>
      <c r="E2" s="10" t="s">
        <v>192</v>
      </c>
      <c r="F2" s="12" t="s">
        <v>196</v>
      </c>
      <c r="G2" s="12" t="s">
        <v>198</v>
      </c>
      <c r="H2" s="12" t="s">
        <v>200</v>
      </c>
      <c r="I2" s="12" t="s">
        <v>202</v>
      </c>
      <c r="J2" s="12" t="s">
        <v>204</v>
      </c>
      <c r="K2" s="12" t="s">
        <v>206</v>
      </c>
      <c r="L2" s="12" t="s">
        <v>208</v>
      </c>
      <c r="M2" s="12" t="s">
        <v>210</v>
      </c>
      <c r="N2" s="12" t="s">
        <v>212</v>
      </c>
      <c r="O2" s="12" t="s">
        <v>828</v>
      </c>
      <c r="P2" s="12" t="s">
        <v>829</v>
      </c>
      <c r="Q2" s="12" t="s">
        <v>830</v>
      </c>
      <c r="R2" s="12" t="s">
        <v>831</v>
      </c>
      <c r="S2" s="12" t="s">
        <v>832</v>
      </c>
      <c r="T2" s="12" t="s">
        <v>833</v>
      </c>
      <c r="U2" s="12" t="s">
        <v>834</v>
      </c>
      <c r="V2" s="12" t="s">
        <v>835</v>
      </c>
      <c r="W2" s="12" t="s">
        <v>836</v>
      </c>
      <c r="X2" s="12" t="s">
        <v>837</v>
      </c>
      <c r="Y2" s="12" t="s">
        <v>838</v>
      </c>
      <c r="Z2" s="12" t="s">
        <v>839</v>
      </c>
      <c r="AA2" s="12" t="s">
        <v>840</v>
      </c>
      <c r="AB2" s="12" t="s">
        <v>841</v>
      </c>
      <c r="AC2" s="12" t="s">
        <v>842</v>
      </c>
      <c r="AD2" s="12" t="s">
        <v>843</v>
      </c>
      <c r="AE2" s="12" t="s">
        <v>844</v>
      </c>
      <c r="AF2" s="12" t="s">
        <v>845</v>
      </c>
      <c r="AG2" s="12" t="s">
        <v>846</v>
      </c>
      <c r="AH2" s="12" t="s">
        <v>847</v>
      </c>
      <c r="AI2" s="12" t="s">
        <v>848</v>
      </c>
      <c r="AJ2" s="12" t="s">
        <v>849</v>
      </c>
      <c r="AK2" s="15" t="s">
        <v>850</v>
      </c>
      <c r="AL2" s="15" t="s">
        <v>851</v>
      </c>
      <c r="AM2" s="15" t="s">
        <v>852</v>
      </c>
      <c r="AN2" s="15" t="s">
        <v>853</v>
      </c>
      <c r="AO2" s="15" t="s">
        <v>854</v>
      </c>
      <c r="AP2" s="15" t="s">
        <v>855</v>
      </c>
      <c r="AQ2" s="15" t="s">
        <v>856</v>
      </c>
      <c r="AR2" s="15" t="s">
        <v>857</v>
      </c>
      <c r="AS2" s="15" t="s">
        <v>858</v>
      </c>
      <c r="AT2" s="15" t="s">
        <v>859</v>
      </c>
      <c r="AU2" s="15" t="s">
        <v>860</v>
      </c>
      <c r="AV2" s="15" t="s">
        <v>861</v>
      </c>
      <c r="AW2" s="15" t="s">
        <v>862</v>
      </c>
      <c r="AX2" s="15" t="s">
        <v>863</v>
      </c>
      <c r="AY2" s="15" t="s">
        <v>864</v>
      </c>
      <c r="AZ2" s="15" t="s">
        <v>865</v>
      </c>
      <c r="BA2" s="15" t="s">
        <v>866</v>
      </c>
      <c r="BB2" s="15" t="s">
        <v>867</v>
      </c>
      <c r="BC2" s="15" t="s">
        <v>868</v>
      </c>
      <c r="BD2" s="15" t="s">
        <v>869</v>
      </c>
      <c r="BE2" s="15" t="s">
        <v>257</v>
      </c>
      <c r="BF2" s="15" t="s">
        <v>259</v>
      </c>
      <c r="BG2" s="15" t="s">
        <v>261</v>
      </c>
      <c r="BH2" s="15" t="s">
        <v>263</v>
      </c>
      <c r="BI2" s="15" t="s">
        <v>266</v>
      </c>
      <c r="BJ2" s="15" t="s">
        <v>267</v>
      </c>
      <c r="BK2" s="15" t="s">
        <v>268</v>
      </c>
      <c r="BL2" s="15" t="s">
        <v>269</v>
      </c>
      <c r="BM2" s="15" t="s">
        <v>270</v>
      </c>
      <c r="BN2" s="15" t="s">
        <v>271</v>
      </c>
      <c r="BO2" s="15" t="s">
        <v>272</v>
      </c>
      <c r="BP2" s="15" t="s">
        <v>273</v>
      </c>
      <c r="BQ2" s="15" t="s">
        <v>274</v>
      </c>
      <c r="BR2" s="15" t="s">
        <v>275</v>
      </c>
      <c r="BS2" s="15" t="s">
        <v>276</v>
      </c>
      <c r="BT2" s="15" t="s">
        <v>277</v>
      </c>
      <c r="BU2" s="15" t="s">
        <v>278</v>
      </c>
      <c r="BV2" s="15" t="s">
        <v>279</v>
      </c>
      <c r="BW2" s="15" t="s">
        <v>870</v>
      </c>
      <c r="BX2" s="12" t="s">
        <v>189</v>
      </c>
      <c r="BY2" s="12" t="s">
        <v>191</v>
      </c>
      <c r="BZ2" s="12" t="s">
        <v>193</v>
      </c>
      <c r="CA2" s="12" t="s">
        <v>195</v>
      </c>
      <c r="CB2" s="12" t="s">
        <v>197</v>
      </c>
      <c r="CC2" s="12" t="s">
        <v>871</v>
      </c>
      <c r="CD2" s="12" t="s">
        <v>872</v>
      </c>
      <c r="CE2" s="12" t="s">
        <v>873</v>
      </c>
      <c r="CF2" s="12" t="s">
        <v>874</v>
      </c>
      <c r="CG2" s="12" t="s">
        <v>875</v>
      </c>
      <c r="CH2" s="12" t="s">
        <v>876</v>
      </c>
      <c r="CI2" s="12" t="s">
        <v>877</v>
      </c>
      <c r="CJ2" s="12" t="s">
        <v>878</v>
      </c>
      <c r="CK2" s="12" t="s">
        <v>879</v>
      </c>
      <c r="CL2" s="12" t="s">
        <v>880</v>
      </c>
      <c r="CM2" s="12" t="s">
        <v>881</v>
      </c>
      <c r="CN2" s="12" t="s">
        <v>882</v>
      </c>
      <c r="CO2" s="12" t="s">
        <v>883</v>
      </c>
      <c r="CP2" s="12" t="s">
        <v>884</v>
      </c>
      <c r="CQ2" s="12" t="s">
        <v>885</v>
      </c>
      <c r="CR2" s="12" t="s">
        <v>886</v>
      </c>
      <c r="CS2" s="12" t="s">
        <v>887</v>
      </c>
      <c r="CT2" s="12" t="s">
        <v>888</v>
      </c>
      <c r="CU2" s="12" t="s">
        <v>889</v>
      </c>
      <c r="CV2" s="12" t="s">
        <v>890</v>
      </c>
      <c r="CW2" s="12" t="s">
        <v>891</v>
      </c>
      <c r="CX2" s="12" t="s">
        <v>892</v>
      </c>
      <c r="CY2" s="12" t="s">
        <v>893</v>
      </c>
      <c r="CZ2" s="12" t="s">
        <v>894</v>
      </c>
      <c r="DA2" s="12" t="s">
        <v>895</v>
      </c>
      <c r="DB2" s="12" t="s">
        <v>896</v>
      </c>
      <c r="DC2" s="12" t="s">
        <v>897</v>
      </c>
      <c r="DD2" s="12" t="s">
        <v>898</v>
      </c>
      <c r="DE2" s="12" t="s">
        <v>899</v>
      </c>
      <c r="DF2" s="12" t="s">
        <v>900</v>
      </c>
      <c r="DG2" s="13" t="s">
        <v>235</v>
      </c>
      <c r="DH2" s="13" t="s">
        <v>237</v>
      </c>
      <c r="DI2" s="13" t="s">
        <v>901</v>
      </c>
      <c r="DJ2" s="13" t="s">
        <v>239</v>
      </c>
      <c r="DK2" s="13" t="s">
        <v>241</v>
      </c>
      <c r="DL2" s="13" t="s">
        <v>243</v>
      </c>
      <c r="DM2" s="13" t="s">
        <v>252</v>
      </c>
      <c r="DN2" s="13" t="s">
        <v>254</v>
      </c>
      <c r="DO2" s="14" t="s">
        <v>256</v>
      </c>
      <c r="DP2" s="14" t="s">
        <v>258</v>
      </c>
      <c r="DQ2" s="14" t="s">
        <v>260</v>
      </c>
      <c r="DR2" s="14" t="s">
        <v>902</v>
      </c>
      <c r="DS2" s="10" t="s">
        <v>142</v>
      </c>
      <c r="DT2" s="10" t="s">
        <v>903</v>
      </c>
      <c r="DU2" s="10" t="s">
        <v>143</v>
      </c>
      <c r="DV2" s="10" t="s">
        <v>144</v>
      </c>
      <c r="DW2" s="10" t="s">
        <v>145</v>
      </c>
      <c r="DX2" s="10" t="s">
        <v>146</v>
      </c>
      <c r="DY2" s="10" t="s">
        <v>904</v>
      </c>
      <c r="DZ2" s="10" t="s">
        <v>905</v>
      </c>
      <c r="EA2" s="10" t="s">
        <v>149</v>
      </c>
      <c r="EB2" s="10" t="s">
        <v>906</v>
      </c>
      <c r="EC2" s="10" t="s">
        <v>907</v>
      </c>
      <c r="ED2" s="10" t="s">
        <v>908</v>
      </c>
      <c r="EE2" s="10" t="s">
        <v>909</v>
      </c>
      <c r="EF2" s="10" t="s">
        <v>910</v>
      </c>
      <c r="EG2" s="10" t="s">
        <v>157</v>
      </c>
      <c r="EH2" s="10" t="s">
        <v>911</v>
      </c>
      <c r="EI2" s="10" t="s">
        <v>160</v>
      </c>
      <c r="EJ2" s="10" t="s">
        <v>161</v>
      </c>
      <c r="EK2" s="10" t="s">
        <v>162</v>
      </c>
      <c r="EL2" s="10" t="s">
        <v>163</v>
      </c>
      <c r="EM2" s="10" t="s">
        <v>164</v>
      </c>
      <c r="EN2" s="10" t="s">
        <v>165</v>
      </c>
      <c r="EO2" s="10" t="s">
        <v>166</v>
      </c>
      <c r="EP2" s="10" t="s">
        <v>167</v>
      </c>
      <c r="EQ2" s="10" t="s">
        <v>912</v>
      </c>
      <c r="ER2" s="10" t="s">
        <v>169</v>
      </c>
      <c r="ES2" s="10" t="s">
        <v>170</v>
      </c>
      <c r="ET2" s="10" t="s">
        <v>171</v>
      </c>
      <c r="EU2" s="10" t="s">
        <v>172</v>
      </c>
      <c r="EV2" s="10" t="s">
        <v>173</v>
      </c>
      <c r="EW2" s="10" t="s">
        <v>174</v>
      </c>
      <c r="EX2" s="10" t="s">
        <v>176</v>
      </c>
      <c r="EY2" s="10" t="s">
        <v>177</v>
      </c>
      <c r="EZ2" s="10" t="s">
        <v>178</v>
      </c>
      <c r="FA2" s="10" t="s">
        <v>913</v>
      </c>
      <c r="FB2" s="10" t="s">
        <v>914</v>
      </c>
      <c r="FC2" s="10" t="s">
        <v>915</v>
      </c>
      <c r="FD2" s="10" t="s">
        <v>916</v>
      </c>
      <c r="FE2" s="10" t="s">
        <v>917</v>
      </c>
      <c r="FF2" s="10" t="s">
        <v>58</v>
      </c>
    </row>
    <row r="3" spans="1:162" x14ac:dyDescent="0.25">
      <c r="A3" t="str">
        <f>Profile!N4</f>
        <v/>
      </c>
      <c r="B3" s="11">
        <f>SBO_IB!F42</f>
        <v>0</v>
      </c>
      <c r="C3" s="11">
        <f>SBO_RB!F42</f>
        <v>0</v>
      </c>
      <c r="D3" s="11">
        <f>SFP!E15</f>
        <v>0</v>
      </c>
      <c r="E3" s="11">
        <f>SFP!E16</f>
        <v>0</v>
      </c>
      <c r="F3" s="11">
        <f>SFP!E18</f>
        <v>0</v>
      </c>
      <c r="G3" s="11">
        <f>SFP!E19</f>
        <v>0</v>
      </c>
      <c r="H3" s="11">
        <f>SFP!E20</f>
        <v>0</v>
      </c>
      <c r="I3" s="11">
        <f>SFP!E21</f>
        <v>0</v>
      </c>
      <c r="J3" s="11">
        <f>SFP!E22</f>
        <v>0</v>
      </c>
      <c r="K3" s="11">
        <f>SFP!E23</f>
        <v>0</v>
      </c>
      <c r="L3" s="11">
        <f>SFP!E24</f>
        <v>0</v>
      </c>
      <c r="M3" s="11">
        <f>SFP!E25</f>
        <v>0</v>
      </c>
      <c r="N3" s="11">
        <f>SFP!E26</f>
        <v>0</v>
      </c>
      <c r="O3" s="11">
        <f>SFP!E28</f>
        <v>0</v>
      </c>
      <c r="P3" s="11">
        <f>SFP!E29</f>
        <v>0</v>
      </c>
      <c r="Q3" s="11">
        <f>SFP!E30</f>
        <v>0</v>
      </c>
      <c r="R3" s="11">
        <f>SFP!E31</f>
        <v>0</v>
      </c>
      <c r="S3" s="11">
        <f>SFP!E32</f>
        <v>0</v>
      </c>
      <c r="T3" s="11">
        <f>SFP!E33</f>
        <v>0</v>
      </c>
      <c r="U3" s="11">
        <f>SFP!E34</f>
        <v>0</v>
      </c>
      <c r="V3" s="11">
        <f>SFP!E35</f>
        <v>0</v>
      </c>
      <c r="W3" s="11">
        <f>SFP!E37</f>
        <v>0</v>
      </c>
      <c r="X3" s="11">
        <f>SFP!E38</f>
        <v>0</v>
      </c>
      <c r="Y3" s="11">
        <f>SFP!E39</f>
        <v>0</v>
      </c>
      <c r="Z3" s="11">
        <f>SFP!E40</f>
        <v>0</v>
      </c>
      <c r="AA3" s="11">
        <f>SFP!E41</f>
        <v>0</v>
      </c>
      <c r="AB3" s="11">
        <f>SFP!E42</f>
        <v>0</v>
      </c>
      <c r="AC3" s="11">
        <f>SFP!E43</f>
        <v>0</v>
      </c>
      <c r="AD3" s="11">
        <f>SFP!E44</f>
        <v>0</v>
      </c>
      <c r="AE3" s="11">
        <f>SFP!E45</f>
        <v>0</v>
      </c>
      <c r="AF3" s="11">
        <f>SFP!E46</f>
        <v>0</v>
      </c>
      <c r="AG3" s="11">
        <f>SFP!E47</f>
        <v>0</v>
      </c>
      <c r="AH3" s="11">
        <f>SFP!E48</f>
        <v>0</v>
      </c>
      <c r="AI3" s="11">
        <f>SFP!E69</f>
        <v>0</v>
      </c>
      <c r="AJ3" s="11">
        <f>SUM(D3:AI3)</f>
        <v>0</v>
      </c>
      <c r="AK3" s="11">
        <f>SFP!G28</f>
        <v>0</v>
      </c>
      <c r="AL3" s="11">
        <f>SFP!G29</f>
        <v>0</v>
      </c>
      <c r="AM3" s="11">
        <f>SFP!G30</f>
        <v>0</v>
      </c>
      <c r="AN3" s="11">
        <f>SFP!G31</f>
        <v>0</v>
      </c>
      <c r="AO3" s="11">
        <f>SFP!G32</f>
        <v>0</v>
      </c>
      <c r="AP3" s="11">
        <f>SFP!G33</f>
        <v>0</v>
      </c>
      <c r="AQ3" s="11">
        <f>SFP!G34</f>
        <v>0</v>
      </c>
      <c r="AR3" s="11">
        <f>SFP!G35</f>
        <v>0</v>
      </c>
      <c r="AS3" s="11">
        <f>SFP!G37</f>
        <v>0</v>
      </c>
      <c r="AT3" s="11">
        <f>SFP!G38</f>
        <v>0</v>
      </c>
      <c r="AU3" s="11">
        <f>SFP!G39</f>
        <v>0</v>
      </c>
      <c r="AV3" s="11">
        <f>SFP!G40</f>
        <v>0</v>
      </c>
      <c r="AW3" s="11">
        <f>SFP!G41</f>
        <v>0</v>
      </c>
      <c r="AX3" s="11">
        <f>SFP!G42</f>
        <v>0</v>
      </c>
      <c r="AY3" s="11">
        <f>SFP!G43</f>
        <v>0</v>
      </c>
      <c r="AZ3" s="11">
        <f>SFP!G44</f>
        <v>0</v>
      </c>
      <c r="BA3" s="11">
        <f>SFP!G45</f>
        <v>0</v>
      </c>
      <c r="BB3" s="11">
        <f>SFP!G46</f>
        <v>0</v>
      </c>
      <c r="BC3" s="11">
        <f>SFP!G47</f>
        <v>0</v>
      </c>
      <c r="BD3" s="11">
        <f>SFP!G48</f>
        <v>0</v>
      </c>
      <c r="BE3" s="11">
        <f>SFP!G50</f>
        <v>0</v>
      </c>
      <c r="BF3" s="11">
        <f>SFP!G51</f>
        <v>0</v>
      </c>
      <c r="BG3" s="11">
        <f>SFP!G52</f>
        <v>0</v>
      </c>
      <c r="BH3" s="11">
        <f>SFP!G53</f>
        <v>0</v>
      </c>
      <c r="BI3" s="11">
        <f>SFP!G55</f>
        <v>0</v>
      </c>
      <c r="BJ3" s="11">
        <f>SFP!G56</f>
        <v>0</v>
      </c>
      <c r="BK3" s="11">
        <f>SFP!G57</f>
        <v>0</v>
      </c>
      <c r="BL3" s="11">
        <f>SFP!G58</f>
        <v>0</v>
      </c>
      <c r="BM3" s="11">
        <f>SFP!G59</f>
        <v>0</v>
      </c>
      <c r="BN3" s="11">
        <f>SFP!G60</f>
        <v>0</v>
      </c>
      <c r="BO3" s="11">
        <f>SFP!G61</f>
        <v>0</v>
      </c>
      <c r="BP3" s="11">
        <f>SFP!G62</f>
        <v>0</v>
      </c>
      <c r="BQ3" s="11">
        <f>SFP!G63</f>
        <v>0</v>
      </c>
      <c r="BR3" s="11">
        <f>SFP!G64</f>
        <v>0</v>
      </c>
      <c r="BS3" s="11">
        <f>SFP!G65</f>
        <v>0</v>
      </c>
      <c r="BT3" s="11">
        <f>SFP!G66</f>
        <v>0</v>
      </c>
      <c r="BU3" s="11">
        <f>SFP!G67</f>
        <v>0</v>
      </c>
      <c r="BV3" s="11">
        <f>SFP!G68</f>
        <v>0</v>
      </c>
      <c r="BW3" s="11">
        <f>SFP!G69</f>
        <v>0</v>
      </c>
      <c r="BX3" s="11">
        <f>SFP!M14</f>
        <v>0</v>
      </c>
      <c r="BY3" s="11">
        <f>SFP!M15</f>
        <v>0</v>
      </c>
      <c r="BZ3" s="11">
        <f>SFP!M16</f>
        <v>0</v>
      </c>
      <c r="CA3" s="11">
        <f>SFP!M17</f>
        <v>0</v>
      </c>
      <c r="CB3" s="11">
        <f>SFP!M18</f>
        <v>0</v>
      </c>
      <c r="CC3" s="11">
        <f>SFP!M20</f>
        <v>0</v>
      </c>
      <c r="CD3" s="11">
        <f>SFP!M21</f>
        <v>0</v>
      </c>
      <c r="CE3" s="11">
        <f>SFP!M22</f>
        <v>0</v>
      </c>
      <c r="CF3" s="11">
        <f>SFP!M23</f>
        <v>0</v>
      </c>
      <c r="CG3" s="11">
        <f>SFP!M24</f>
        <v>0</v>
      </c>
      <c r="CH3" s="11">
        <f>SFP!M25</f>
        <v>0</v>
      </c>
      <c r="CI3" s="11">
        <f>SFP!M26</f>
        <v>0</v>
      </c>
      <c r="CJ3" s="11">
        <f>SFP!M27</f>
        <v>0</v>
      </c>
      <c r="CK3" s="11">
        <f>SFP!M28</f>
        <v>0</v>
      </c>
      <c r="CL3" s="11">
        <f>SFP!M29</f>
        <v>0</v>
      </c>
      <c r="CM3" s="11">
        <f>SFP!M30</f>
        <v>0</v>
      </c>
      <c r="CN3" s="11">
        <f>SFP!M31</f>
        <v>0</v>
      </c>
      <c r="CO3" s="11">
        <f>SFP!M32</f>
        <v>0</v>
      </c>
      <c r="CP3" s="11">
        <f>SFP!M33</f>
        <v>0</v>
      </c>
      <c r="CQ3" s="11">
        <f>SUM(BX3:CP3)</f>
        <v>0</v>
      </c>
      <c r="CR3" s="11">
        <f>SFP!O20</f>
        <v>0</v>
      </c>
      <c r="CS3" s="11">
        <f>SFP!O21</f>
        <v>0</v>
      </c>
      <c r="CT3" s="11">
        <f>SFP!O22</f>
        <v>0</v>
      </c>
      <c r="CU3" s="11">
        <f>SFP!O23</f>
        <v>0</v>
      </c>
      <c r="CV3" s="11">
        <f>SFP!O24</f>
        <v>0</v>
      </c>
      <c r="CW3" s="11">
        <f>SFP!O25</f>
        <v>0</v>
      </c>
      <c r="CX3" s="11">
        <f>SFP!O26</f>
        <v>0</v>
      </c>
      <c r="CY3" s="11">
        <f>SFP!O27</f>
        <v>0</v>
      </c>
      <c r="CZ3" s="11">
        <f>SFP!O28</f>
        <v>0</v>
      </c>
      <c r="DA3" s="11">
        <f>SFP!O29</f>
        <v>0</v>
      </c>
      <c r="DB3" s="11">
        <f>SFP!O30</f>
        <v>0</v>
      </c>
      <c r="DC3" s="11">
        <f>SFP!O31</f>
        <v>0</v>
      </c>
      <c r="DD3" s="11">
        <f>SFP!O32</f>
        <v>0</v>
      </c>
      <c r="DE3" s="11">
        <f>SFP!O33</f>
        <v>0</v>
      </c>
      <c r="DF3" s="11">
        <f>SFP!O34</f>
        <v>0</v>
      </c>
      <c r="DG3" s="11">
        <f>SFP!O38</f>
        <v>0</v>
      </c>
      <c r="DH3" s="11">
        <f>SFP!O39</f>
        <v>0</v>
      </c>
      <c r="DI3" s="11">
        <f>SUM(DG3:DH3)+DK3-DM3</f>
        <v>0</v>
      </c>
      <c r="DJ3" s="11">
        <f>SFP!O40</f>
        <v>0</v>
      </c>
      <c r="DK3" s="11">
        <f>SFP!O41</f>
        <v>0</v>
      </c>
      <c r="DL3" s="11">
        <f>SFP!O46</f>
        <v>0</v>
      </c>
      <c r="DM3" s="11">
        <f>SFP!O47</f>
        <v>0</v>
      </c>
      <c r="DN3" s="11">
        <f>SFP!O48</f>
        <v>0</v>
      </c>
      <c r="DO3" s="11">
        <f>SFP!O49</f>
        <v>0</v>
      </c>
      <c r="DP3" s="11">
        <f>SFP!O50</f>
        <v>0</v>
      </c>
      <c r="DQ3" s="11">
        <f>SFP!O51</f>
        <v>0</v>
      </c>
      <c r="DR3" s="11">
        <f>SFP!O52</f>
        <v>0</v>
      </c>
      <c r="DS3" s="11">
        <f>SoCI!E12</f>
        <v>0</v>
      </c>
      <c r="DT3" s="11">
        <f>SoCI!G12</f>
        <v>0</v>
      </c>
      <c r="DU3" s="11">
        <f>SoCI!E13</f>
        <v>0</v>
      </c>
      <c r="DV3" s="11">
        <f>SoCI!E14</f>
        <v>0</v>
      </c>
      <c r="DW3" s="11">
        <f>SoCI!E15</f>
        <v>0</v>
      </c>
      <c r="DX3" s="11">
        <f>SoCI!E16</f>
        <v>0</v>
      </c>
      <c r="DY3" s="11">
        <f>SoCI!E17</f>
        <v>0</v>
      </c>
      <c r="DZ3" s="11">
        <f>SoCI!E18</f>
        <v>0</v>
      </c>
      <c r="EA3" s="11">
        <f>SoCI!E19</f>
        <v>0</v>
      </c>
      <c r="EB3" s="11">
        <f>SoCI!E23</f>
        <v>0</v>
      </c>
      <c r="EC3" s="11">
        <f>SoCI!E24</f>
        <v>0</v>
      </c>
      <c r="ED3" s="11">
        <f>SoCI!E25</f>
        <v>0</v>
      </c>
      <c r="EE3" s="11">
        <f>SoCI!E26</f>
        <v>0</v>
      </c>
      <c r="EF3" s="11">
        <f>SoCI!E27</f>
        <v>0</v>
      </c>
      <c r="EG3" s="11">
        <f>SoCI!E28</f>
        <v>0</v>
      </c>
      <c r="EH3" s="11">
        <f>SoCI!E31</f>
        <v>0</v>
      </c>
      <c r="EI3" s="11">
        <f>SoCI!E32</f>
        <v>0</v>
      </c>
      <c r="EJ3" s="11">
        <f>SoCI!E33</f>
        <v>0</v>
      </c>
      <c r="EK3" s="11">
        <f>SoCI!E34</f>
        <v>0</v>
      </c>
      <c r="EL3" s="11">
        <f>SoCI!E35</f>
        <v>0</v>
      </c>
      <c r="EM3" s="11">
        <f>SoCI!E36</f>
        <v>0</v>
      </c>
      <c r="EN3" s="11">
        <f>SoCI!E37</f>
        <v>0</v>
      </c>
      <c r="EO3" s="11">
        <f>SoCI!E38</f>
        <v>0</v>
      </c>
      <c r="EP3" s="11">
        <f>SoCI!E39</f>
        <v>0</v>
      </c>
      <c r="EQ3" s="11">
        <f>SoCI!E40</f>
        <v>0</v>
      </c>
      <c r="ER3" s="11">
        <f>SoCI!E41</f>
        <v>0</v>
      </c>
      <c r="ES3" s="11">
        <f>SoCI!E42</f>
        <v>0</v>
      </c>
      <c r="ET3" s="11">
        <f>SoCI!E43</f>
        <v>0</v>
      </c>
      <c r="EU3" s="11">
        <f>SoCI!E44</f>
        <v>0</v>
      </c>
      <c r="EV3" s="11">
        <f>SoCI!E45</f>
        <v>0</v>
      </c>
      <c r="EW3" s="11">
        <f>SoCI!E46</f>
        <v>0</v>
      </c>
      <c r="EX3" s="11">
        <f>SoCI!E48</f>
        <v>0</v>
      </c>
      <c r="EY3" s="11">
        <f>SoCI!E49</f>
        <v>0</v>
      </c>
      <c r="EZ3" s="11">
        <f>SoCI!E50</f>
        <v>0</v>
      </c>
      <c r="FA3" s="11">
        <f>SoCI!E55</f>
        <v>0</v>
      </c>
      <c r="FB3" s="11">
        <f>SoCI!E53</f>
        <v>0</v>
      </c>
      <c r="FC3" s="11">
        <f>'Bonds and Policies'!K20</f>
        <v>0</v>
      </c>
      <c r="FD3" s="11">
        <f>'Bonds and Policies'!K35</f>
        <v>0</v>
      </c>
      <c r="FE3" s="11">
        <f>'Prudential Requirements'!J12</f>
        <v>0</v>
      </c>
      <c r="FF3" s="11">
        <f>'Prudential Requirements'!J17</f>
        <v>0</v>
      </c>
    </row>
    <row r="6" spans="1:162" x14ac:dyDescent="0.25">
      <c r="B6" s="2"/>
    </row>
    <row r="7" spans="1:162" x14ac:dyDescent="0.25">
      <c r="B7" s="2"/>
    </row>
    <row r="8" spans="1:162" x14ac:dyDescent="0.25">
      <c r="B8" s="2"/>
    </row>
    <row r="9" spans="1:162" x14ac:dyDescent="0.25">
      <c r="B9" s="2"/>
    </row>
    <row r="10" spans="1:162" x14ac:dyDescent="0.25">
      <c r="B10" s="2"/>
    </row>
    <row r="11" spans="1:162" x14ac:dyDescent="0.25">
      <c r="B11" s="2"/>
    </row>
    <row r="12" spans="1:162" x14ac:dyDescent="0.25">
      <c r="B12" s="2"/>
    </row>
    <row r="13" spans="1:162" x14ac:dyDescent="0.25">
      <c r="B13" s="7"/>
    </row>
    <row r="14" spans="1:162" x14ac:dyDescent="0.25">
      <c r="B14" s="7"/>
    </row>
    <row r="15" spans="1:162" x14ac:dyDescent="0.25">
      <c r="B15" s="7"/>
    </row>
    <row r="16" spans="1:162" x14ac:dyDescent="0.25">
      <c r="B16" s="2"/>
    </row>
    <row r="17" spans="2:2" x14ac:dyDescent="0.25">
      <c r="B17" s="2"/>
    </row>
    <row r="18" spans="2:2" x14ac:dyDescent="0.25">
      <c r="B18" s="2"/>
    </row>
    <row r="19" spans="2:2" x14ac:dyDescent="0.25">
      <c r="B19" s="2"/>
    </row>
    <row r="20" spans="2:2" x14ac:dyDescent="0.25">
      <c r="B20" s="2"/>
    </row>
    <row r="21" spans="2:2" x14ac:dyDescent="0.25">
      <c r="B21" s="2"/>
    </row>
    <row r="22" spans="2:2" x14ac:dyDescent="0.25">
      <c r="B22" s="2"/>
    </row>
    <row r="23" spans="2:2" x14ac:dyDescent="0.25">
      <c r="B23" s="2"/>
    </row>
    <row r="24" spans="2:2" x14ac:dyDescent="0.25">
      <c r="B24" s="2"/>
    </row>
    <row r="25" spans="2:2" x14ac:dyDescent="0.25">
      <c r="B25" s="2"/>
    </row>
    <row r="26" spans="2:2" x14ac:dyDescent="0.25">
      <c r="B26" s="2"/>
    </row>
    <row r="27" spans="2:2" x14ac:dyDescent="0.25">
      <c r="B27" s="2"/>
    </row>
    <row r="28" spans="2:2" x14ac:dyDescent="0.25">
      <c r="B28" s="2"/>
    </row>
    <row r="29" spans="2:2" x14ac:dyDescent="0.25">
      <c r="B29" s="2"/>
    </row>
    <row r="30" spans="2:2" x14ac:dyDescent="0.25">
      <c r="B30" s="2"/>
    </row>
    <row r="31" spans="2:2" x14ac:dyDescent="0.25">
      <c r="B31" s="7"/>
    </row>
    <row r="32" spans="2:2" x14ac:dyDescent="0.25">
      <c r="B32" s="7"/>
    </row>
    <row r="33" spans="2:2" x14ac:dyDescent="0.25">
      <c r="B33" s="7"/>
    </row>
    <row r="34" spans="2:2" x14ac:dyDescent="0.25">
      <c r="B34" s="7"/>
    </row>
    <row r="35" spans="2:2" x14ac:dyDescent="0.25">
      <c r="B35" s="7"/>
    </row>
    <row r="36" spans="2:2" x14ac:dyDescent="0.25">
      <c r="B36" s="7"/>
    </row>
    <row r="37" spans="2:2" x14ac:dyDescent="0.25">
      <c r="B37" s="7"/>
    </row>
    <row r="38" spans="2:2" x14ac:dyDescent="0.25">
      <c r="B38" s="7"/>
    </row>
    <row r="39" spans="2:2" x14ac:dyDescent="0.25">
      <c r="B39" s="7"/>
    </row>
    <row r="40" spans="2:2" x14ac:dyDescent="0.25">
      <c r="B40" s="7"/>
    </row>
    <row r="41" spans="2:2" x14ac:dyDescent="0.25">
      <c r="B41" s="7"/>
    </row>
    <row r="42" spans="2:2" x14ac:dyDescent="0.25">
      <c r="B42" s="7"/>
    </row>
    <row r="43" spans="2:2" x14ac:dyDescent="0.25">
      <c r="B43" s="7"/>
    </row>
    <row r="44" spans="2:2" x14ac:dyDescent="0.25">
      <c r="B44" s="7"/>
    </row>
    <row r="45" spans="2:2" x14ac:dyDescent="0.25">
      <c r="B45" s="8"/>
    </row>
    <row r="46" spans="2:2" x14ac:dyDescent="0.25">
      <c r="B46" s="8"/>
    </row>
    <row r="47" spans="2:2" x14ac:dyDescent="0.25">
      <c r="B47" s="8"/>
    </row>
    <row r="48" spans="2:2" x14ac:dyDescent="0.25">
      <c r="B48" s="8"/>
    </row>
    <row r="49" spans="2:2" x14ac:dyDescent="0.25">
      <c r="B49" s="8"/>
    </row>
    <row r="50" spans="2:2" x14ac:dyDescent="0.25">
      <c r="B50" s="7"/>
    </row>
    <row r="51" spans="2:2" x14ac:dyDescent="0.25">
      <c r="B51" s="7"/>
    </row>
    <row r="52" spans="2:2" x14ac:dyDescent="0.25">
      <c r="B52" s="7"/>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26"/>
  <sheetViews>
    <sheetView showGridLines="0" zoomScale="80" zoomScaleNormal="80" zoomScaleSheetLayoutView="100" workbookViewId="0">
      <pane ySplit="2" topLeftCell="A3" activePane="bottomLeft" state="frozen"/>
      <selection pane="bottomLeft"/>
    </sheetView>
  </sheetViews>
  <sheetFormatPr defaultColWidth="0" defaultRowHeight="15.75" zeroHeight="1" x14ac:dyDescent="0.25"/>
  <cols>
    <col min="1" max="1" width="0.85546875" style="23" customWidth="1"/>
    <col min="2" max="2" width="3" style="23" customWidth="1"/>
    <col min="3" max="3" width="4" style="23" customWidth="1"/>
    <col min="4" max="4" width="9.140625" style="23" customWidth="1"/>
    <col min="5" max="5" width="12.85546875" style="23" customWidth="1"/>
    <col min="6" max="8" width="14.7109375" style="23" customWidth="1"/>
    <col min="9" max="9" width="2.7109375" style="23" customWidth="1"/>
    <col min="10" max="10" width="9.85546875" style="23" customWidth="1"/>
    <col min="11" max="11" width="13.42578125" style="23" customWidth="1"/>
    <col min="12" max="14" width="14.7109375" style="23" customWidth="1"/>
    <col min="15" max="15" width="3.7109375" style="23" customWidth="1"/>
    <col min="16" max="16" width="2.5703125" style="23" customWidth="1"/>
    <col min="17" max="16384" width="9.140625" style="23" hidden="1"/>
  </cols>
  <sheetData>
    <row r="1" spans="2:15" ht="4.5" customHeight="1" x14ac:dyDescent="0.25"/>
    <row r="2" spans="2:15" x14ac:dyDescent="0.25">
      <c r="B2" s="94" t="s">
        <v>22</v>
      </c>
      <c r="C2" s="24"/>
      <c r="D2" s="24"/>
      <c r="E2" s="24"/>
      <c r="F2" s="24"/>
      <c r="G2" s="24"/>
      <c r="H2" s="24"/>
      <c r="I2" s="24"/>
      <c r="J2" s="24"/>
      <c r="K2" s="24"/>
      <c r="L2" s="24"/>
      <c r="M2" s="24"/>
      <c r="N2" s="24"/>
      <c r="O2" s="24"/>
    </row>
    <row r="3" spans="2:15" x14ac:dyDescent="0.25"/>
    <row r="4" spans="2:15" x14ac:dyDescent="0.25">
      <c r="C4" s="23" t="s">
        <v>23</v>
      </c>
      <c r="F4" s="149"/>
      <c r="G4" s="150"/>
      <c r="H4" s="150"/>
      <c r="I4" s="150"/>
      <c r="J4" s="150"/>
      <c r="K4" s="150"/>
      <c r="L4" s="150"/>
      <c r="M4" s="151"/>
      <c r="N4" s="148" t="str">
        <f>IFERROR((VLOOKUP(F4,Dropdown!$B:$C,2,0)),"")</f>
        <v/>
      </c>
    </row>
    <row r="5" spans="2:15" x14ac:dyDescent="0.25">
      <c r="C5" s="23" t="s">
        <v>24</v>
      </c>
      <c r="F5" s="153"/>
      <c r="G5" s="153"/>
      <c r="H5" s="153"/>
      <c r="I5" s="153"/>
      <c r="J5" s="153"/>
      <c r="K5" s="153"/>
      <c r="L5" s="153"/>
      <c r="M5" s="153"/>
      <c r="N5" s="153"/>
    </row>
    <row r="6" spans="2:15" x14ac:dyDescent="0.25">
      <c r="C6" s="23" t="s">
        <v>25</v>
      </c>
      <c r="F6" s="153"/>
      <c r="G6" s="153"/>
      <c r="H6" s="153"/>
      <c r="I6" s="153"/>
      <c r="J6" s="153"/>
      <c r="K6" s="153"/>
      <c r="L6" s="153"/>
      <c r="M6" s="153"/>
      <c r="N6" s="153"/>
    </row>
    <row r="7" spans="2:15" x14ac:dyDescent="0.25">
      <c r="C7" s="23" t="s">
        <v>26</v>
      </c>
      <c r="F7" s="152"/>
      <c r="G7" s="153"/>
      <c r="H7" s="153"/>
      <c r="I7" s="153"/>
      <c r="J7" s="153"/>
      <c r="K7" s="153"/>
      <c r="L7" s="153"/>
      <c r="M7" s="153"/>
      <c r="N7" s="153"/>
    </row>
    <row r="8" spans="2:15" x14ac:dyDescent="0.25"/>
    <row r="9" spans="2:15" x14ac:dyDescent="0.25">
      <c r="C9" s="23" t="s">
        <v>7</v>
      </c>
      <c r="F9" s="153"/>
      <c r="G9" s="153"/>
      <c r="H9" s="153"/>
      <c r="I9" s="153"/>
      <c r="J9" s="153"/>
      <c r="K9" s="153"/>
      <c r="L9" s="153"/>
      <c r="M9" s="153"/>
      <c r="N9" s="153"/>
    </row>
    <row r="10" spans="2:15" x14ac:dyDescent="0.25"/>
    <row r="11" spans="2:15" x14ac:dyDescent="0.25">
      <c r="C11" s="25" t="s">
        <v>27</v>
      </c>
      <c r="J11" s="25" t="s">
        <v>28</v>
      </c>
    </row>
    <row r="12" spans="2:15" x14ac:dyDescent="0.25">
      <c r="C12" s="23" t="s">
        <v>29</v>
      </c>
      <c r="F12" s="153"/>
      <c r="G12" s="153"/>
      <c r="H12" s="153"/>
      <c r="J12" s="23" t="s">
        <v>29</v>
      </c>
      <c r="L12" s="153"/>
      <c r="M12" s="153"/>
      <c r="N12" s="153"/>
    </row>
    <row r="13" spans="2:15" x14ac:dyDescent="0.25">
      <c r="C13" s="23" t="s">
        <v>30</v>
      </c>
      <c r="F13" s="154"/>
      <c r="G13" s="153"/>
      <c r="H13" s="153"/>
      <c r="J13" s="23" t="s">
        <v>30</v>
      </c>
      <c r="L13" s="154"/>
      <c r="M13" s="153"/>
      <c r="N13" s="153"/>
    </row>
    <row r="14" spans="2:15" x14ac:dyDescent="0.25">
      <c r="C14" s="23" t="s">
        <v>31</v>
      </c>
      <c r="F14" s="153"/>
      <c r="G14" s="153"/>
      <c r="H14" s="153"/>
      <c r="J14" s="23" t="s">
        <v>31</v>
      </c>
      <c r="L14" s="153"/>
      <c r="M14" s="153"/>
      <c r="N14" s="153"/>
    </row>
    <row r="15" spans="2:15" x14ac:dyDescent="0.25">
      <c r="F15" s="26"/>
      <c r="G15" s="26"/>
      <c r="H15" s="26"/>
      <c r="L15" s="26"/>
      <c r="M15" s="26"/>
      <c r="N15" s="26"/>
    </row>
    <row r="16" spans="2:15" x14ac:dyDescent="0.25"/>
    <row r="17" spans="2:14" x14ac:dyDescent="0.25">
      <c r="C17" s="25" t="s">
        <v>32</v>
      </c>
      <c r="L17" s="27" t="s">
        <v>33</v>
      </c>
      <c r="M17" s="27" t="s">
        <v>34</v>
      </c>
    </row>
    <row r="18" spans="2:14" x14ac:dyDescent="0.25">
      <c r="C18" s="23" t="s">
        <v>35</v>
      </c>
      <c r="F18" s="153"/>
      <c r="G18" s="153"/>
      <c r="H18" s="153"/>
      <c r="J18" s="23" t="s">
        <v>36</v>
      </c>
      <c r="L18" s="131"/>
      <c r="M18" s="131"/>
    </row>
    <row r="19" spans="2:14" x14ac:dyDescent="0.25">
      <c r="C19" s="23" t="s">
        <v>37</v>
      </c>
      <c r="F19" s="158" t="str">
        <f>IFERROR(INDEX(Dropdown!P:P,MATCH(F18,Dropdown!N1:N144,0))," ")</f>
        <v xml:space="preserve"> </v>
      </c>
      <c r="G19" s="158"/>
      <c r="H19" s="158"/>
      <c r="J19" s="23" t="s">
        <v>38</v>
      </c>
      <c r="L19" s="131"/>
      <c r="M19" s="131"/>
    </row>
    <row r="20" spans="2:14" x14ac:dyDescent="0.25">
      <c r="C20" s="23" t="s">
        <v>39</v>
      </c>
      <c r="F20" s="158" t="str">
        <f>IFERROR(INDEX(Dropdown!Q:Q,MATCH(F18,Dropdown!N:N,0))," ")</f>
        <v xml:space="preserve"> </v>
      </c>
      <c r="G20" s="158"/>
      <c r="H20" s="158"/>
      <c r="I20" s="141" t="str">
        <f>IF(F20="Group C","Not Compliant"," ")</f>
        <v xml:space="preserve"> </v>
      </c>
    </row>
    <row r="21" spans="2:14" x14ac:dyDescent="0.25">
      <c r="C21" s="23" t="s">
        <v>40</v>
      </c>
      <c r="F21" s="158" t="str">
        <f>IFERROR(INDEX(Dropdown!O:O,MATCH(F18,Dropdown!N:N,0))," ")</f>
        <v xml:space="preserve"> </v>
      </c>
      <c r="G21" s="158"/>
      <c r="H21" s="158"/>
    </row>
    <row r="22" spans="2:14" x14ac:dyDescent="0.25">
      <c r="C22" s="23" t="s">
        <v>30</v>
      </c>
      <c r="F22" s="154"/>
      <c r="G22" s="153"/>
      <c r="H22" s="153"/>
    </row>
    <row r="23" spans="2:14" x14ac:dyDescent="0.25">
      <c r="C23" s="23" t="s">
        <v>31</v>
      </c>
      <c r="F23" s="153"/>
      <c r="G23" s="153"/>
      <c r="H23" s="153"/>
    </row>
    <row r="24" spans="2:14" x14ac:dyDescent="0.25"/>
    <row r="25" spans="2:14" x14ac:dyDescent="0.25"/>
    <row r="26" spans="2:14" x14ac:dyDescent="0.25">
      <c r="B26" s="159" t="s">
        <v>41</v>
      </c>
      <c r="C26" s="159"/>
      <c r="D26" s="159"/>
      <c r="E26" s="159"/>
      <c r="F26" s="159"/>
      <c r="G26" s="159"/>
      <c r="H26" s="159"/>
      <c r="I26" s="159"/>
      <c r="J26" s="159"/>
      <c r="K26" s="159"/>
      <c r="L26" s="159"/>
      <c r="M26" s="159"/>
      <c r="N26" s="159"/>
    </row>
    <row r="27" spans="2:14" x14ac:dyDescent="0.25">
      <c r="B27" s="159"/>
      <c r="C27" s="159"/>
      <c r="D27" s="159"/>
      <c r="E27" s="159"/>
      <c r="F27" s="159"/>
      <c r="G27" s="159"/>
      <c r="H27" s="159"/>
      <c r="I27" s="159"/>
      <c r="J27" s="159"/>
      <c r="K27" s="159"/>
      <c r="L27" s="159"/>
      <c r="M27" s="159"/>
      <c r="N27" s="159"/>
    </row>
    <row r="28" spans="2:14" ht="26.25" customHeight="1" x14ac:dyDescent="0.25">
      <c r="B28" s="159"/>
      <c r="C28" s="159"/>
      <c r="D28" s="159"/>
      <c r="E28" s="159"/>
      <c r="F28" s="159"/>
      <c r="G28" s="159"/>
      <c r="H28" s="159"/>
      <c r="I28" s="159"/>
      <c r="J28" s="159"/>
      <c r="K28" s="159"/>
      <c r="L28" s="159"/>
      <c r="M28" s="159"/>
      <c r="N28" s="159"/>
    </row>
    <row r="29" spans="2:14" x14ac:dyDescent="0.25">
      <c r="B29" s="67"/>
      <c r="C29" s="67"/>
      <c r="D29" s="67"/>
      <c r="E29" s="67"/>
      <c r="F29" s="67"/>
      <c r="G29" s="67"/>
      <c r="H29" s="67"/>
      <c r="I29" s="67"/>
      <c r="J29" s="67"/>
      <c r="K29" s="67"/>
      <c r="L29" s="67"/>
      <c r="M29" s="67"/>
      <c r="N29" s="67"/>
    </row>
    <row r="30" spans="2:14" ht="15.75" customHeight="1" x14ac:dyDescent="0.25">
      <c r="B30" s="160" t="s">
        <v>42</v>
      </c>
      <c r="C30" s="160"/>
      <c r="D30" s="160"/>
      <c r="E30" s="160"/>
      <c r="F30" s="160"/>
    </row>
    <row r="31" spans="2:14" x14ac:dyDescent="0.25">
      <c r="B31" s="157" t="s">
        <v>43</v>
      </c>
      <c r="C31" s="157"/>
      <c r="D31" s="157"/>
      <c r="E31" s="157"/>
      <c r="F31" s="157"/>
    </row>
    <row r="32" spans="2:14" x14ac:dyDescent="0.25"/>
    <row r="33" spans="2:14" x14ac:dyDescent="0.25">
      <c r="B33" s="156" t="s">
        <v>44</v>
      </c>
      <c r="C33" s="156"/>
      <c r="D33" s="156"/>
      <c r="E33" s="156"/>
      <c r="F33" s="156"/>
      <c r="G33" s="156"/>
      <c r="H33" s="156"/>
      <c r="I33" s="156"/>
      <c r="J33" s="156"/>
      <c r="K33" s="156"/>
      <c r="L33" s="156"/>
      <c r="M33" s="156"/>
      <c r="N33" s="156"/>
    </row>
    <row r="34" spans="2:14" x14ac:dyDescent="0.25">
      <c r="B34" s="155" t="s">
        <v>45</v>
      </c>
      <c r="C34" s="155"/>
      <c r="D34" s="155"/>
      <c r="E34" s="155"/>
      <c r="F34" s="155"/>
      <c r="G34" s="155"/>
      <c r="H34" s="155"/>
      <c r="I34" s="155"/>
      <c r="J34" s="155"/>
      <c r="K34" s="155"/>
      <c r="L34" s="155"/>
      <c r="M34" s="155"/>
      <c r="N34" s="155"/>
    </row>
    <row r="35" spans="2:14" x14ac:dyDescent="0.25">
      <c r="B35" s="155"/>
      <c r="C35" s="155"/>
      <c r="D35" s="155"/>
      <c r="E35" s="155"/>
      <c r="F35" s="155"/>
      <c r="G35" s="155"/>
      <c r="H35" s="155"/>
      <c r="I35" s="155"/>
      <c r="J35" s="155"/>
      <c r="K35" s="155"/>
      <c r="L35" s="155"/>
      <c r="M35" s="155"/>
      <c r="N35" s="155"/>
    </row>
    <row r="36" spans="2:14" x14ac:dyDescent="0.25"/>
    <row r="37" spans="2:14" x14ac:dyDescent="0.25"/>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s="23" customFormat="1" x14ac:dyDescent="0.25"/>
    <row r="50" s="23" customFormat="1" x14ac:dyDescent="0.25"/>
    <row r="51" s="23" customFormat="1" x14ac:dyDescent="0.25"/>
    <row r="52" s="23" customFormat="1" x14ac:dyDescent="0.25"/>
    <row r="53" s="23" customFormat="1" x14ac:dyDescent="0.25"/>
    <row r="54" s="23" customFormat="1" x14ac:dyDescent="0.25"/>
    <row r="55" s="23" customFormat="1" x14ac:dyDescent="0.25"/>
    <row r="56" s="23" customFormat="1" x14ac:dyDescent="0.25"/>
    <row r="57" s="23" customFormat="1" x14ac:dyDescent="0.25"/>
    <row r="58" s="23" customFormat="1" x14ac:dyDescent="0.25"/>
    <row r="59" s="23" customFormat="1" x14ac:dyDescent="0.25"/>
    <row r="60" s="23" customFormat="1" x14ac:dyDescent="0.25"/>
    <row r="61" s="23" customFormat="1" x14ac:dyDescent="0.25"/>
    <row r="62" s="23" customFormat="1" x14ac:dyDescent="0.25"/>
    <row r="63" s="23" customFormat="1" x14ac:dyDescent="0.25"/>
    <row r="64"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sheetData>
  <sheetProtection algorithmName="SHA-512" hashValue="hSCNYatdkL5PYTq1GigtHrj0I1QM4oTL6a7JbTozh32/Bmi/y79/tk//Gb2+ewCo3gu5ahZowhHdNz9Uh3re6Q==" saltValue="jY3/ef/cTaArZ7EmMwfHoA==" spinCount="100000" sheet="1" formatCells="0"/>
  <mergeCells count="22">
    <mergeCell ref="B34:N35"/>
    <mergeCell ref="B33:N33"/>
    <mergeCell ref="F14:H14"/>
    <mergeCell ref="L12:N12"/>
    <mergeCell ref="L13:N13"/>
    <mergeCell ref="L14:N14"/>
    <mergeCell ref="B31:F31"/>
    <mergeCell ref="F18:H18"/>
    <mergeCell ref="F21:H21"/>
    <mergeCell ref="F22:H22"/>
    <mergeCell ref="F19:H19"/>
    <mergeCell ref="B26:N28"/>
    <mergeCell ref="B30:F30"/>
    <mergeCell ref="F23:H23"/>
    <mergeCell ref="F20:H20"/>
    <mergeCell ref="F4:M4"/>
    <mergeCell ref="F7:N7"/>
    <mergeCell ref="F12:H12"/>
    <mergeCell ref="F13:H13"/>
    <mergeCell ref="F5:N5"/>
    <mergeCell ref="F6:N6"/>
    <mergeCell ref="F9:N9"/>
  </mergeCells>
  <pageMargins left="0.7" right="0.7" top="0.75" bottom="0.75" header="0.3" footer="0.3"/>
  <pageSetup paperSize="9" scale="86" orientation="landscape" r:id="rId1"/>
  <ignoredErrors>
    <ignoredError sqref="N4 F19:F21 I20"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Dropdown!$E$2:$E$11</xm:f>
          </x14:formula1>
          <xm:sqref>F5:N5</xm:sqref>
        </x14:dataValidation>
        <x14:dataValidation type="list" allowBlank="1" showInputMessage="1" showErrorMessage="1" xr:uid="{00000000-0002-0000-0100-000001000000}">
          <x14:formula1>
            <xm:f>Dropdown!$B:$B</xm:f>
          </x14:formula1>
          <xm:sqref>F4:M4</xm:sqref>
        </x14:dataValidation>
        <x14:dataValidation type="list" allowBlank="1" showInputMessage="1" showErrorMessage="1" xr:uid="{D2F18A46-478D-4590-9019-170E009C037C}">
          <x14:formula1>
            <xm:f>Dropdown!$N$1:$N$144</xm:f>
          </x14:formula1>
          <xm:sqref>F18:H18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19"/>
  <sheetViews>
    <sheetView showGridLines="0" zoomScale="80" zoomScaleNormal="80" zoomScaleSheetLayoutView="110" workbookViewId="0">
      <pane ySplit="2" topLeftCell="A3" activePane="bottomLeft" state="frozen"/>
      <selection pane="bottomLeft"/>
    </sheetView>
  </sheetViews>
  <sheetFormatPr defaultColWidth="0" defaultRowHeight="15.75" zeroHeight="1" x14ac:dyDescent="0.25"/>
  <cols>
    <col min="1" max="1" width="0.85546875" style="23" customWidth="1"/>
    <col min="2" max="2" width="3" style="23" customWidth="1"/>
    <col min="3" max="3" width="4" style="23" customWidth="1"/>
    <col min="4" max="4" width="9.140625" style="23" customWidth="1"/>
    <col min="5" max="5" width="12.85546875" style="23" customWidth="1"/>
    <col min="6" max="6" width="11.28515625" style="23" customWidth="1"/>
    <col min="7" max="7" width="10.42578125" style="23" customWidth="1"/>
    <col min="8" max="8" width="12" style="23" customWidth="1"/>
    <col min="9" max="9" width="2.7109375" style="23" customWidth="1"/>
    <col min="10" max="12" width="15.140625" style="23" customWidth="1"/>
    <col min="13" max="13" width="12.28515625" style="23" customWidth="1"/>
    <col min="14" max="14" width="11.28515625" style="23" customWidth="1"/>
    <col min="15" max="15" width="3.7109375" style="23" customWidth="1"/>
    <col min="16" max="16" width="2.5703125" style="23" customWidth="1"/>
    <col min="17" max="16384" width="9.140625" style="23" hidden="1"/>
  </cols>
  <sheetData>
    <row r="1" spans="2:15" ht="4.5" customHeight="1" x14ac:dyDescent="0.25"/>
    <row r="2" spans="2:15" x14ac:dyDescent="0.25">
      <c r="B2" s="94" t="s">
        <v>46</v>
      </c>
      <c r="C2" s="24"/>
      <c r="D2" s="24"/>
      <c r="E2" s="24"/>
      <c r="F2" s="24"/>
      <c r="G2" s="24"/>
      <c r="H2" s="24"/>
      <c r="I2" s="24"/>
      <c r="J2" s="24"/>
      <c r="K2" s="24"/>
      <c r="L2" s="24"/>
      <c r="M2" s="24"/>
      <c r="N2" s="24"/>
      <c r="O2" s="24"/>
    </row>
    <row r="3" spans="2:15" x14ac:dyDescent="0.25"/>
    <row r="4" spans="2:15" x14ac:dyDescent="0.25">
      <c r="C4" s="28" t="s">
        <v>47</v>
      </c>
    </row>
    <row r="5" spans="2:15" x14ac:dyDescent="0.25"/>
    <row r="6" spans="2:15" x14ac:dyDescent="0.25">
      <c r="D6" s="23" t="s">
        <v>48</v>
      </c>
      <c r="J6" s="167">
        <f>SFP!$O$52</f>
        <v>0</v>
      </c>
      <c r="K6" s="168"/>
      <c r="L6" s="168"/>
      <c r="M6" s="4" t="s">
        <v>49</v>
      </c>
    </row>
    <row r="7" spans="2:15" x14ac:dyDescent="0.25">
      <c r="D7" s="23" t="s">
        <v>50</v>
      </c>
      <c r="J7" s="169">
        <f>SUMIF(Dropdown!$E$2:$E$15,Profile!$F$5,Dropdown!$F$2:$F$15)</f>
        <v>0</v>
      </c>
      <c r="K7" s="169"/>
      <c r="L7" s="169"/>
    </row>
    <row r="8" spans="2:15" x14ac:dyDescent="0.25">
      <c r="D8" s="28" t="s">
        <v>51</v>
      </c>
      <c r="E8" s="28"/>
      <c r="F8" s="28"/>
      <c r="G8" s="28"/>
      <c r="H8" s="28"/>
      <c r="I8" s="28"/>
      <c r="J8" s="170">
        <f>J6-J7</f>
        <v>0</v>
      </c>
      <c r="K8" s="170"/>
      <c r="L8" s="170"/>
      <c r="M8" s="141" t="str">
        <f>IF(J8&lt;0,"Not Compliant"," ")</f>
        <v xml:space="preserve"> </v>
      </c>
    </row>
    <row r="9" spans="2:15" x14ac:dyDescent="0.25">
      <c r="J9" s="172"/>
      <c r="K9" s="172"/>
      <c r="L9" s="172"/>
    </row>
    <row r="10" spans="2:15" x14ac:dyDescent="0.25">
      <c r="C10" s="28" t="s">
        <v>52</v>
      </c>
    </row>
    <row r="11" spans="2:15" x14ac:dyDescent="0.25"/>
    <row r="12" spans="2:15" x14ac:dyDescent="0.25">
      <c r="D12" s="23" t="s">
        <v>53</v>
      </c>
      <c r="J12" s="153"/>
      <c r="K12" s="153"/>
      <c r="L12" s="153"/>
      <c r="M12" s="4" t="s">
        <v>54</v>
      </c>
    </row>
    <row r="13" spans="2:15" x14ac:dyDescent="0.25">
      <c r="J13" s="171" t="str">
        <f>IF(J12="Direct Remittance Agreement","Fiduciary ratio not applicable"," ")</f>
        <v xml:space="preserve"> </v>
      </c>
      <c r="K13" s="171"/>
      <c r="L13" s="171"/>
      <c r="M13" s="140"/>
    </row>
    <row r="14" spans="2:15" x14ac:dyDescent="0.25">
      <c r="D14" s="23" t="s">
        <v>55</v>
      </c>
      <c r="J14" s="163">
        <v>0</v>
      </c>
      <c r="K14" s="163"/>
      <c r="L14" s="163"/>
    </row>
    <row r="15" spans="2:15" x14ac:dyDescent="0.25">
      <c r="D15" s="23" t="s">
        <v>56</v>
      </c>
      <c r="J15" s="163">
        <v>0</v>
      </c>
      <c r="K15" s="163"/>
      <c r="L15" s="163"/>
    </row>
    <row r="16" spans="2:15" x14ac:dyDescent="0.25">
      <c r="D16" s="23" t="s">
        <v>57</v>
      </c>
      <c r="J16" s="163">
        <v>0</v>
      </c>
      <c r="K16" s="163"/>
      <c r="L16" s="163"/>
    </row>
    <row r="17" spans="4:13" x14ac:dyDescent="0.25">
      <c r="D17" s="28" t="s">
        <v>58</v>
      </c>
      <c r="E17" s="28"/>
      <c r="F17" s="28"/>
      <c r="G17" s="28"/>
      <c r="H17" s="28"/>
      <c r="I17" s="28"/>
      <c r="J17" s="164">
        <f>IFERROR((SUM(J14:L15))/J16,0)</f>
        <v>0</v>
      </c>
      <c r="K17" s="165"/>
      <c r="L17" s="166"/>
      <c r="M17" s="4" t="s">
        <v>54</v>
      </c>
    </row>
    <row r="18" spans="4:13" x14ac:dyDescent="0.25">
      <c r="D18" s="161" t="s">
        <v>59</v>
      </c>
      <c r="E18" s="161"/>
      <c r="F18" s="161"/>
      <c r="G18" s="161"/>
      <c r="H18" s="161"/>
      <c r="I18" s="161"/>
      <c r="J18" s="162" t="str">
        <f>IF(J12="Direct Remittance Agreement"," ",IF(AND(OR(J14&gt;0,J15&gt;0,J16&gt;0),J17&lt;&gt;1),"Not  Compliant"," "))</f>
        <v xml:space="preserve"> </v>
      </c>
      <c r="K18" s="162"/>
      <c r="L18" s="162"/>
    </row>
    <row r="19" spans="4:13" x14ac:dyDescent="0.25">
      <c r="D19" s="161"/>
      <c r="E19" s="161"/>
      <c r="F19" s="161"/>
      <c r="G19" s="161"/>
      <c r="H19" s="161"/>
      <c r="I19" s="161"/>
    </row>
    <row r="20" spans="4:13" x14ac:dyDescent="0.25"/>
    <row r="21" spans="4:13" x14ac:dyDescent="0.25"/>
    <row r="23" spans="4:13" x14ac:dyDescent="0.25"/>
    <row r="24" spans="4:13" x14ac:dyDescent="0.25"/>
    <row r="25" spans="4:13" x14ac:dyDescent="0.25"/>
    <row r="26" spans="4:13" x14ac:dyDescent="0.25"/>
    <row r="27" spans="4:13" x14ac:dyDescent="0.25"/>
    <row r="28" spans="4:13" x14ac:dyDescent="0.25"/>
    <row r="29" spans="4:13" x14ac:dyDescent="0.25"/>
    <row r="30" spans="4:13" x14ac:dyDescent="0.25"/>
    <row r="31" spans="4:13" x14ac:dyDescent="0.25"/>
    <row r="32" spans="4:13" x14ac:dyDescent="0.25"/>
    <row r="33" s="23" customFormat="1" x14ac:dyDescent="0.25"/>
    <row r="34" s="23" customFormat="1" x14ac:dyDescent="0.25"/>
    <row r="35" s="23" customFormat="1" x14ac:dyDescent="0.25"/>
    <row r="36" s="23" customFormat="1" x14ac:dyDescent="0.25"/>
    <row r="37" s="23" customFormat="1" x14ac:dyDescent="0.25"/>
    <row r="38" s="23" customFormat="1" x14ac:dyDescent="0.25"/>
    <row r="39" s="23" customFormat="1" x14ac:dyDescent="0.25"/>
    <row r="40" s="23" customFormat="1" x14ac:dyDescent="0.25"/>
    <row r="41" s="23" customFormat="1" x14ac:dyDescent="0.25"/>
    <row r="42" s="23" customFormat="1" x14ac:dyDescent="0.25"/>
    <row r="43" s="23" customFormat="1" x14ac:dyDescent="0.25"/>
    <row r="44" s="23" customFormat="1" x14ac:dyDescent="0.25"/>
    <row r="45" s="23" customFormat="1" x14ac:dyDescent="0.25"/>
    <row r="46" s="23" customFormat="1" x14ac:dyDescent="0.25"/>
    <row r="47" s="23" customFormat="1" x14ac:dyDescent="0.25"/>
    <row r="48" s="23" customFormat="1" x14ac:dyDescent="0.25"/>
    <row r="49" s="23" customFormat="1" x14ac:dyDescent="0.25"/>
    <row r="50" s="23" customFormat="1" x14ac:dyDescent="0.25"/>
    <row r="51" s="23" customFormat="1" x14ac:dyDescent="0.25"/>
    <row r="52" s="23" customFormat="1" x14ac:dyDescent="0.25"/>
    <row r="53" s="23" customFormat="1" x14ac:dyDescent="0.25"/>
    <row r="54" s="23" customFormat="1" x14ac:dyDescent="0.25"/>
    <row r="55" s="23" customFormat="1" x14ac:dyDescent="0.25"/>
    <row r="56" s="23" customFormat="1" x14ac:dyDescent="0.25"/>
    <row r="57" s="23" customFormat="1" x14ac:dyDescent="0.25"/>
    <row r="58" s="23" customFormat="1" x14ac:dyDescent="0.25"/>
    <row r="59" s="23" customFormat="1" x14ac:dyDescent="0.25"/>
    <row r="60" s="23" customFormat="1" x14ac:dyDescent="0.25"/>
    <row r="61" s="23" customFormat="1" x14ac:dyDescent="0.25"/>
    <row r="62" s="23" customFormat="1" x14ac:dyDescent="0.25"/>
    <row r="63" s="23" customFormat="1" x14ac:dyDescent="0.25"/>
    <row r="64"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s="23" customFormat="1"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sheetData>
  <sheetProtection algorithmName="SHA-512" hashValue="L1buxxlujod4sxG/HYnGZJ67bwX3vABKCRwj+JUkj6besWnVssFYZ4M8tmPXPH5E94h1v+xE0tZ4Wj70IK0+ng==" saltValue="iyjnNfaXeSgoeWbOrZJ9dg==" spinCount="100000" sheet="1" formatCells="0"/>
  <mergeCells count="12">
    <mergeCell ref="J14:L14"/>
    <mergeCell ref="J6:L6"/>
    <mergeCell ref="J7:L7"/>
    <mergeCell ref="J8:L8"/>
    <mergeCell ref="J12:L12"/>
    <mergeCell ref="J13:L13"/>
    <mergeCell ref="J9:L9"/>
    <mergeCell ref="D18:I19"/>
    <mergeCell ref="J18:L18"/>
    <mergeCell ref="J15:L15"/>
    <mergeCell ref="J16:L16"/>
    <mergeCell ref="J17:L17"/>
  </mergeCells>
  <conditionalFormatting sqref="J8:L8">
    <cfRule type="cellIs" dxfId="0" priority="1" operator="lessThan">
      <formula>0</formula>
    </cfRule>
  </conditionalFormatting>
  <pageMargins left="0.7" right="0.7" top="0.75" bottom="0.75" header="0.3" footer="0.3"/>
  <pageSetup paperSize="9" scale="66" orientation="portrait" r:id="rId1"/>
  <ignoredErrors>
    <ignoredError sqref="M8 J18"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Dropdown!$H$2:$H$4</xm:f>
          </x14:formula1>
          <xm:sqref>J12:L12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126"/>
  <sheetViews>
    <sheetView showGridLines="0" zoomScale="80" zoomScaleNormal="80" zoomScaleSheetLayoutView="100" workbookViewId="0">
      <pane ySplit="2" topLeftCell="A3" activePane="bottomLeft" state="frozen"/>
      <selection pane="bottomLeft"/>
    </sheetView>
  </sheetViews>
  <sheetFormatPr defaultColWidth="0" defaultRowHeight="15.75" zeroHeight="1" x14ac:dyDescent="0.25"/>
  <cols>
    <col min="1" max="1" width="0.85546875" style="23" customWidth="1"/>
    <col min="2" max="2" width="4" style="23" customWidth="1"/>
    <col min="3" max="3" width="9.140625" style="23" customWidth="1"/>
    <col min="4" max="4" width="12.85546875" style="23" customWidth="1"/>
    <col min="5" max="5" width="11.28515625" style="23" customWidth="1"/>
    <col min="6" max="6" width="10.42578125" style="23" customWidth="1"/>
    <col min="7" max="10" width="12" style="23" customWidth="1"/>
    <col min="11" max="11" width="12.85546875" style="23" customWidth="1"/>
    <col min="12" max="12" width="12.28515625" style="23" customWidth="1"/>
    <col min="13" max="13" width="11.28515625" style="23" customWidth="1"/>
    <col min="14" max="14" width="3.7109375" style="23" customWidth="1"/>
    <col min="15" max="15" width="2.5703125" style="23" customWidth="1"/>
    <col min="16" max="16" width="0" style="23" hidden="1" customWidth="1"/>
    <col min="17" max="16384" width="9.140625" style="23" hidden="1"/>
  </cols>
  <sheetData>
    <row r="1" spans="1:14" ht="4.5" customHeight="1" x14ac:dyDescent="0.25">
      <c r="A1" s="23">
        <v>0</v>
      </c>
    </row>
    <row r="2" spans="1:14" x14ac:dyDescent="0.25">
      <c r="B2" s="94" t="s">
        <v>60</v>
      </c>
      <c r="C2" s="24"/>
      <c r="D2" s="24"/>
      <c r="E2" s="24"/>
      <c r="F2" s="24"/>
      <c r="G2" s="24"/>
      <c r="H2" s="24"/>
      <c r="I2" s="24"/>
      <c r="J2" s="24"/>
      <c r="K2" s="24"/>
      <c r="L2" s="24"/>
      <c r="M2" s="24"/>
      <c r="N2" s="24"/>
    </row>
    <row r="3" spans="1:14" x14ac:dyDescent="0.25"/>
    <row r="4" spans="1:14" x14ac:dyDescent="0.25">
      <c r="C4" s="32" t="s">
        <v>61</v>
      </c>
    </row>
    <row r="5" spans="1:14" x14ac:dyDescent="0.25">
      <c r="C5" s="132" t="s">
        <v>62</v>
      </c>
    </row>
    <row r="6" spans="1:14" x14ac:dyDescent="0.25"/>
    <row r="7" spans="1:14" x14ac:dyDescent="0.25">
      <c r="C7" s="79" t="s">
        <v>63</v>
      </c>
      <c r="D7" s="79"/>
      <c r="E7" s="79"/>
      <c r="F7" s="79"/>
      <c r="G7" s="79"/>
      <c r="H7" s="79"/>
      <c r="I7" s="79"/>
      <c r="J7" s="79"/>
      <c r="K7" s="79"/>
      <c r="L7" s="79"/>
    </row>
    <row r="8" spans="1:14" x14ac:dyDescent="0.25">
      <c r="C8" s="179" t="s">
        <v>64</v>
      </c>
      <c r="D8" s="180"/>
      <c r="E8" s="180"/>
      <c r="F8" s="181"/>
      <c r="G8" s="173" t="s">
        <v>65</v>
      </c>
      <c r="H8" s="174"/>
      <c r="I8" s="174"/>
      <c r="J8" s="175"/>
      <c r="K8" s="179" t="s">
        <v>66</v>
      </c>
      <c r="L8" s="181"/>
    </row>
    <row r="9" spans="1:14" x14ac:dyDescent="0.25">
      <c r="C9" s="182"/>
      <c r="D9" s="183"/>
      <c r="E9" s="183"/>
      <c r="F9" s="184"/>
      <c r="G9" s="173" t="s">
        <v>67</v>
      </c>
      <c r="H9" s="175"/>
      <c r="I9" s="173" t="s">
        <v>26</v>
      </c>
      <c r="J9" s="175"/>
      <c r="K9" s="182"/>
      <c r="L9" s="184"/>
    </row>
    <row r="10" spans="1:14" x14ac:dyDescent="0.25">
      <c r="C10" s="176"/>
      <c r="D10" s="176"/>
      <c r="E10" s="176"/>
      <c r="F10" s="176"/>
      <c r="G10" s="177"/>
      <c r="H10" s="178"/>
      <c r="I10" s="177"/>
      <c r="J10" s="178"/>
      <c r="K10" s="163">
        <v>0</v>
      </c>
      <c r="L10" s="163"/>
    </row>
    <row r="11" spans="1:14" x14ac:dyDescent="0.25">
      <c r="C11" s="176"/>
      <c r="D11" s="176"/>
      <c r="E11" s="176"/>
      <c r="F11" s="176"/>
      <c r="G11" s="177"/>
      <c r="H11" s="178"/>
      <c r="I11" s="177"/>
      <c r="J11" s="178"/>
      <c r="K11" s="163">
        <v>0</v>
      </c>
      <c r="L11" s="163"/>
    </row>
    <row r="12" spans="1:14" x14ac:dyDescent="0.25">
      <c r="C12" s="176"/>
      <c r="D12" s="176"/>
      <c r="E12" s="176"/>
      <c r="F12" s="176"/>
      <c r="G12" s="177"/>
      <c r="H12" s="178"/>
      <c r="I12" s="177"/>
      <c r="J12" s="178"/>
      <c r="K12" s="163">
        <v>0</v>
      </c>
      <c r="L12" s="163"/>
    </row>
    <row r="13" spans="1:14" x14ac:dyDescent="0.25">
      <c r="C13" s="176"/>
      <c r="D13" s="176"/>
      <c r="E13" s="176"/>
      <c r="F13" s="176"/>
      <c r="G13" s="177"/>
      <c r="H13" s="178"/>
      <c r="I13" s="177"/>
      <c r="J13" s="178"/>
      <c r="K13" s="163">
        <v>0</v>
      </c>
      <c r="L13" s="163"/>
    </row>
    <row r="14" spans="1:14" x14ac:dyDescent="0.25">
      <c r="C14" s="176"/>
      <c r="D14" s="176"/>
      <c r="E14" s="176"/>
      <c r="F14" s="176"/>
      <c r="G14" s="177"/>
      <c r="H14" s="178"/>
      <c r="I14" s="177"/>
      <c r="J14" s="178"/>
      <c r="K14" s="163">
        <v>0</v>
      </c>
      <c r="L14" s="163"/>
    </row>
    <row r="15" spans="1:14" x14ac:dyDescent="0.25">
      <c r="C15" s="176"/>
      <c r="D15" s="176"/>
      <c r="E15" s="176"/>
      <c r="F15" s="176"/>
      <c r="G15" s="177"/>
      <c r="H15" s="178"/>
      <c r="I15" s="177"/>
      <c r="J15" s="178"/>
      <c r="K15" s="163">
        <v>0</v>
      </c>
      <c r="L15" s="163"/>
    </row>
    <row r="16" spans="1:14" x14ac:dyDescent="0.25">
      <c r="C16" s="176"/>
      <c r="D16" s="176"/>
      <c r="E16" s="176"/>
      <c r="F16" s="176"/>
      <c r="G16" s="177"/>
      <c r="H16" s="178"/>
      <c r="I16" s="177"/>
      <c r="J16" s="178"/>
      <c r="K16" s="163">
        <v>0</v>
      </c>
      <c r="L16" s="163"/>
    </row>
    <row r="17" spans="3:12" x14ac:dyDescent="0.25">
      <c r="C17" s="176"/>
      <c r="D17" s="176"/>
      <c r="E17" s="176"/>
      <c r="F17" s="176"/>
      <c r="G17" s="177"/>
      <c r="H17" s="178"/>
      <c r="I17" s="177"/>
      <c r="J17" s="178"/>
      <c r="K17" s="163">
        <v>0</v>
      </c>
      <c r="L17" s="163"/>
    </row>
    <row r="18" spans="3:12" x14ac:dyDescent="0.25">
      <c r="C18" s="176"/>
      <c r="D18" s="176"/>
      <c r="E18" s="176"/>
      <c r="F18" s="176"/>
      <c r="G18" s="177"/>
      <c r="H18" s="178"/>
      <c r="I18" s="177"/>
      <c r="J18" s="178"/>
      <c r="K18" s="163">
        <v>0</v>
      </c>
      <c r="L18" s="163"/>
    </row>
    <row r="19" spans="3:12" x14ac:dyDescent="0.25">
      <c r="C19" s="176"/>
      <c r="D19" s="176"/>
      <c r="E19" s="176"/>
      <c r="F19" s="176"/>
      <c r="G19" s="177"/>
      <c r="H19" s="178"/>
      <c r="I19" s="177"/>
      <c r="J19" s="178"/>
      <c r="K19" s="163">
        <v>0</v>
      </c>
      <c r="L19" s="163"/>
    </row>
    <row r="20" spans="3:12" x14ac:dyDescent="0.25">
      <c r="C20" s="26"/>
      <c r="D20" s="26"/>
      <c r="E20" s="26"/>
      <c r="F20" s="26"/>
      <c r="G20" s="26"/>
      <c r="H20" s="26"/>
      <c r="I20" s="26"/>
      <c r="J20" s="29" t="s">
        <v>68</v>
      </c>
      <c r="K20" s="185">
        <f>SUM(K10:L19)</f>
        <v>0</v>
      </c>
      <c r="L20" s="185"/>
    </row>
    <row r="21" spans="3:12" x14ac:dyDescent="0.25">
      <c r="C21" s="26"/>
      <c r="D21" s="26"/>
      <c r="E21" s="26"/>
      <c r="F21" s="26"/>
      <c r="G21" s="26"/>
      <c r="H21" s="26"/>
      <c r="I21" s="26"/>
      <c r="J21" s="26"/>
      <c r="K21" s="26"/>
      <c r="L21" s="26"/>
    </row>
    <row r="22" spans="3:12" x14ac:dyDescent="0.25">
      <c r="C22" s="79" t="s">
        <v>69</v>
      </c>
      <c r="D22" s="79"/>
      <c r="E22" s="79"/>
      <c r="F22" s="79"/>
      <c r="G22" s="79"/>
      <c r="H22" s="79"/>
      <c r="I22" s="79"/>
      <c r="J22" s="79"/>
      <c r="K22" s="79"/>
      <c r="L22" s="79"/>
    </row>
    <row r="23" spans="3:12" x14ac:dyDescent="0.25">
      <c r="C23" s="179" t="s">
        <v>64</v>
      </c>
      <c r="D23" s="180"/>
      <c r="E23" s="180"/>
      <c r="F23" s="181"/>
      <c r="G23" s="173" t="s">
        <v>65</v>
      </c>
      <c r="H23" s="174"/>
      <c r="I23" s="174"/>
      <c r="J23" s="175"/>
      <c r="K23" s="179" t="s">
        <v>66</v>
      </c>
      <c r="L23" s="181"/>
    </row>
    <row r="24" spans="3:12" x14ac:dyDescent="0.25">
      <c r="C24" s="182"/>
      <c r="D24" s="183"/>
      <c r="E24" s="183"/>
      <c r="F24" s="184"/>
      <c r="G24" s="173" t="s">
        <v>67</v>
      </c>
      <c r="H24" s="175"/>
      <c r="I24" s="173" t="s">
        <v>26</v>
      </c>
      <c r="J24" s="175"/>
      <c r="K24" s="182"/>
      <c r="L24" s="184"/>
    </row>
    <row r="25" spans="3:12" x14ac:dyDescent="0.25">
      <c r="C25" s="176"/>
      <c r="D25" s="176"/>
      <c r="E25" s="176"/>
      <c r="F25" s="176"/>
      <c r="G25" s="177"/>
      <c r="H25" s="178"/>
      <c r="I25" s="177"/>
      <c r="J25" s="178"/>
      <c r="K25" s="163">
        <v>0</v>
      </c>
      <c r="L25" s="163"/>
    </row>
    <row r="26" spans="3:12" x14ac:dyDescent="0.25">
      <c r="C26" s="176"/>
      <c r="D26" s="176"/>
      <c r="E26" s="176"/>
      <c r="F26" s="176"/>
      <c r="G26" s="177"/>
      <c r="H26" s="178"/>
      <c r="I26" s="177"/>
      <c r="J26" s="178"/>
      <c r="K26" s="163">
        <v>0</v>
      </c>
      <c r="L26" s="163"/>
    </row>
    <row r="27" spans="3:12" x14ac:dyDescent="0.25">
      <c r="C27" s="176"/>
      <c r="D27" s="176"/>
      <c r="E27" s="176"/>
      <c r="F27" s="176"/>
      <c r="G27" s="177"/>
      <c r="H27" s="178"/>
      <c r="I27" s="177"/>
      <c r="J27" s="178"/>
      <c r="K27" s="163">
        <v>0</v>
      </c>
      <c r="L27" s="163"/>
    </row>
    <row r="28" spans="3:12" x14ac:dyDescent="0.25">
      <c r="C28" s="176"/>
      <c r="D28" s="176"/>
      <c r="E28" s="176"/>
      <c r="F28" s="176"/>
      <c r="G28" s="177"/>
      <c r="H28" s="178"/>
      <c r="I28" s="177"/>
      <c r="J28" s="178"/>
      <c r="K28" s="163">
        <v>0</v>
      </c>
      <c r="L28" s="163"/>
    </row>
    <row r="29" spans="3:12" x14ac:dyDescent="0.25">
      <c r="C29" s="176"/>
      <c r="D29" s="176"/>
      <c r="E29" s="176"/>
      <c r="F29" s="176"/>
      <c r="G29" s="177"/>
      <c r="H29" s="178"/>
      <c r="I29" s="177"/>
      <c r="J29" s="178"/>
      <c r="K29" s="163">
        <v>0</v>
      </c>
      <c r="L29" s="163"/>
    </row>
    <row r="30" spans="3:12" x14ac:dyDescent="0.25">
      <c r="C30" s="176"/>
      <c r="D30" s="176"/>
      <c r="E30" s="176"/>
      <c r="F30" s="176"/>
      <c r="G30" s="177"/>
      <c r="H30" s="178"/>
      <c r="I30" s="177"/>
      <c r="J30" s="178"/>
      <c r="K30" s="163">
        <v>0</v>
      </c>
      <c r="L30" s="163"/>
    </row>
    <row r="31" spans="3:12" x14ac:dyDescent="0.25">
      <c r="C31" s="176"/>
      <c r="D31" s="176"/>
      <c r="E31" s="176"/>
      <c r="F31" s="176"/>
      <c r="G31" s="177"/>
      <c r="H31" s="178"/>
      <c r="I31" s="177"/>
      <c r="J31" s="178"/>
      <c r="K31" s="163">
        <v>0</v>
      </c>
      <c r="L31" s="163"/>
    </row>
    <row r="32" spans="3:12" x14ac:dyDescent="0.25">
      <c r="C32" s="176"/>
      <c r="D32" s="176"/>
      <c r="E32" s="176"/>
      <c r="F32" s="176"/>
      <c r="G32" s="177"/>
      <c r="H32" s="178"/>
      <c r="I32" s="177"/>
      <c r="J32" s="178"/>
      <c r="K32" s="163">
        <v>0</v>
      </c>
      <c r="L32" s="163"/>
    </row>
    <row r="33" spans="1:12" x14ac:dyDescent="0.25">
      <c r="C33" s="176"/>
      <c r="D33" s="176"/>
      <c r="E33" s="176"/>
      <c r="F33" s="176"/>
      <c r="G33" s="177"/>
      <c r="H33" s="178"/>
      <c r="I33" s="177"/>
      <c r="J33" s="178"/>
      <c r="K33" s="163">
        <v>0</v>
      </c>
      <c r="L33" s="163"/>
    </row>
    <row r="34" spans="1:12" x14ac:dyDescent="0.25">
      <c r="C34" s="176"/>
      <c r="D34" s="176"/>
      <c r="E34" s="176"/>
      <c r="F34" s="176"/>
      <c r="G34" s="177"/>
      <c r="H34" s="178"/>
      <c r="I34" s="177"/>
      <c r="J34" s="178"/>
      <c r="K34" s="163">
        <v>0</v>
      </c>
      <c r="L34" s="163"/>
    </row>
    <row r="35" spans="1:12" x14ac:dyDescent="0.25">
      <c r="J35" s="29" t="s">
        <v>68</v>
      </c>
      <c r="K35" s="185">
        <f>SUM(K25:L34)</f>
        <v>0</v>
      </c>
      <c r="L35" s="185"/>
    </row>
    <row r="36" spans="1:12" x14ac:dyDescent="0.25"/>
    <row r="37" spans="1:12" x14ac:dyDescent="0.25">
      <c r="A37" s="33"/>
      <c r="B37" s="33"/>
    </row>
    <row r="38" spans="1:12" x14ac:dyDescent="0.25">
      <c r="A38" s="33"/>
      <c r="B38" s="33"/>
    </row>
    <row r="39" spans="1:12" x14ac:dyDescent="0.25">
      <c r="A39" s="33"/>
      <c r="B39" s="33"/>
    </row>
    <row r="40" spans="1:12" x14ac:dyDescent="0.25"/>
    <row r="41" spans="1:12" x14ac:dyDescent="0.25"/>
    <row r="42" spans="1:12" x14ac:dyDescent="0.25"/>
    <row r="43" spans="1:12" x14ac:dyDescent="0.25"/>
    <row r="44" spans="1:12" x14ac:dyDescent="0.25"/>
    <row r="45" spans="1:12" x14ac:dyDescent="0.25"/>
    <row r="46" spans="1:12" x14ac:dyDescent="0.25"/>
    <row r="47" spans="1:12" x14ac:dyDescent="0.25"/>
    <row r="48" spans="1:1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sheetData>
  <sheetProtection algorithmName="SHA-512" hashValue="ixhgOnSmb0TPwhq9MVUwnAiKa0SdiSI4C1K+raNGa4KfGy5SRuvfIiL3Bg32gjO3Wf4nvkr/S+Yc780T4PoqIg==" saltValue="ZhAss+Ji+JM8Sjby8g4iHg==" spinCount="100000" sheet="1" formatCells="0" formatRows="0" insertRows="0"/>
  <mergeCells count="92">
    <mergeCell ref="I30:J30"/>
    <mergeCell ref="G31:H31"/>
    <mergeCell ref="I31:J31"/>
    <mergeCell ref="G32:H32"/>
    <mergeCell ref="I32:J32"/>
    <mergeCell ref="G19:H19"/>
    <mergeCell ref="I19:J19"/>
    <mergeCell ref="C23:F24"/>
    <mergeCell ref="K23:L24"/>
    <mergeCell ref="G24:H24"/>
    <mergeCell ref="I24:J24"/>
    <mergeCell ref="K20:L20"/>
    <mergeCell ref="G23:J23"/>
    <mergeCell ref="G14:H14"/>
    <mergeCell ref="I14:J14"/>
    <mergeCell ref="G15:H15"/>
    <mergeCell ref="I15:J15"/>
    <mergeCell ref="G16:H16"/>
    <mergeCell ref="I16:J16"/>
    <mergeCell ref="C32:F32"/>
    <mergeCell ref="K32:L32"/>
    <mergeCell ref="K35:L35"/>
    <mergeCell ref="C30:F30"/>
    <mergeCell ref="K30:L30"/>
    <mergeCell ref="C31:F31"/>
    <mergeCell ref="K31:L31"/>
    <mergeCell ref="C33:F33"/>
    <mergeCell ref="K33:L33"/>
    <mergeCell ref="C34:F34"/>
    <mergeCell ref="K34:L34"/>
    <mergeCell ref="G33:H33"/>
    <mergeCell ref="I33:J33"/>
    <mergeCell ref="G34:H34"/>
    <mergeCell ref="I34:J34"/>
    <mergeCell ref="G30:H30"/>
    <mergeCell ref="C28:F28"/>
    <mergeCell ref="K28:L28"/>
    <mergeCell ref="C29:F29"/>
    <mergeCell ref="K29:L29"/>
    <mergeCell ref="G28:H28"/>
    <mergeCell ref="I28:J28"/>
    <mergeCell ref="G29:H29"/>
    <mergeCell ref="I29:J29"/>
    <mergeCell ref="C26:F26"/>
    <mergeCell ref="K26:L26"/>
    <mergeCell ref="C27:F27"/>
    <mergeCell ref="K27:L27"/>
    <mergeCell ref="G26:H26"/>
    <mergeCell ref="I26:J26"/>
    <mergeCell ref="G27:H27"/>
    <mergeCell ref="I27:J27"/>
    <mergeCell ref="C25:F25"/>
    <mergeCell ref="K25:L25"/>
    <mergeCell ref="G25:H25"/>
    <mergeCell ref="I25:J25"/>
    <mergeCell ref="C16:F16"/>
    <mergeCell ref="K16:L16"/>
    <mergeCell ref="C19:F19"/>
    <mergeCell ref="K19:L19"/>
    <mergeCell ref="C17:F17"/>
    <mergeCell ref="K17:L17"/>
    <mergeCell ref="C18:F18"/>
    <mergeCell ref="K18:L18"/>
    <mergeCell ref="G17:H17"/>
    <mergeCell ref="I17:J17"/>
    <mergeCell ref="G18:H18"/>
    <mergeCell ref="I18:J18"/>
    <mergeCell ref="C11:F11"/>
    <mergeCell ref="K11:L11"/>
    <mergeCell ref="C15:F15"/>
    <mergeCell ref="K15:L15"/>
    <mergeCell ref="C14:F14"/>
    <mergeCell ref="K14:L14"/>
    <mergeCell ref="C13:F13"/>
    <mergeCell ref="K13:L13"/>
    <mergeCell ref="C12:F12"/>
    <mergeCell ref="K12:L12"/>
    <mergeCell ref="G11:H11"/>
    <mergeCell ref="I11:J11"/>
    <mergeCell ref="G12:H12"/>
    <mergeCell ref="I12:J12"/>
    <mergeCell ref="G13:H13"/>
    <mergeCell ref="I13:J13"/>
    <mergeCell ref="G8:J8"/>
    <mergeCell ref="C10:F10"/>
    <mergeCell ref="K10:L10"/>
    <mergeCell ref="G10:H10"/>
    <mergeCell ref="I10:J10"/>
    <mergeCell ref="C8:F9"/>
    <mergeCell ref="K8:L9"/>
    <mergeCell ref="G9:H9"/>
    <mergeCell ref="I9:J9"/>
  </mergeCells>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99"/>
  <sheetViews>
    <sheetView showGridLines="0" zoomScale="70" zoomScaleNormal="70" zoomScaleSheetLayoutView="90" workbookViewId="0">
      <pane ySplit="6" topLeftCell="A7" activePane="bottomLeft" state="frozen"/>
      <selection activeCell="H2" sqref="H2"/>
      <selection pane="bottomLeft"/>
    </sheetView>
  </sheetViews>
  <sheetFormatPr defaultColWidth="0" defaultRowHeight="15.75" zeroHeight="1" x14ac:dyDescent="0.25"/>
  <cols>
    <col min="1" max="1" width="0.85546875" style="23" customWidth="1"/>
    <col min="2" max="2" width="36.28515625" style="23" customWidth="1"/>
    <col min="3" max="14" width="26.42578125" style="23" bestFit="1" customWidth="1"/>
    <col min="15" max="15" width="3.7109375" style="23" customWidth="1"/>
    <col min="16" max="26" width="0" style="23" hidden="1" customWidth="1"/>
    <col min="27" max="16384" width="9.140625" style="23" hidden="1"/>
  </cols>
  <sheetData>
    <row r="1" spans="1:15" ht="3" customHeight="1" x14ac:dyDescent="0.25"/>
    <row r="2" spans="1:15" x14ac:dyDescent="0.25">
      <c r="A2" s="28"/>
      <c r="D2" s="30"/>
      <c r="E2" s="30"/>
      <c r="G2" s="30"/>
      <c r="H2" s="70">
        <f>Profile!F4</f>
        <v>0</v>
      </c>
      <c r="J2" s="30"/>
      <c r="K2" s="30"/>
      <c r="L2" s="30"/>
      <c r="M2" s="30"/>
      <c r="N2" s="30"/>
      <c r="O2" s="30"/>
    </row>
    <row r="3" spans="1:15" x14ac:dyDescent="0.25">
      <c r="D3" s="30"/>
      <c r="E3" s="30"/>
      <c r="G3" s="30"/>
      <c r="H3" s="70">
        <f>Profile!F5</f>
        <v>0</v>
      </c>
      <c r="J3" s="30"/>
      <c r="K3" s="30"/>
      <c r="L3" s="30"/>
      <c r="M3" s="30"/>
      <c r="N3" s="30"/>
      <c r="O3" s="30"/>
    </row>
    <row r="4" spans="1:15" x14ac:dyDescent="0.25">
      <c r="D4" s="30"/>
      <c r="E4" s="30"/>
      <c r="G4" s="30"/>
      <c r="H4" s="31" t="s">
        <v>70</v>
      </c>
      <c r="J4" s="30"/>
      <c r="K4" s="30"/>
      <c r="L4" s="30"/>
      <c r="M4" s="30"/>
      <c r="N4" s="30"/>
      <c r="O4" s="30"/>
    </row>
    <row r="5" spans="1:15" x14ac:dyDescent="0.25">
      <c r="D5" s="30"/>
      <c r="E5" s="30"/>
      <c r="G5" s="30"/>
      <c r="H5" s="31" t="s">
        <v>71</v>
      </c>
      <c r="J5" s="30"/>
      <c r="K5" s="30"/>
      <c r="L5" s="30"/>
      <c r="M5" s="30"/>
      <c r="N5" s="30"/>
      <c r="O5" s="30"/>
    </row>
    <row r="6" spans="1:15" x14ac:dyDescent="0.25">
      <c r="B6" s="30"/>
      <c r="D6" s="30"/>
      <c r="E6" s="30"/>
      <c r="F6" s="30"/>
      <c r="G6" s="30"/>
      <c r="H6" s="30"/>
      <c r="I6" s="30"/>
      <c r="J6" s="30"/>
      <c r="K6" s="30"/>
      <c r="L6" s="30"/>
      <c r="M6" s="30"/>
      <c r="N6" s="30"/>
      <c r="O6" s="30"/>
    </row>
    <row r="7" spans="1:15" x14ac:dyDescent="0.25">
      <c r="B7" s="32" t="s">
        <v>61</v>
      </c>
      <c r="D7" s="30"/>
      <c r="E7" s="30"/>
      <c r="F7" s="30"/>
      <c r="G7" s="30"/>
      <c r="H7" s="30"/>
      <c r="I7" s="30"/>
      <c r="J7" s="30"/>
      <c r="K7" s="30"/>
      <c r="L7" s="30"/>
      <c r="M7" s="30"/>
      <c r="N7" s="30"/>
      <c r="O7" s="30"/>
    </row>
    <row r="8" spans="1:15" ht="5.25" customHeight="1" x14ac:dyDescent="0.25">
      <c r="B8" s="33"/>
      <c r="D8" s="30"/>
      <c r="E8" s="30"/>
      <c r="F8" s="30"/>
      <c r="G8" s="30"/>
      <c r="H8" s="30"/>
      <c r="I8" s="30"/>
      <c r="J8" s="30"/>
      <c r="K8" s="30"/>
      <c r="L8" s="30"/>
      <c r="M8" s="30"/>
      <c r="N8" s="30"/>
      <c r="O8" s="30"/>
    </row>
    <row r="9" spans="1:15" x14ac:dyDescent="0.25">
      <c r="B9" s="34" t="s">
        <v>72</v>
      </c>
      <c r="D9" s="30"/>
      <c r="E9" s="30"/>
      <c r="F9" s="30"/>
      <c r="G9" s="30"/>
      <c r="H9" s="30"/>
      <c r="I9" s="30"/>
      <c r="J9" s="30"/>
      <c r="K9" s="30"/>
      <c r="L9" s="30"/>
      <c r="M9" s="30"/>
      <c r="N9" s="30"/>
      <c r="O9" s="30"/>
    </row>
    <row r="10" spans="1:15" x14ac:dyDescent="0.25">
      <c r="B10" s="34" t="s">
        <v>73</v>
      </c>
      <c r="D10" s="30"/>
      <c r="E10" s="30"/>
      <c r="F10" s="30"/>
      <c r="G10" s="30"/>
      <c r="H10" s="30"/>
      <c r="I10" s="30"/>
      <c r="J10" s="30"/>
      <c r="K10" s="30"/>
      <c r="L10" s="30"/>
      <c r="M10" s="30"/>
      <c r="N10" s="30"/>
      <c r="O10" s="30"/>
    </row>
    <row r="11" spans="1:15" x14ac:dyDescent="0.25">
      <c r="B11" s="34" t="s">
        <v>74</v>
      </c>
      <c r="D11" s="30"/>
      <c r="E11" s="30"/>
      <c r="F11" s="30"/>
      <c r="G11" s="30"/>
      <c r="H11" s="30"/>
      <c r="I11" s="30"/>
      <c r="J11" s="30"/>
      <c r="K11" s="30"/>
      <c r="L11" s="30"/>
      <c r="M11" s="30"/>
      <c r="N11" s="30"/>
      <c r="O11" s="30"/>
    </row>
    <row r="12" spans="1:15" x14ac:dyDescent="0.25">
      <c r="B12" s="34" t="s">
        <v>75</v>
      </c>
      <c r="D12" s="30"/>
      <c r="E12" s="30"/>
      <c r="F12" s="30"/>
      <c r="G12" s="30"/>
      <c r="H12" s="30"/>
      <c r="I12" s="30"/>
      <c r="J12" s="30"/>
      <c r="K12" s="30"/>
      <c r="L12" s="30"/>
      <c r="M12" s="30"/>
      <c r="N12" s="30"/>
      <c r="O12" s="30"/>
    </row>
    <row r="13" spans="1:15" x14ac:dyDescent="0.25">
      <c r="B13" s="34" t="s">
        <v>76</v>
      </c>
      <c r="D13" s="30"/>
      <c r="E13" s="30"/>
      <c r="F13" s="30"/>
      <c r="G13" s="30"/>
      <c r="H13" s="30"/>
      <c r="I13" s="30"/>
      <c r="J13" s="30"/>
      <c r="K13" s="30"/>
      <c r="L13" s="30"/>
      <c r="M13" s="30"/>
      <c r="N13" s="30"/>
      <c r="O13" s="30"/>
    </row>
    <row r="14" spans="1:15" x14ac:dyDescent="0.25">
      <c r="B14" s="34" t="s">
        <v>77</v>
      </c>
      <c r="D14" s="30"/>
      <c r="E14" s="30"/>
      <c r="F14" s="30"/>
      <c r="G14" s="30"/>
      <c r="H14" s="30"/>
      <c r="I14" s="30"/>
      <c r="J14" s="30"/>
      <c r="K14" s="30"/>
      <c r="L14" s="30"/>
      <c r="M14" s="30"/>
      <c r="N14" s="30"/>
      <c r="O14" s="30"/>
    </row>
    <row r="15" spans="1:15" x14ac:dyDescent="0.25">
      <c r="B15" s="34" t="s">
        <v>78</v>
      </c>
      <c r="D15" s="30"/>
      <c r="E15" s="30"/>
      <c r="F15" s="30"/>
      <c r="G15" s="30"/>
      <c r="H15" s="30"/>
      <c r="I15" s="30"/>
      <c r="J15" s="30"/>
      <c r="K15" s="30"/>
      <c r="L15" s="30"/>
      <c r="M15" s="30"/>
      <c r="N15" s="30"/>
      <c r="O15" s="30"/>
    </row>
    <row r="16" spans="1:15" x14ac:dyDescent="0.25">
      <c r="B16" s="35" t="s">
        <v>79</v>
      </c>
      <c r="D16" s="30"/>
      <c r="E16" s="30"/>
      <c r="F16" s="30"/>
      <c r="G16" s="30"/>
      <c r="H16" s="30"/>
      <c r="I16" s="30"/>
      <c r="J16" s="30"/>
      <c r="K16" s="30"/>
      <c r="L16" s="30"/>
      <c r="M16" s="30"/>
      <c r="N16" s="30"/>
      <c r="O16" s="30"/>
    </row>
    <row r="17" spans="2:15" x14ac:dyDescent="0.25">
      <c r="B17" s="35" t="s">
        <v>80</v>
      </c>
      <c r="D17" s="30"/>
      <c r="E17" s="30"/>
      <c r="F17" s="30"/>
      <c r="G17" s="30"/>
      <c r="H17" s="30"/>
      <c r="I17" s="30"/>
      <c r="J17" s="30"/>
      <c r="K17" s="30"/>
      <c r="L17" s="30"/>
      <c r="M17" s="30"/>
      <c r="N17" s="30"/>
      <c r="O17" s="30"/>
    </row>
    <row r="18" spans="2:15" x14ac:dyDescent="0.25">
      <c r="B18" s="34" t="s">
        <v>81</v>
      </c>
      <c r="D18" s="30"/>
      <c r="E18" s="30"/>
      <c r="F18" s="30"/>
      <c r="G18" s="30"/>
      <c r="H18" s="30"/>
      <c r="I18" s="30"/>
      <c r="J18" s="30"/>
      <c r="K18" s="30"/>
      <c r="L18" s="30"/>
      <c r="M18" s="30"/>
      <c r="N18" s="30"/>
      <c r="O18" s="30"/>
    </row>
    <row r="19" spans="2:15" x14ac:dyDescent="0.25">
      <c r="B19" s="34" t="s">
        <v>82</v>
      </c>
      <c r="D19" s="30"/>
      <c r="E19" s="30"/>
      <c r="F19" s="30"/>
      <c r="G19" s="30"/>
      <c r="H19" s="30"/>
      <c r="I19" s="30"/>
      <c r="J19" s="30"/>
      <c r="K19" s="30"/>
      <c r="L19" s="30"/>
      <c r="M19" s="30"/>
      <c r="N19" s="30"/>
      <c r="O19" s="30"/>
    </row>
    <row r="20" spans="2:15" x14ac:dyDescent="0.25">
      <c r="B20" s="34" t="s">
        <v>83</v>
      </c>
      <c r="D20" s="30"/>
      <c r="E20" s="30"/>
      <c r="F20" s="30"/>
      <c r="G20" s="30"/>
      <c r="H20" s="30"/>
      <c r="I20" s="30"/>
      <c r="J20" s="30"/>
      <c r="K20" s="30"/>
      <c r="L20" s="30"/>
      <c r="M20" s="30"/>
      <c r="N20" s="30"/>
      <c r="O20" s="30"/>
    </row>
    <row r="21" spans="2:15" x14ac:dyDescent="0.25">
      <c r="B21" s="30"/>
      <c r="D21" s="30"/>
      <c r="E21" s="30"/>
      <c r="F21" s="30"/>
      <c r="G21" s="30"/>
      <c r="H21" s="30"/>
      <c r="I21" s="30"/>
      <c r="J21" s="30"/>
      <c r="K21" s="30"/>
      <c r="L21" s="30"/>
      <c r="M21" s="30"/>
      <c r="N21" s="30"/>
      <c r="O21" s="30"/>
    </row>
    <row r="22" spans="2:15" s="36" customFormat="1" x14ac:dyDescent="0.25">
      <c r="B22" s="186" t="s">
        <v>84</v>
      </c>
      <c r="C22" s="188" t="s">
        <v>85</v>
      </c>
      <c r="D22" s="188"/>
      <c r="E22" s="188"/>
      <c r="F22" s="188"/>
      <c r="G22" s="188" t="s">
        <v>86</v>
      </c>
      <c r="H22" s="188"/>
      <c r="I22" s="188"/>
      <c r="J22" s="188"/>
      <c r="K22" s="188" t="s">
        <v>87</v>
      </c>
      <c r="L22" s="188"/>
      <c r="M22" s="188"/>
      <c r="N22" s="188"/>
    </row>
    <row r="23" spans="2:15" s="36" customFormat="1" ht="47.25" x14ac:dyDescent="0.25">
      <c r="B23" s="187"/>
      <c r="C23" s="37" t="s">
        <v>88</v>
      </c>
      <c r="D23" s="37" t="s">
        <v>89</v>
      </c>
      <c r="E23" s="38" t="s">
        <v>90</v>
      </c>
      <c r="F23" s="39" t="s">
        <v>91</v>
      </c>
      <c r="G23" s="37" t="s">
        <v>92</v>
      </c>
      <c r="H23" s="37" t="s">
        <v>93</v>
      </c>
      <c r="I23" s="37" t="s">
        <v>94</v>
      </c>
      <c r="J23" s="37" t="s">
        <v>95</v>
      </c>
      <c r="K23" s="37" t="s">
        <v>96</v>
      </c>
      <c r="L23" s="39" t="s">
        <v>89</v>
      </c>
      <c r="M23" s="39" t="s">
        <v>90</v>
      </c>
      <c r="N23" s="39" t="s">
        <v>97</v>
      </c>
    </row>
    <row r="24" spans="2:15" x14ac:dyDescent="0.25">
      <c r="B24" s="40" t="s">
        <v>98</v>
      </c>
      <c r="C24" s="104"/>
      <c r="D24" s="104"/>
      <c r="E24" s="106"/>
      <c r="F24" s="96">
        <f t="shared" ref="F24:F41" si="0">C24+D24-E24</f>
        <v>0</v>
      </c>
      <c r="G24" s="107"/>
      <c r="H24" s="107"/>
      <c r="I24" s="107"/>
      <c r="J24" s="100">
        <f t="shared" ref="J24:J41" si="1">G24+H24-I24</f>
        <v>0</v>
      </c>
      <c r="K24" s="104"/>
      <c r="L24" s="105"/>
      <c r="M24" s="105"/>
      <c r="N24" s="96">
        <f t="shared" ref="N24:N41" si="2">K24+L24-M24</f>
        <v>0</v>
      </c>
    </row>
    <row r="25" spans="2:15" x14ac:dyDescent="0.25">
      <c r="B25" s="40" t="s">
        <v>99</v>
      </c>
      <c r="C25" s="104"/>
      <c r="D25" s="104"/>
      <c r="E25" s="106"/>
      <c r="F25" s="96">
        <f t="shared" si="0"/>
        <v>0</v>
      </c>
      <c r="G25" s="107"/>
      <c r="H25" s="107"/>
      <c r="I25" s="107"/>
      <c r="J25" s="100">
        <f t="shared" si="1"/>
        <v>0</v>
      </c>
      <c r="K25" s="104"/>
      <c r="L25" s="105"/>
      <c r="M25" s="105"/>
      <c r="N25" s="96">
        <f t="shared" si="2"/>
        <v>0</v>
      </c>
    </row>
    <row r="26" spans="2:15" x14ac:dyDescent="0.25">
      <c r="B26" s="40" t="s">
        <v>100</v>
      </c>
      <c r="C26" s="104"/>
      <c r="D26" s="104"/>
      <c r="E26" s="106"/>
      <c r="F26" s="96">
        <f t="shared" si="0"/>
        <v>0</v>
      </c>
      <c r="G26" s="107"/>
      <c r="H26" s="107"/>
      <c r="I26" s="107"/>
      <c r="J26" s="100">
        <f t="shared" si="1"/>
        <v>0</v>
      </c>
      <c r="K26" s="104"/>
      <c r="L26" s="105"/>
      <c r="M26" s="105"/>
      <c r="N26" s="96">
        <f t="shared" si="2"/>
        <v>0</v>
      </c>
    </row>
    <row r="27" spans="2:15" x14ac:dyDescent="0.25">
      <c r="B27" s="40" t="s">
        <v>101</v>
      </c>
      <c r="C27" s="104"/>
      <c r="D27" s="104"/>
      <c r="E27" s="106"/>
      <c r="F27" s="96">
        <f t="shared" si="0"/>
        <v>0</v>
      </c>
      <c r="G27" s="107"/>
      <c r="H27" s="107"/>
      <c r="I27" s="107"/>
      <c r="J27" s="100">
        <f t="shared" si="1"/>
        <v>0</v>
      </c>
      <c r="K27" s="104"/>
      <c r="L27" s="105"/>
      <c r="M27" s="105"/>
      <c r="N27" s="96">
        <f t="shared" si="2"/>
        <v>0</v>
      </c>
    </row>
    <row r="28" spans="2:15" x14ac:dyDescent="0.25">
      <c r="B28" s="40" t="s">
        <v>102</v>
      </c>
      <c r="C28" s="104"/>
      <c r="D28" s="104"/>
      <c r="E28" s="106"/>
      <c r="F28" s="96">
        <f t="shared" si="0"/>
        <v>0</v>
      </c>
      <c r="G28" s="107"/>
      <c r="H28" s="107"/>
      <c r="I28" s="107"/>
      <c r="J28" s="100">
        <f t="shared" si="1"/>
        <v>0</v>
      </c>
      <c r="K28" s="104"/>
      <c r="L28" s="105"/>
      <c r="M28" s="105"/>
      <c r="N28" s="96">
        <f t="shared" si="2"/>
        <v>0</v>
      </c>
    </row>
    <row r="29" spans="2:15" x14ac:dyDescent="0.25">
      <c r="B29" s="40" t="s">
        <v>103</v>
      </c>
      <c r="C29" s="104"/>
      <c r="D29" s="104"/>
      <c r="E29" s="106"/>
      <c r="F29" s="96">
        <f t="shared" si="0"/>
        <v>0</v>
      </c>
      <c r="G29" s="107"/>
      <c r="H29" s="107"/>
      <c r="I29" s="107"/>
      <c r="J29" s="100">
        <f t="shared" si="1"/>
        <v>0</v>
      </c>
      <c r="K29" s="104"/>
      <c r="L29" s="105"/>
      <c r="M29" s="105"/>
      <c r="N29" s="96">
        <f t="shared" si="2"/>
        <v>0</v>
      </c>
    </row>
    <row r="30" spans="2:15" x14ac:dyDescent="0.25">
      <c r="B30" s="40" t="s">
        <v>104</v>
      </c>
      <c r="C30" s="104"/>
      <c r="D30" s="104"/>
      <c r="E30" s="106"/>
      <c r="F30" s="96">
        <f t="shared" si="0"/>
        <v>0</v>
      </c>
      <c r="G30" s="107"/>
      <c r="H30" s="107"/>
      <c r="I30" s="107"/>
      <c r="J30" s="100">
        <f t="shared" si="1"/>
        <v>0</v>
      </c>
      <c r="K30" s="104"/>
      <c r="L30" s="105"/>
      <c r="M30" s="105"/>
      <c r="N30" s="96">
        <f t="shared" si="2"/>
        <v>0</v>
      </c>
    </row>
    <row r="31" spans="2:15" x14ac:dyDescent="0.25">
      <c r="B31" s="40" t="s">
        <v>105</v>
      </c>
      <c r="C31" s="104"/>
      <c r="D31" s="104"/>
      <c r="E31" s="106"/>
      <c r="F31" s="96">
        <f t="shared" si="0"/>
        <v>0</v>
      </c>
      <c r="G31" s="107"/>
      <c r="H31" s="107"/>
      <c r="I31" s="107"/>
      <c r="J31" s="100">
        <f t="shared" si="1"/>
        <v>0</v>
      </c>
      <c r="K31" s="104"/>
      <c r="L31" s="105"/>
      <c r="M31" s="105"/>
      <c r="N31" s="96">
        <f t="shared" si="2"/>
        <v>0</v>
      </c>
    </row>
    <row r="32" spans="2:15" x14ac:dyDescent="0.25">
      <c r="B32" s="40" t="s">
        <v>106</v>
      </c>
      <c r="C32" s="104"/>
      <c r="D32" s="104"/>
      <c r="E32" s="106"/>
      <c r="F32" s="96">
        <f t="shared" si="0"/>
        <v>0</v>
      </c>
      <c r="G32" s="107"/>
      <c r="H32" s="107"/>
      <c r="I32" s="107"/>
      <c r="J32" s="100">
        <f t="shared" si="1"/>
        <v>0</v>
      </c>
      <c r="K32" s="104"/>
      <c r="L32" s="105"/>
      <c r="M32" s="105"/>
      <c r="N32" s="96">
        <f t="shared" si="2"/>
        <v>0</v>
      </c>
    </row>
    <row r="33" spans="2:14" x14ac:dyDescent="0.25">
      <c r="B33" s="40" t="s">
        <v>107</v>
      </c>
      <c r="C33" s="104"/>
      <c r="D33" s="104"/>
      <c r="E33" s="106"/>
      <c r="F33" s="96">
        <f t="shared" si="0"/>
        <v>0</v>
      </c>
      <c r="G33" s="107"/>
      <c r="H33" s="107"/>
      <c r="I33" s="107"/>
      <c r="J33" s="100">
        <f t="shared" si="1"/>
        <v>0</v>
      </c>
      <c r="K33" s="104"/>
      <c r="L33" s="105"/>
      <c r="M33" s="105"/>
      <c r="N33" s="96">
        <f t="shared" si="2"/>
        <v>0</v>
      </c>
    </row>
    <row r="34" spans="2:14" x14ac:dyDescent="0.25">
      <c r="B34" s="40" t="s">
        <v>108</v>
      </c>
      <c r="C34" s="104"/>
      <c r="D34" s="104"/>
      <c r="E34" s="106"/>
      <c r="F34" s="96">
        <f t="shared" si="0"/>
        <v>0</v>
      </c>
      <c r="G34" s="107"/>
      <c r="H34" s="107"/>
      <c r="I34" s="107"/>
      <c r="J34" s="100">
        <f t="shared" si="1"/>
        <v>0</v>
      </c>
      <c r="K34" s="104"/>
      <c r="L34" s="105"/>
      <c r="M34" s="105"/>
      <c r="N34" s="96">
        <f t="shared" si="2"/>
        <v>0</v>
      </c>
    </row>
    <row r="35" spans="2:14" x14ac:dyDescent="0.25">
      <c r="B35" s="40" t="s">
        <v>109</v>
      </c>
      <c r="C35" s="104"/>
      <c r="D35" s="104"/>
      <c r="E35" s="106"/>
      <c r="F35" s="96">
        <f t="shared" si="0"/>
        <v>0</v>
      </c>
      <c r="G35" s="107"/>
      <c r="H35" s="107"/>
      <c r="I35" s="107"/>
      <c r="J35" s="100">
        <f t="shared" si="1"/>
        <v>0</v>
      </c>
      <c r="K35" s="104"/>
      <c r="L35" s="105"/>
      <c r="M35" s="105"/>
      <c r="N35" s="96">
        <f t="shared" si="2"/>
        <v>0</v>
      </c>
    </row>
    <row r="36" spans="2:14" x14ac:dyDescent="0.25">
      <c r="B36" s="40" t="s">
        <v>110</v>
      </c>
      <c r="C36" s="104"/>
      <c r="D36" s="104"/>
      <c r="E36" s="106"/>
      <c r="F36" s="96">
        <f t="shared" si="0"/>
        <v>0</v>
      </c>
      <c r="G36" s="107"/>
      <c r="H36" s="107"/>
      <c r="I36" s="107"/>
      <c r="J36" s="100">
        <f t="shared" si="1"/>
        <v>0</v>
      </c>
      <c r="K36" s="104"/>
      <c r="L36" s="105"/>
      <c r="M36" s="105"/>
      <c r="N36" s="96">
        <f t="shared" si="2"/>
        <v>0</v>
      </c>
    </row>
    <row r="37" spans="2:14" x14ac:dyDescent="0.25">
      <c r="B37" s="40" t="s">
        <v>111</v>
      </c>
      <c r="C37" s="104"/>
      <c r="D37" s="104"/>
      <c r="E37" s="106"/>
      <c r="F37" s="96">
        <f t="shared" si="0"/>
        <v>0</v>
      </c>
      <c r="G37" s="107"/>
      <c r="H37" s="107"/>
      <c r="I37" s="107"/>
      <c r="J37" s="100">
        <f t="shared" si="1"/>
        <v>0</v>
      </c>
      <c r="K37" s="104"/>
      <c r="L37" s="105"/>
      <c r="M37" s="105"/>
      <c r="N37" s="96">
        <f t="shared" si="2"/>
        <v>0</v>
      </c>
    </row>
    <row r="38" spans="2:14" x14ac:dyDescent="0.25">
      <c r="B38" s="40" t="s">
        <v>112</v>
      </c>
      <c r="C38" s="104"/>
      <c r="D38" s="104"/>
      <c r="E38" s="106"/>
      <c r="F38" s="96">
        <f t="shared" si="0"/>
        <v>0</v>
      </c>
      <c r="G38" s="107"/>
      <c r="H38" s="107"/>
      <c r="I38" s="107"/>
      <c r="J38" s="100">
        <f t="shared" si="1"/>
        <v>0</v>
      </c>
      <c r="K38" s="104"/>
      <c r="L38" s="105"/>
      <c r="M38" s="105"/>
      <c r="N38" s="96">
        <f t="shared" si="2"/>
        <v>0</v>
      </c>
    </row>
    <row r="39" spans="2:14" x14ac:dyDescent="0.25">
      <c r="B39" s="40" t="s">
        <v>113</v>
      </c>
      <c r="C39" s="104"/>
      <c r="D39" s="104"/>
      <c r="E39" s="106"/>
      <c r="F39" s="96">
        <f t="shared" si="0"/>
        <v>0</v>
      </c>
      <c r="G39" s="107"/>
      <c r="H39" s="107"/>
      <c r="I39" s="107"/>
      <c r="J39" s="100">
        <f t="shared" si="1"/>
        <v>0</v>
      </c>
      <c r="K39" s="104"/>
      <c r="L39" s="105"/>
      <c r="M39" s="105"/>
      <c r="N39" s="96">
        <f t="shared" si="2"/>
        <v>0</v>
      </c>
    </row>
    <row r="40" spans="2:14" x14ac:dyDescent="0.25">
      <c r="B40" s="40" t="s">
        <v>114</v>
      </c>
      <c r="C40" s="104"/>
      <c r="D40" s="104"/>
      <c r="E40" s="106"/>
      <c r="F40" s="96">
        <f t="shared" si="0"/>
        <v>0</v>
      </c>
      <c r="G40" s="107"/>
      <c r="H40" s="107"/>
      <c r="I40" s="107"/>
      <c r="J40" s="100">
        <f t="shared" si="1"/>
        <v>0</v>
      </c>
      <c r="K40" s="104"/>
      <c r="L40" s="105"/>
      <c r="M40" s="105"/>
      <c r="N40" s="96">
        <f t="shared" si="2"/>
        <v>0</v>
      </c>
    </row>
    <row r="41" spans="2:14" x14ac:dyDescent="0.25">
      <c r="B41" s="40" t="s">
        <v>115</v>
      </c>
      <c r="C41" s="104"/>
      <c r="D41" s="104"/>
      <c r="E41" s="106"/>
      <c r="F41" s="96">
        <f t="shared" si="0"/>
        <v>0</v>
      </c>
      <c r="G41" s="107"/>
      <c r="H41" s="107"/>
      <c r="I41" s="107"/>
      <c r="J41" s="100">
        <f t="shared" si="1"/>
        <v>0</v>
      </c>
      <c r="K41" s="104"/>
      <c r="L41" s="105"/>
      <c r="M41" s="105"/>
      <c r="N41" s="96">
        <f t="shared" si="2"/>
        <v>0</v>
      </c>
    </row>
    <row r="42" spans="2:14" x14ac:dyDescent="0.25">
      <c r="B42" s="40" t="s">
        <v>116</v>
      </c>
      <c r="C42" s="98">
        <f>SUM(C24:C41)</f>
        <v>0</v>
      </c>
      <c r="D42" s="98">
        <f>SUM(D24:D41)</f>
        <v>0</v>
      </c>
      <c r="E42" s="99">
        <f>SUM(E24:E41)</f>
        <v>0</v>
      </c>
      <c r="F42" s="97">
        <f t="shared" ref="F42:N42" si="3">SUM(F24:F41)</f>
        <v>0</v>
      </c>
      <c r="G42" s="98">
        <f t="shared" si="3"/>
        <v>0</v>
      </c>
      <c r="H42" s="98">
        <f t="shared" si="3"/>
        <v>0</v>
      </c>
      <c r="I42" s="98">
        <f t="shared" si="3"/>
        <v>0</v>
      </c>
      <c r="J42" s="98">
        <f t="shared" si="3"/>
        <v>0</v>
      </c>
      <c r="K42" s="98">
        <f t="shared" si="3"/>
        <v>0</v>
      </c>
      <c r="L42" s="97">
        <f t="shared" si="3"/>
        <v>0</v>
      </c>
      <c r="M42" s="97">
        <f t="shared" si="3"/>
        <v>0</v>
      </c>
      <c r="N42" s="97">
        <f t="shared" si="3"/>
        <v>0</v>
      </c>
    </row>
    <row r="43" spans="2:14" x14ac:dyDescent="0.25">
      <c r="C43" s="26"/>
      <c r="D43" s="26"/>
      <c r="E43" s="42"/>
      <c r="H43" s="26"/>
      <c r="N43" s="4"/>
    </row>
    <row r="44" spans="2:14" x14ac:dyDescent="0.25">
      <c r="B44" s="25" t="s">
        <v>117</v>
      </c>
    </row>
    <row r="45" spans="2:14" x14ac:dyDescent="0.25"/>
    <row r="46" spans="2:14" x14ac:dyDescent="0.25">
      <c r="B46" s="189" t="s">
        <v>84</v>
      </c>
      <c r="C46" s="190" t="s">
        <v>85</v>
      </c>
      <c r="D46" s="190"/>
      <c r="E46" s="190"/>
      <c r="F46" s="190"/>
      <c r="G46" s="190" t="s">
        <v>86</v>
      </c>
      <c r="H46" s="190"/>
      <c r="I46" s="190"/>
      <c r="J46" s="190"/>
      <c r="K46" s="190" t="s">
        <v>87</v>
      </c>
      <c r="L46" s="190"/>
      <c r="M46" s="190"/>
      <c r="N46" s="190"/>
    </row>
    <row r="47" spans="2:14" s="36" customFormat="1" ht="31.5" x14ac:dyDescent="0.25">
      <c r="B47" s="189"/>
      <c r="C47" s="37" t="s">
        <v>118</v>
      </c>
      <c r="D47" s="37" t="s">
        <v>89</v>
      </c>
      <c r="E47" s="38" t="s">
        <v>90</v>
      </c>
      <c r="F47" s="39" t="s">
        <v>91</v>
      </c>
      <c r="G47" s="37" t="s">
        <v>92</v>
      </c>
      <c r="H47" s="37" t="s">
        <v>93</v>
      </c>
      <c r="I47" s="37" t="s">
        <v>94</v>
      </c>
      <c r="J47" s="37" t="s">
        <v>95</v>
      </c>
      <c r="K47" s="37" t="s">
        <v>96</v>
      </c>
      <c r="L47" s="39" t="s">
        <v>89</v>
      </c>
      <c r="M47" s="39" t="s">
        <v>90</v>
      </c>
      <c r="N47" s="39" t="s">
        <v>97</v>
      </c>
    </row>
    <row r="48" spans="2:14" x14ac:dyDescent="0.25">
      <c r="B48" s="108"/>
      <c r="C48" s="104"/>
      <c r="D48" s="104"/>
      <c r="E48" s="106"/>
      <c r="F48" s="96">
        <f t="shared" ref="F48:F65" si="4">C48+D48-E48</f>
        <v>0</v>
      </c>
      <c r="G48" s="41"/>
      <c r="H48" s="41"/>
      <c r="I48" s="41"/>
      <c r="J48" s="100">
        <f>G48+H48-I48</f>
        <v>0</v>
      </c>
      <c r="K48" s="104"/>
      <c r="L48" s="105"/>
      <c r="M48" s="105"/>
      <c r="N48" s="96">
        <f t="shared" ref="N48:N65" si="5">K48+L48-M48</f>
        <v>0</v>
      </c>
    </row>
    <row r="49" spans="2:14" x14ac:dyDescent="0.25">
      <c r="B49" s="108"/>
      <c r="C49" s="104"/>
      <c r="D49" s="104"/>
      <c r="E49" s="106"/>
      <c r="F49" s="96">
        <f t="shared" si="4"/>
        <v>0</v>
      </c>
      <c r="G49" s="41"/>
      <c r="H49" s="41"/>
      <c r="I49" s="41"/>
      <c r="J49" s="100">
        <f t="shared" ref="J49:J65" si="6">G49+H49-I49</f>
        <v>0</v>
      </c>
      <c r="K49" s="104"/>
      <c r="L49" s="105"/>
      <c r="M49" s="105"/>
      <c r="N49" s="96">
        <f t="shared" si="5"/>
        <v>0</v>
      </c>
    </row>
    <row r="50" spans="2:14" x14ac:dyDescent="0.25">
      <c r="B50" s="108"/>
      <c r="C50" s="104"/>
      <c r="D50" s="104"/>
      <c r="E50" s="106"/>
      <c r="F50" s="96">
        <f t="shared" si="4"/>
        <v>0</v>
      </c>
      <c r="G50" s="41"/>
      <c r="H50" s="41"/>
      <c r="I50" s="41"/>
      <c r="J50" s="100">
        <f t="shared" si="6"/>
        <v>0</v>
      </c>
      <c r="K50" s="104"/>
      <c r="L50" s="105"/>
      <c r="M50" s="105"/>
      <c r="N50" s="96">
        <f t="shared" si="5"/>
        <v>0</v>
      </c>
    </row>
    <row r="51" spans="2:14" x14ac:dyDescent="0.25">
      <c r="B51" s="108"/>
      <c r="C51" s="104"/>
      <c r="D51" s="104"/>
      <c r="E51" s="106"/>
      <c r="F51" s="96">
        <f t="shared" si="4"/>
        <v>0</v>
      </c>
      <c r="G51" s="41"/>
      <c r="H51" s="41"/>
      <c r="I51" s="41"/>
      <c r="J51" s="100">
        <f t="shared" si="6"/>
        <v>0</v>
      </c>
      <c r="K51" s="104"/>
      <c r="L51" s="105"/>
      <c r="M51" s="105"/>
      <c r="N51" s="96">
        <f t="shared" si="5"/>
        <v>0</v>
      </c>
    </row>
    <row r="52" spans="2:14" x14ac:dyDescent="0.25">
      <c r="B52" s="108"/>
      <c r="C52" s="104"/>
      <c r="D52" s="104"/>
      <c r="E52" s="106"/>
      <c r="F52" s="96">
        <f t="shared" si="4"/>
        <v>0</v>
      </c>
      <c r="G52" s="41"/>
      <c r="H52" s="41"/>
      <c r="I52" s="41"/>
      <c r="J52" s="100">
        <f t="shared" si="6"/>
        <v>0</v>
      </c>
      <c r="K52" s="104"/>
      <c r="L52" s="105"/>
      <c r="M52" s="105"/>
      <c r="N52" s="96">
        <f t="shared" si="5"/>
        <v>0</v>
      </c>
    </row>
    <row r="53" spans="2:14" x14ac:dyDescent="0.25">
      <c r="B53" s="108"/>
      <c r="C53" s="104"/>
      <c r="D53" s="104"/>
      <c r="E53" s="106"/>
      <c r="F53" s="96">
        <f t="shared" si="4"/>
        <v>0</v>
      </c>
      <c r="G53" s="41"/>
      <c r="H53" s="41"/>
      <c r="I53" s="41"/>
      <c r="J53" s="100">
        <f t="shared" si="6"/>
        <v>0</v>
      </c>
      <c r="K53" s="104"/>
      <c r="L53" s="105"/>
      <c r="M53" s="105"/>
      <c r="N53" s="96">
        <f t="shared" si="5"/>
        <v>0</v>
      </c>
    </row>
    <row r="54" spans="2:14" x14ac:dyDescent="0.25">
      <c r="B54" s="108"/>
      <c r="C54" s="104"/>
      <c r="D54" s="104"/>
      <c r="E54" s="106"/>
      <c r="F54" s="96">
        <f t="shared" si="4"/>
        <v>0</v>
      </c>
      <c r="G54" s="41"/>
      <c r="H54" s="41"/>
      <c r="I54" s="41"/>
      <c r="J54" s="100">
        <f t="shared" si="6"/>
        <v>0</v>
      </c>
      <c r="K54" s="104"/>
      <c r="L54" s="105"/>
      <c r="M54" s="105"/>
      <c r="N54" s="96">
        <f t="shared" si="5"/>
        <v>0</v>
      </c>
    </row>
    <row r="55" spans="2:14" x14ac:dyDescent="0.25">
      <c r="B55" s="108"/>
      <c r="C55" s="104"/>
      <c r="D55" s="104"/>
      <c r="E55" s="106"/>
      <c r="F55" s="96">
        <f t="shared" si="4"/>
        <v>0</v>
      </c>
      <c r="G55" s="41"/>
      <c r="H55" s="41"/>
      <c r="I55" s="41"/>
      <c r="J55" s="100">
        <f t="shared" si="6"/>
        <v>0</v>
      </c>
      <c r="K55" s="104"/>
      <c r="L55" s="105"/>
      <c r="M55" s="105"/>
      <c r="N55" s="96">
        <f t="shared" si="5"/>
        <v>0</v>
      </c>
    </row>
    <row r="56" spans="2:14" x14ac:dyDescent="0.25">
      <c r="B56" s="108"/>
      <c r="C56" s="104"/>
      <c r="D56" s="104"/>
      <c r="E56" s="106"/>
      <c r="F56" s="96">
        <f t="shared" si="4"/>
        <v>0</v>
      </c>
      <c r="G56" s="41"/>
      <c r="H56" s="41"/>
      <c r="I56" s="41"/>
      <c r="J56" s="100">
        <f t="shared" si="6"/>
        <v>0</v>
      </c>
      <c r="K56" s="104"/>
      <c r="L56" s="105"/>
      <c r="M56" s="105"/>
      <c r="N56" s="96">
        <f t="shared" si="5"/>
        <v>0</v>
      </c>
    </row>
    <row r="57" spans="2:14" x14ac:dyDescent="0.25">
      <c r="B57" s="108"/>
      <c r="C57" s="104"/>
      <c r="D57" s="104"/>
      <c r="E57" s="106"/>
      <c r="F57" s="96">
        <f t="shared" si="4"/>
        <v>0</v>
      </c>
      <c r="G57" s="41"/>
      <c r="H57" s="41"/>
      <c r="I57" s="41"/>
      <c r="J57" s="100">
        <f t="shared" si="6"/>
        <v>0</v>
      </c>
      <c r="K57" s="104"/>
      <c r="L57" s="105"/>
      <c r="M57" s="105"/>
      <c r="N57" s="96">
        <f t="shared" si="5"/>
        <v>0</v>
      </c>
    </row>
    <row r="58" spans="2:14" x14ac:dyDescent="0.25">
      <c r="B58" s="108"/>
      <c r="C58" s="104"/>
      <c r="D58" s="104"/>
      <c r="E58" s="106"/>
      <c r="F58" s="96">
        <f t="shared" si="4"/>
        <v>0</v>
      </c>
      <c r="G58" s="41"/>
      <c r="H58" s="41"/>
      <c r="I58" s="41"/>
      <c r="J58" s="100">
        <f t="shared" si="6"/>
        <v>0</v>
      </c>
      <c r="K58" s="104"/>
      <c r="L58" s="105"/>
      <c r="M58" s="105"/>
      <c r="N58" s="96">
        <f t="shared" si="5"/>
        <v>0</v>
      </c>
    </row>
    <row r="59" spans="2:14" x14ac:dyDescent="0.25">
      <c r="B59" s="108"/>
      <c r="C59" s="104"/>
      <c r="D59" s="104"/>
      <c r="E59" s="106"/>
      <c r="F59" s="96">
        <f t="shared" si="4"/>
        <v>0</v>
      </c>
      <c r="G59" s="41"/>
      <c r="H59" s="41"/>
      <c r="I59" s="41"/>
      <c r="J59" s="100">
        <f t="shared" si="6"/>
        <v>0</v>
      </c>
      <c r="K59" s="104"/>
      <c r="L59" s="105"/>
      <c r="M59" s="105"/>
      <c r="N59" s="96">
        <f t="shared" si="5"/>
        <v>0</v>
      </c>
    </row>
    <row r="60" spans="2:14" x14ac:dyDescent="0.25">
      <c r="B60" s="108"/>
      <c r="C60" s="104"/>
      <c r="D60" s="104"/>
      <c r="E60" s="106"/>
      <c r="F60" s="96">
        <f t="shared" si="4"/>
        <v>0</v>
      </c>
      <c r="G60" s="41"/>
      <c r="H60" s="41"/>
      <c r="I60" s="41"/>
      <c r="J60" s="100">
        <f t="shared" si="6"/>
        <v>0</v>
      </c>
      <c r="K60" s="104"/>
      <c r="L60" s="105"/>
      <c r="M60" s="105"/>
      <c r="N60" s="96">
        <f t="shared" si="5"/>
        <v>0</v>
      </c>
    </row>
    <row r="61" spans="2:14" x14ac:dyDescent="0.25">
      <c r="B61" s="108"/>
      <c r="C61" s="104"/>
      <c r="D61" s="104"/>
      <c r="E61" s="106"/>
      <c r="F61" s="96">
        <f t="shared" si="4"/>
        <v>0</v>
      </c>
      <c r="G61" s="41"/>
      <c r="H61" s="41"/>
      <c r="I61" s="41"/>
      <c r="J61" s="100">
        <f t="shared" si="6"/>
        <v>0</v>
      </c>
      <c r="K61" s="104"/>
      <c r="L61" s="105"/>
      <c r="M61" s="105"/>
      <c r="N61" s="96">
        <f t="shared" si="5"/>
        <v>0</v>
      </c>
    </row>
    <row r="62" spans="2:14" x14ac:dyDescent="0.25">
      <c r="B62" s="108"/>
      <c r="C62" s="104"/>
      <c r="D62" s="104"/>
      <c r="E62" s="106"/>
      <c r="F62" s="96">
        <f t="shared" si="4"/>
        <v>0</v>
      </c>
      <c r="G62" s="41"/>
      <c r="H62" s="41"/>
      <c r="I62" s="41"/>
      <c r="J62" s="100">
        <f t="shared" si="6"/>
        <v>0</v>
      </c>
      <c r="K62" s="104"/>
      <c r="L62" s="105"/>
      <c r="M62" s="105"/>
      <c r="N62" s="96">
        <f t="shared" si="5"/>
        <v>0</v>
      </c>
    </row>
    <row r="63" spans="2:14" x14ac:dyDescent="0.25">
      <c r="B63" s="108"/>
      <c r="C63" s="104"/>
      <c r="D63" s="104"/>
      <c r="E63" s="106"/>
      <c r="F63" s="96">
        <f t="shared" si="4"/>
        <v>0</v>
      </c>
      <c r="G63" s="41"/>
      <c r="H63" s="41"/>
      <c r="I63" s="41"/>
      <c r="J63" s="100">
        <f t="shared" si="6"/>
        <v>0</v>
      </c>
      <c r="K63" s="104"/>
      <c r="L63" s="105"/>
      <c r="M63" s="105"/>
      <c r="N63" s="96">
        <f t="shared" si="5"/>
        <v>0</v>
      </c>
    </row>
    <row r="64" spans="2:14" x14ac:dyDescent="0.25">
      <c r="B64" s="108"/>
      <c r="C64" s="104"/>
      <c r="D64" s="104"/>
      <c r="E64" s="106"/>
      <c r="F64" s="96">
        <f t="shared" si="4"/>
        <v>0</v>
      </c>
      <c r="G64" s="41"/>
      <c r="H64" s="41"/>
      <c r="I64" s="41"/>
      <c r="J64" s="100">
        <f t="shared" si="6"/>
        <v>0</v>
      </c>
      <c r="K64" s="104"/>
      <c r="L64" s="105"/>
      <c r="M64" s="105"/>
      <c r="N64" s="96">
        <f t="shared" si="5"/>
        <v>0</v>
      </c>
    </row>
    <row r="65" spans="2:14" x14ac:dyDescent="0.25">
      <c r="B65" s="108"/>
      <c r="C65" s="104"/>
      <c r="D65" s="104"/>
      <c r="E65" s="106"/>
      <c r="F65" s="96">
        <f t="shared" si="4"/>
        <v>0</v>
      </c>
      <c r="G65" s="41"/>
      <c r="H65" s="41"/>
      <c r="I65" s="41"/>
      <c r="J65" s="100">
        <f t="shared" si="6"/>
        <v>0</v>
      </c>
      <c r="K65" s="104"/>
      <c r="L65" s="105"/>
      <c r="M65" s="105"/>
      <c r="N65" s="96">
        <f t="shared" si="5"/>
        <v>0</v>
      </c>
    </row>
    <row r="66" spans="2:14" x14ac:dyDescent="0.25">
      <c r="B66" s="40" t="s">
        <v>119</v>
      </c>
      <c r="C66" s="98">
        <f>SUM(C48:C65)</f>
        <v>0</v>
      </c>
      <c r="D66" s="98">
        <f>SUM(D48:D65)</f>
        <v>0</v>
      </c>
      <c r="E66" s="99">
        <f>SUM(E48:E65)</f>
        <v>0</v>
      </c>
      <c r="F66" s="97">
        <f t="shared" ref="F66:N66" si="7">SUM(F48:F65)</f>
        <v>0</v>
      </c>
      <c r="G66" s="98">
        <f t="shared" si="7"/>
        <v>0</v>
      </c>
      <c r="H66" s="98">
        <f t="shared" si="7"/>
        <v>0</v>
      </c>
      <c r="I66" s="98">
        <f t="shared" si="7"/>
        <v>0</v>
      </c>
      <c r="J66" s="98">
        <f t="shared" si="7"/>
        <v>0</v>
      </c>
      <c r="K66" s="98">
        <f t="shared" si="7"/>
        <v>0</v>
      </c>
      <c r="L66" s="97">
        <f t="shared" si="7"/>
        <v>0</v>
      </c>
      <c r="M66" s="97">
        <f t="shared" si="7"/>
        <v>0</v>
      </c>
      <c r="N66" s="97">
        <f t="shared" si="7"/>
        <v>0</v>
      </c>
    </row>
    <row r="67" spans="2:14" x14ac:dyDescent="0.25"/>
    <row r="68" spans="2:14" x14ac:dyDescent="0.25"/>
    <row r="69" spans="2:14" x14ac:dyDescent="0.25">
      <c r="B69" s="33"/>
      <c r="C69" s="33"/>
      <c r="D69" s="33"/>
      <c r="E69" s="33"/>
      <c r="F69" s="33"/>
      <c r="G69" s="33"/>
      <c r="H69" s="33"/>
      <c r="I69" s="33"/>
      <c r="J69" s="33"/>
    </row>
    <row r="70" spans="2:14" x14ac:dyDescent="0.25">
      <c r="B70" s="33"/>
      <c r="C70" s="33"/>
      <c r="D70" s="33"/>
      <c r="E70" s="33"/>
      <c r="F70" s="33"/>
      <c r="G70" s="33"/>
      <c r="H70" s="33"/>
      <c r="I70" s="33"/>
      <c r="J70" s="33"/>
    </row>
    <row r="71" spans="2:14" x14ac:dyDescent="0.25">
      <c r="B71" s="33"/>
      <c r="C71" s="33"/>
      <c r="D71" s="33"/>
      <c r="E71" s="33"/>
      <c r="F71" s="33"/>
      <c r="G71" s="33"/>
      <c r="H71" s="33"/>
      <c r="I71" s="33"/>
      <c r="J71" s="33"/>
    </row>
    <row r="72" spans="2:14" x14ac:dyDescent="0.25"/>
    <row r="73" spans="2:14" x14ac:dyDescent="0.25"/>
    <row r="74" spans="2:14" x14ac:dyDescent="0.25"/>
    <row r="75" spans="2:14" x14ac:dyDescent="0.25"/>
    <row r="76" spans="2:14" x14ac:dyDescent="0.25"/>
    <row r="77" spans="2:14" x14ac:dyDescent="0.25"/>
    <row r="78" spans="2:14" x14ac:dyDescent="0.25"/>
    <row r="79" spans="2:14" x14ac:dyDescent="0.25"/>
    <row r="80" spans="2:1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sheetProtection formatCells="0" formatRows="0" insertRows="0"/>
  <mergeCells count="8">
    <mergeCell ref="B22:B23"/>
    <mergeCell ref="C22:F22"/>
    <mergeCell ref="G22:J22"/>
    <mergeCell ref="K22:N22"/>
    <mergeCell ref="B46:B47"/>
    <mergeCell ref="C46:F46"/>
    <mergeCell ref="G46:J46"/>
    <mergeCell ref="K46:N46"/>
  </mergeCells>
  <pageMargins left="0.7" right="0.7" top="0.75" bottom="0.75" header="0.3" footer="0.3"/>
  <pageSetup paperSize="9" scale="39" orientation="landscape" r:id="rId1"/>
  <colBreaks count="1" manualBreakCount="1">
    <brk id="15" max="6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99"/>
  <sheetViews>
    <sheetView showGridLines="0" zoomScale="70" zoomScaleNormal="70" zoomScaleSheetLayoutView="90" workbookViewId="0">
      <pane ySplit="6" topLeftCell="A7" activePane="bottomLeft" state="frozen"/>
      <selection activeCell="H2" sqref="H2"/>
      <selection pane="bottomLeft"/>
    </sheetView>
  </sheetViews>
  <sheetFormatPr defaultColWidth="0" defaultRowHeight="15.75" zeroHeight="1" x14ac:dyDescent="0.25"/>
  <cols>
    <col min="1" max="1" width="0.85546875" style="23" customWidth="1"/>
    <col min="2" max="2" width="36.28515625" style="23" customWidth="1"/>
    <col min="3" max="14" width="26.42578125" style="23" bestFit="1" customWidth="1"/>
    <col min="15" max="15" width="2.7109375" style="23" customWidth="1"/>
    <col min="16" max="26" width="0" style="23" hidden="1" customWidth="1"/>
    <col min="27" max="16384" width="9.140625" style="23" hidden="1"/>
  </cols>
  <sheetData>
    <row r="1" spans="1:15" ht="3" customHeight="1" x14ac:dyDescent="0.25"/>
    <row r="2" spans="1:15" x14ac:dyDescent="0.25">
      <c r="A2" s="28"/>
      <c r="D2" s="30"/>
      <c r="E2" s="30"/>
      <c r="G2" s="30"/>
      <c r="H2" s="70">
        <f>Profile!F4</f>
        <v>0</v>
      </c>
      <c r="I2" s="30"/>
      <c r="J2" s="30"/>
      <c r="K2" s="30"/>
      <c r="L2" s="30"/>
      <c r="M2" s="30"/>
      <c r="N2" s="30"/>
      <c r="O2" s="30"/>
    </row>
    <row r="3" spans="1:15" x14ac:dyDescent="0.25">
      <c r="D3" s="30"/>
      <c r="E3" s="30"/>
      <c r="G3" s="30"/>
      <c r="H3" s="70">
        <f>Profile!F5</f>
        <v>0</v>
      </c>
      <c r="I3" s="30"/>
      <c r="J3" s="30"/>
      <c r="K3" s="30"/>
      <c r="L3" s="30"/>
      <c r="M3" s="30"/>
      <c r="N3" s="30"/>
      <c r="O3" s="30"/>
    </row>
    <row r="4" spans="1:15" x14ac:dyDescent="0.25">
      <c r="D4" s="30"/>
      <c r="E4" s="30"/>
      <c r="G4" s="30"/>
      <c r="H4" s="31" t="s">
        <v>70</v>
      </c>
      <c r="I4" s="30"/>
      <c r="J4" s="30"/>
      <c r="K4" s="30"/>
      <c r="L4" s="30"/>
      <c r="M4" s="30"/>
      <c r="N4" s="30"/>
      <c r="O4" s="30"/>
    </row>
    <row r="5" spans="1:15" x14ac:dyDescent="0.25">
      <c r="D5" s="30"/>
      <c r="E5" s="30"/>
      <c r="G5" s="30"/>
      <c r="H5" s="31" t="s">
        <v>71</v>
      </c>
      <c r="I5" s="30"/>
      <c r="J5" s="30"/>
      <c r="K5" s="30"/>
      <c r="L5" s="30"/>
      <c r="M5" s="30"/>
      <c r="N5" s="30"/>
      <c r="O5" s="30"/>
    </row>
    <row r="6" spans="1:15" x14ac:dyDescent="0.25">
      <c r="B6" s="30"/>
      <c r="D6" s="30"/>
      <c r="E6" s="30"/>
      <c r="F6" s="30"/>
      <c r="G6" s="30"/>
      <c r="H6" s="30"/>
      <c r="I6" s="30"/>
      <c r="J6" s="30"/>
      <c r="K6" s="30"/>
      <c r="L6" s="30"/>
      <c r="M6" s="30"/>
      <c r="N6" s="30"/>
      <c r="O6" s="30"/>
    </row>
    <row r="7" spans="1:15" x14ac:dyDescent="0.25">
      <c r="B7" s="32" t="s">
        <v>61</v>
      </c>
      <c r="D7" s="30"/>
      <c r="E7" s="30"/>
      <c r="F7" s="30"/>
      <c r="G7" s="30"/>
      <c r="H7" s="30"/>
      <c r="I7" s="30"/>
      <c r="J7" s="30"/>
      <c r="K7" s="30"/>
      <c r="L7" s="30"/>
      <c r="M7" s="30"/>
      <c r="N7" s="30"/>
      <c r="O7" s="30"/>
    </row>
    <row r="8" spans="1:15" ht="5.25" customHeight="1" x14ac:dyDescent="0.25">
      <c r="B8" s="33"/>
      <c r="D8" s="30"/>
      <c r="E8" s="30"/>
      <c r="F8" s="30"/>
      <c r="G8" s="30"/>
      <c r="H8" s="30"/>
      <c r="I8" s="30"/>
      <c r="J8" s="30"/>
      <c r="K8" s="30"/>
      <c r="L8" s="30"/>
      <c r="M8" s="30"/>
      <c r="N8" s="30"/>
      <c r="O8" s="30"/>
    </row>
    <row r="9" spans="1:15" x14ac:dyDescent="0.25">
      <c r="B9" s="34" t="s">
        <v>72</v>
      </c>
      <c r="D9" s="30"/>
      <c r="E9" s="30"/>
      <c r="F9" s="30"/>
      <c r="G9" s="30"/>
      <c r="H9" s="30"/>
      <c r="I9" s="30"/>
      <c r="J9" s="30"/>
      <c r="K9" s="30"/>
      <c r="L9" s="30"/>
      <c r="M9" s="30"/>
      <c r="N9" s="30"/>
      <c r="O9" s="30"/>
    </row>
    <row r="10" spans="1:15" x14ac:dyDescent="0.25">
      <c r="B10" s="34" t="s">
        <v>73</v>
      </c>
      <c r="D10" s="30"/>
      <c r="E10" s="30"/>
      <c r="F10" s="30"/>
      <c r="G10" s="30"/>
      <c r="H10" s="30"/>
      <c r="I10" s="30"/>
      <c r="J10" s="30"/>
      <c r="K10" s="30"/>
      <c r="L10" s="30"/>
      <c r="M10" s="30"/>
      <c r="N10" s="30"/>
      <c r="O10" s="30"/>
    </row>
    <row r="11" spans="1:15" x14ac:dyDescent="0.25">
      <c r="B11" s="34" t="s">
        <v>74</v>
      </c>
      <c r="D11" s="30"/>
      <c r="E11" s="30"/>
      <c r="F11" s="30"/>
      <c r="G11" s="30"/>
      <c r="H11" s="30"/>
      <c r="I11" s="30"/>
      <c r="J11" s="30"/>
      <c r="K11" s="30"/>
      <c r="L11" s="30"/>
      <c r="M11" s="30"/>
      <c r="N11" s="30"/>
      <c r="O11" s="30"/>
    </row>
    <row r="12" spans="1:15" x14ac:dyDescent="0.25">
      <c r="B12" s="34" t="s">
        <v>75</v>
      </c>
      <c r="D12" s="30"/>
      <c r="E12" s="30"/>
      <c r="F12" s="30"/>
      <c r="G12" s="30"/>
      <c r="H12" s="30"/>
      <c r="I12" s="30"/>
      <c r="J12" s="30"/>
      <c r="K12" s="30"/>
      <c r="L12" s="30"/>
      <c r="M12" s="30"/>
      <c r="N12" s="30"/>
      <c r="O12" s="30"/>
    </row>
    <row r="13" spans="1:15" x14ac:dyDescent="0.25">
      <c r="B13" s="34" t="s">
        <v>76</v>
      </c>
      <c r="D13" s="30"/>
      <c r="E13" s="30"/>
      <c r="F13" s="30"/>
      <c r="G13" s="30"/>
      <c r="H13" s="30"/>
      <c r="I13" s="30"/>
      <c r="J13" s="30"/>
      <c r="K13" s="30"/>
      <c r="L13" s="30"/>
      <c r="M13" s="30"/>
      <c r="N13" s="30"/>
      <c r="O13" s="30"/>
    </row>
    <row r="14" spans="1:15" x14ac:dyDescent="0.25">
      <c r="B14" s="34" t="s">
        <v>77</v>
      </c>
      <c r="D14" s="30"/>
      <c r="E14" s="30"/>
      <c r="F14" s="30"/>
      <c r="G14" s="30"/>
      <c r="H14" s="30"/>
      <c r="I14" s="30"/>
      <c r="J14" s="30"/>
      <c r="K14" s="30"/>
      <c r="L14" s="30"/>
      <c r="M14" s="30"/>
      <c r="N14" s="30"/>
      <c r="O14" s="30"/>
    </row>
    <row r="15" spans="1:15" x14ac:dyDescent="0.25">
      <c r="B15" s="34" t="s">
        <v>78</v>
      </c>
      <c r="D15" s="30"/>
      <c r="E15" s="30"/>
      <c r="F15" s="30"/>
      <c r="G15" s="30"/>
      <c r="H15" s="30"/>
      <c r="I15" s="30"/>
      <c r="J15" s="30"/>
      <c r="K15" s="30"/>
      <c r="L15" s="30"/>
      <c r="M15" s="30"/>
      <c r="N15" s="30"/>
      <c r="O15" s="30"/>
    </row>
    <row r="16" spans="1:15" x14ac:dyDescent="0.25">
      <c r="B16" s="35" t="s">
        <v>79</v>
      </c>
      <c r="D16" s="30"/>
      <c r="E16" s="30"/>
      <c r="F16" s="30"/>
      <c r="G16" s="30"/>
      <c r="H16" s="30"/>
      <c r="I16" s="30"/>
      <c r="J16" s="30"/>
      <c r="K16" s="30"/>
      <c r="L16" s="30"/>
      <c r="M16" s="30"/>
      <c r="N16" s="30"/>
      <c r="O16" s="30"/>
    </row>
    <row r="17" spans="2:15" x14ac:dyDescent="0.25">
      <c r="B17" s="35" t="s">
        <v>80</v>
      </c>
      <c r="D17" s="30"/>
      <c r="E17" s="30"/>
      <c r="F17" s="30"/>
      <c r="G17" s="30"/>
      <c r="H17" s="30"/>
      <c r="I17" s="30"/>
      <c r="J17" s="30"/>
      <c r="K17" s="30"/>
      <c r="L17" s="30"/>
      <c r="M17" s="30"/>
      <c r="N17" s="30"/>
      <c r="O17" s="30"/>
    </row>
    <row r="18" spans="2:15" x14ac:dyDescent="0.25">
      <c r="B18" s="34" t="s">
        <v>81</v>
      </c>
      <c r="D18" s="30"/>
      <c r="E18" s="30"/>
      <c r="F18" s="30"/>
      <c r="G18" s="30"/>
      <c r="H18" s="30"/>
      <c r="I18" s="30"/>
      <c r="J18" s="30"/>
      <c r="K18" s="30"/>
      <c r="L18" s="30"/>
      <c r="M18" s="30"/>
      <c r="N18" s="30"/>
      <c r="O18" s="30"/>
    </row>
    <row r="19" spans="2:15" x14ac:dyDescent="0.25">
      <c r="B19" s="34" t="s">
        <v>82</v>
      </c>
      <c r="D19" s="30"/>
      <c r="E19" s="30"/>
      <c r="F19" s="30"/>
      <c r="G19" s="30"/>
      <c r="H19" s="30"/>
      <c r="I19" s="30"/>
      <c r="J19" s="30"/>
      <c r="K19" s="30"/>
      <c r="L19" s="30"/>
      <c r="M19" s="30"/>
      <c r="N19" s="30"/>
      <c r="O19" s="30"/>
    </row>
    <row r="20" spans="2:15" x14ac:dyDescent="0.25">
      <c r="B20" s="34" t="s">
        <v>83</v>
      </c>
      <c r="D20" s="30"/>
      <c r="E20" s="30"/>
      <c r="F20" s="30"/>
      <c r="G20" s="30"/>
      <c r="H20" s="30"/>
      <c r="I20" s="30"/>
      <c r="J20" s="30"/>
      <c r="K20" s="30"/>
      <c r="L20" s="30"/>
      <c r="M20" s="30"/>
      <c r="N20" s="30"/>
      <c r="O20" s="30"/>
    </row>
    <row r="21" spans="2:15" x14ac:dyDescent="0.25">
      <c r="B21" s="30"/>
      <c r="D21" s="30"/>
      <c r="E21" s="30"/>
      <c r="F21" s="30"/>
      <c r="G21" s="30"/>
      <c r="H21" s="30"/>
      <c r="I21" s="30"/>
      <c r="J21" s="30"/>
      <c r="K21" s="30"/>
      <c r="L21" s="30"/>
      <c r="M21" s="30"/>
      <c r="N21" s="30"/>
      <c r="O21" s="30"/>
    </row>
    <row r="22" spans="2:15" x14ac:dyDescent="0.25">
      <c r="B22" s="191" t="s">
        <v>84</v>
      </c>
      <c r="C22" s="190" t="s">
        <v>85</v>
      </c>
      <c r="D22" s="190"/>
      <c r="E22" s="190"/>
      <c r="F22" s="190"/>
      <c r="G22" s="190" t="s">
        <v>86</v>
      </c>
      <c r="H22" s="190"/>
      <c r="I22" s="190"/>
      <c r="J22" s="190"/>
      <c r="K22" s="190" t="s">
        <v>87</v>
      </c>
      <c r="L22" s="190"/>
      <c r="M22" s="190"/>
      <c r="N22" s="190"/>
    </row>
    <row r="23" spans="2:15" s="36" customFormat="1" ht="47.25" x14ac:dyDescent="0.25">
      <c r="B23" s="192"/>
      <c r="C23" s="37" t="s">
        <v>88</v>
      </c>
      <c r="D23" s="37" t="s">
        <v>89</v>
      </c>
      <c r="E23" s="38" t="s">
        <v>90</v>
      </c>
      <c r="F23" s="39" t="s">
        <v>91</v>
      </c>
      <c r="G23" s="37" t="s">
        <v>92</v>
      </c>
      <c r="H23" s="37" t="s">
        <v>93</v>
      </c>
      <c r="I23" s="37" t="s">
        <v>94</v>
      </c>
      <c r="J23" s="37" t="s">
        <v>95</v>
      </c>
      <c r="K23" s="37" t="s">
        <v>96</v>
      </c>
      <c r="L23" s="39" t="s">
        <v>89</v>
      </c>
      <c r="M23" s="39" t="s">
        <v>90</v>
      </c>
      <c r="N23" s="39" t="s">
        <v>97</v>
      </c>
    </row>
    <row r="24" spans="2:15" x14ac:dyDescent="0.25">
      <c r="B24" s="40" t="s">
        <v>98</v>
      </c>
      <c r="C24" s="104"/>
      <c r="D24" s="104"/>
      <c r="E24" s="106"/>
      <c r="F24" s="96">
        <f t="shared" ref="F24:F41" si="0">C24+D24-E24</f>
        <v>0</v>
      </c>
      <c r="G24" s="107"/>
      <c r="H24" s="107"/>
      <c r="I24" s="107"/>
      <c r="J24" s="100">
        <f t="shared" ref="J24:J41" si="1">G24+H24-I24</f>
        <v>0</v>
      </c>
      <c r="K24" s="104"/>
      <c r="L24" s="105"/>
      <c r="M24" s="105"/>
      <c r="N24" s="96">
        <f t="shared" ref="N24:N41" si="2">K24+L24-M24</f>
        <v>0</v>
      </c>
    </row>
    <row r="25" spans="2:15" x14ac:dyDescent="0.25">
      <c r="B25" s="40" t="s">
        <v>99</v>
      </c>
      <c r="C25" s="104"/>
      <c r="D25" s="104"/>
      <c r="E25" s="106"/>
      <c r="F25" s="96">
        <f t="shared" si="0"/>
        <v>0</v>
      </c>
      <c r="G25" s="107"/>
      <c r="H25" s="107"/>
      <c r="I25" s="107"/>
      <c r="J25" s="100">
        <f t="shared" si="1"/>
        <v>0</v>
      </c>
      <c r="K25" s="104"/>
      <c r="L25" s="105"/>
      <c r="M25" s="105"/>
      <c r="N25" s="96">
        <f t="shared" si="2"/>
        <v>0</v>
      </c>
    </row>
    <row r="26" spans="2:15" x14ac:dyDescent="0.25">
      <c r="B26" s="40" t="s">
        <v>100</v>
      </c>
      <c r="C26" s="104"/>
      <c r="D26" s="104"/>
      <c r="E26" s="106"/>
      <c r="F26" s="96">
        <f t="shared" si="0"/>
        <v>0</v>
      </c>
      <c r="G26" s="107"/>
      <c r="H26" s="107"/>
      <c r="I26" s="107"/>
      <c r="J26" s="100">
        <f t="shared" si="1"/>
        <v>0</v>
      </c>
      <c r="K26" s="104"/>
      <c r="L26" s="105"/>
      <c r="M26" s="105"/>
      <c r="N26" s="96">
        <f t="shared" si="2"/>
        <v>0</v>
      </c>
    </row>
    <row r="27" spans="2:15" x14ac:dyDescent="0.25">
      <c r="B27" s="40" t="s">
        <v>101</v>
      </c>
      <c r="C27" s="104"/>
      <c r="D27" s="104"/>
      <c r="E27" s="106"/>
      <c r="F27" s="96">
        <f t="shared" si="0"/>
        <v>0</v>
      </c>
      <c r="G27" s="107"/>
      <c r="H27" s="107"/>
      <c r="I27" s="107"/>
      <c r="J27" s="100">
        <f t="shared" si="1"/>
        <v>0</v>
      </c>
      <c r="K27" s="104"/>
      <c r="L27" s="105"/>
      <c r="M27" s="105"/>
      <c r="N27" s="96">
        <f t="shared" si="2"/>
        <v>0</v>
      </c>
    </row>
    <row r="28" spans="2:15" x14ac:dyDescent="0.25">
      <c r="B28" s="40" t="s">
        <v>102</v>
      </c>
      <c r="C28" s="104"/>
      <c r="D28" s="104"/>
      <c r="E28" s="106"/>
      <c r="F28" s="96">
        <f t="shared" si="0"/>
        <v>0</v>
      </c>
      <c r="G28" s="107"/>
      <c r="H28" s="107"/>
      <c r="I28" s="107"/>
      <c r="J28" s="100">
        <f t="shared" si="1"/>
        <v>0</v>
      </c>
      <c r="K28" s="104"/>
      <c r="L28" s="105"/>
      <c r="M28" s="105"/>
      <c r="N28" s="96">
        <f t="shared" si="2"/>
        <v>0</v>
      </c>
    </row>
    <row r="29" spans="2:15" x14ac:dyDescent="0.25">
      <c r="B29" s="40" t="s">
        <v>103</v>
      </c>
      <c r="C29" s="104"/>
      <c r="D29" s="104"/>
      <c r="E29" s="106"/>
      <c r="F29" s="96">
        <f t="shared" si="0"/>
        <v>0</v>
      </c>
      <c r="G29" s="107"/>
      <c r="H29" s="107"/>
      <c r="I29" s="107"/>
      <c r="J29" s="100">
        <f t="shared" si="1"/>
        <v>0</v>
      </c>
      <c r="K29" s="104"/>
      <c r="L29" s="105"/>
      <c r="M29" s="105"/>
      <c r="N29" s="96">
        <f t="shared" si="2"/>
        <v>0</v>
      </c>
    </row>
    <row r="30" spans="2:15" x14ac:dyDescent="0.25">
      <c r="B30" s="40" t="s">
        <v>104</v>
      </c>
      <c r="C30" s="104"/>
      <c r="D30" s="104"/>
      <c r="E30" s="106"/>
      <c r="F30" s="96">
        <f t="shared" si="0"/>
        <v>0</v>
      </c>
      <c r="G30" s="107"/>
      <c r="H30" s="107"/>
      <c r="I30" s="107"/>
      <c r="J30" s="100">
        <f t="shared" si="1"/>
        <v>0</v>
      </c>
      <c r="K30" s="104"/>
      <c r="L30" s="105"/>
      <c r="M30" s="105"/>
      <c r="N30" s="96">
        <f t="shared" si="2"/>
        <v>0</v>
      </c>
    </row>
    <row r="31" spans="2:15" x14ac:dyDescent="0.25">
      <c r="B31" s="40" t="s">
        <v>105</v>
      </c>
      <c r="C31" s="104"/>
      <c r="D31" s="104"/>
      <c r="E31" s="106"/>
      <c r="F31" s="96">
        <f t="shared" si="0"/>
        <v>0</v>
      </c>
      <c r="G31" s="107"/>
      <c r="H31" s="107"/>
      <c r="I31" s="107"/>
      <c r="J31" s="100">
        <f t="shared" si="1"/>
        <v>0</v>
      </c>
      <c r="K31" s="104"/>
      <c r="L31" s="105"/>
      <c r="M31" s="105"/>
      <c r="N31" s="96">
        <f t="shared" si="2"/>
        <v>0</v>
      </c>
    </row>
    <row r="32" spans="2:15" x14ac:dyDescent="0.25">
      <c r="B32" s="40" t="s">
        <v>106</v>
      </c>
      <c r="C32" s="104"/>
      <c r="D32" s="104"/>
      <c r="E32" s="106"/>
      <c r="F32" s="96">
        <f t="shared" si="0"/>
        <v>0</v>
      </c>
      <c r="G32" s="107"/>
      <c r="H32" s="107"/>
      <c r="I32" s="107"/>
      <c r="J32" s="100">
        <f t="shared" si="1"/>
        <v>0</v>
      </c>
      <c r="K32" s="104"/>
      <c r="L32" s="105"/>
      <c r="M32" s="105"/>
      <c r="N32" s="96">
        <f t="shared" si="2"/>
        <v>0</v>
      </c>
    </row>
    <row r="33" spans="2:14" x14ac:dyDescent="0.25">
      <c r="B33" s="40" t="s">
        <v>107</v>
      </c>
      <c r="C33" s="104"/>
      <c r="D33" s="104"/>
      <c r="E33" s="106"/>
      <c r="F33" s="96">
        <f t="shared" si="0"/>
        <v>0</v>
      </c>
      <c r="G33" s="107"/>
      <c r="H33" s="107"/>
      <c r="I33" s="107"/>
      <c r="J33" s="100">
        <f t="shared" si="1"/>
        <v>0</v>
      </c>
      <c r="K33" s="104"/>
      <c r="L33" s="105"/>
      <c r="M33" s="105"/>
      <c r="N33" s="96">
        <f t="shared" si="2"/>
        <v>0</v>
      </c>
    </row>
    <row r="34" spans="2:14" x14ac:dyDescent="0.25">
      <c r="B34" s="40" t="s">
        <v>108</v>
      </c>
      <c r="C34" s="104"/>
      <c r="D34" s="104"/>
      <c r="E34" s="106"/>
      <c r="F34" s="96">
        <f t="shared" si="0"/>
        <v>0</v>
      </c>
      <c r="G34" s="107"/>
      <c r="H34" s="107"/>
      <c r="I34" s="107"/>
      <c r="J34" s="100">
        <f t="shared" si="1"/>
        <v>0</v>
      </c>
      <c r="K34" s="104"/>
      <c r="L34" s="105"/>
      <c r="M34" s="105"/>
      <c r="N34" s="96">
        <f t="shared" si="2"/>
        <v>0</v>
      </c>
    </row>
    <row r="35" spans="2:14" x14ac:dyDescent="0.25">
      <c r="B35" s="40" t="s">
        <v>109</v>
      </c>
      <c r="C35" s="104"/>
      <c r="D35" s="104"/>
      <c r="E35" s="106"/>
      <c r="F35" s="96">
        <f t="shared" si="0"/>
        <v>0</v>
      </c>
      <c r="G35" s="107"/>
      <c r="H35" s="107"/>
      <c r="I35" s="107"/>
      <c r="J35" s="100">
        <f t="shared" si="1"/>
        <v>0</v>
      </c>
      <c r="K35" s="104"/>
      <c r="L35" s="105"/>
      <c r="M35" s="105"/>
      <c r="N35" s="96">
        <f t="shared" si="2"/>
        <v>0</v>
      </c>
    </row>
    <row r="36" spans="2:14" x14ac:dyDescent="0.25">
      <c r="B36" s="40" t="s">
        <v>110</v>
      </c>
      <c r="C36" s="104"/>
      <c r="D36" s="104"/>
      <c r="E36" s="106"/>
      <c r="F36" s="96">
        <f t="shared" si="0"/>
        <v>0</v>
      </c>
      <c r="G36" s="107"/>
      <c r="H36" s="107"/>
      <c r="I36" s="107"/>
      <c r="J36" s="100">
        <f t="shared" si="1"/>
        <v>0</v>
      </c>
      <c r="K36" s="104"/>
      <c r="L36" s="105"/>
      <c r="M36" s="105"/>
      <c r="N36" s="96">
        <f t="shared" si="2"/>
        <v>0</v>
      </c>
    </row>
    <row r="37" spans="2:14" x14ac:dyDescent="0.25">
      <c r="B37" s="40" t="s">
        <v>111</v>
      </c>
      <c r="C37" s="104"/>
      <c r="D37" s="104"/>
      <c r="E37" s="106"/>
      <c r="F37" s="96">
        <f t="shared" si="0"/>
        <v>0</v>
      </c>
      <c r="G37" s="107"/>
      <c r="H37" s="107"/>
      <c r="I37" s="107"/>
      <c r="J37" s="100">
        <f t="shared" si="1"/>
        <v>0</v>
      </c>
      <c r="K37" s="104"/>
      <c r="L37" s="105"/>
      <c r="M37" s="105"/>
      <c r="N37" s="96">
        <f t="shared" si="2"/>
        <v>0</v>
      </c>
    </row>
    <row r="38" spans="2:14" x14ac:dyDescent="0.25">
      <c r="B38" s="40" t="s">
        <v>112</v>
      </c>
      <c r="C38" s="104"/>
      <c r="D38" s="104"/>
      <c r="E38" s="106"/>
      <c r="F38" s="96">
        <f t="shared" si="0"/>
        <v>0</v>
      </c>
      <c r="G38" s="107"/>
      <c r="H38" s="107"/>
      <c r="I38" s="107"/>
      <c r="J38" s="100">
        <f t="shared" si="1"/>
        <v>0</v>
      </c>
      <c r="K38" s="104"/>
      <c r="L38" s="105"/>
      <c r="M38" s="105"/>
      <c r="N38" s="96">
        <f t="shared" si="2"/>
        <v>0</v>
      </c>
    </row>
    <row r="39" spans="2:14" x14ac:dyDescent="0.25">
      <c r="B39" s="40" t="s">
        <v>113</v>
      </c>
      <c r="C39" s="104"/>
      <c r="D39" s="104"/>
      <c r="E39" s="106"/>
      <c r="F39" s="96">
        <f t="shared" si="0"/>
        <v>0</v>
      </c>
      <c r="G39" s="107"/>
      <c r="H39" s="107"/>
      <c r="I39" s="107"/>
      <c r="J39" s="100">
        <f t="shared" si="1"/>
        <v>0</v>
      </c>
      <c r="K39" s="104"/>
      <c r="L39" s="105"/>
      <c r="M39" s="105"/>
      <c r="N39" s="96">
        <f t="shared" si="2"/>
        <v>0</v>
      </c>
    </row>
    <row r="40" spans="2:14" x14ac:dyDescent="0.25">
      <c r="B40" s="40" t="s">
        <v>114</v>
      </c>
      <c r="C40" s="104"/>
      <c r="D40" s="104"/>
      <c r="E40" s="106"/>
      <c r="F40" s="96">
        <f t="shared" si="0"/>
        <v>0</v>
      </c>
      <c r="G40" s="107"/>
      <c r="H40" s="107"/>
      <c r="I40" s="107"/>
      <c r="J40" s="100">
        <f t="shared" si="1"/>
        <v>0</v>
      </c>
      <c r="K40" s="104"/>
      <c r="L40" s="105"/>
      <c r="M40" s="105"/>
      <c r="N40" s="96">
        <f t="shared" si="2"/>
        <v>0</v>
      </c>
    </row>
    <row r="41" spans="2:14" x14ac:dyDescent="0.25">
      <c r="B41" s="40" t="s">
        <v>115</v>
      </c>
      <c r="C41" s="104"/>
      <c r="D41" s="104"/>
      <c r="E41" s="106"/>
      <c r="F41" s="96">
        <f t="shared" si="0"/>
        <v>0</v>
      </c>
      <c r="G41" s="107"/>
      <c r="H41" s="107"/>
      <c r="I41" s="107"/>
      <c r="J41" s="100">
        <f t="shared" si="1"/>
        <v>0</v>
      </c>
      <c r="K41" s="104"/>
      <c r="L41" s="105"/>
      <c r="M41" s="105"/>
      <c r="N41" s="96">
        <f t="shared" si="2"/>
        <v>0</v>
      </c>
    </row>
    <row r="42" spans="2:14" x14ac:dyDescent="0.25">
      <c r="B42" s="40" t="s">
        <v>116</v>
      </c>
      <c r="C42" s="98">
        <f>SUM(C24:C41)</f>
        <v>0</v>
      </c>
      <c r="D42" s="98">
        <f>SUM(D24:D41)</f>
        <v>0</v>
      </c>
      <c r="E42" s="99">
        <f>SUM(E24:E41)</f>
        <v>0</v>
      </c>
      <c r="F42" s="97">
        <f t="shared" ref="F42:N42" si="3">SUM(F24:F41)</f>
        <v>0</v>
      </c>
      <c r="G42" s="98">
        <f t="shared" si="3"/>
        <v>0</v>
      </c>
      <c r="H42" s="98">
        <f t="shared" si="3"/>
        <v>0</v>
      </c>
      <c r="I42" s="98">
        <f t="shared" si="3"/>
        <v>0</v>
      </c>
      <c r="J42" s="98">
        <f t="shared" si="3"/>
        <v>0</v>
      </c>
      <c r="K42" s="98">
        <f t="shared" si="3"/>
        <v>0</v>
      </c>
      <c r="L42" s="97">
        <f t="shared" si="3"/>
        <v>0</v>
      </c>
      <c r="M42" s="97">
        <f t="shared" si="3"/>
        <v>0</v>
      </c>
      <c r="N42" s="97">
        <f t="shared" si="3"/>
        <v>0</v>
      </c>
    </row>
    <row r="43" spans="2:14" x14ac:dyDescent="0.25">
      <c r="C43" s="26"/>
      <c r="D43" s="26"/>
      <c r="E43" s="42"/>
      <c r="H43" s="26"/>
      <c r="N43" s="4"/>
    </row>
    <row r="44" spans="2:14" x14ac:dyDescent="0.25">
      <c r="B44" s="25" t="s">
        <v>117</v>
      </c>
    </row>
    <row r="45" spans="2:14" x14ac:dyDescent="0.25"/>
    <row r="46" spans="2:14" x14ac:dyDescent="0.25">
      <c r="B46" s="189" t="s">
        <v>84</v>
      </c>
      <c r="C46" s="190" t="s">
        <v>85</v>
      </c>
      <c r="D46" s="190"/>
      <c r="E46" s="190"/>
      <c r="F46" s="190"/>
      <c r="G46" s="190" t="s">
        <v>86</v>
      </c>
      <c r="H46" s="190"/>
      <c r="I46" s="190"/>
      <c r="J46" s="190"/>
      <c r="K46" s="190" t="s">
        <v>87</v>
      </c>
      <c r="L46" s="190"/>
      <c r="M46" s="190"/>
      <c r="N46" s="190"/>
    </row>
    <row r="47" spans="2:14" s="36" customFormat="1" ht="31.5" x14ac:dyDescent="0.25">
      <c r="B47" s="189"/>
      <c r="C47" s="37" t="s">
        <v>118</v>
      </c>
      <c r="D47" s="37" t="s">
        <v>89</v>
      </c>
      <c r="E47" s="38" t="s">
        <v>90</v>
      </c>
      <c r="F47" s="39" t="s">
        <v>91</v>
      </c>
      <c r="G47" s="37" t="s">
        <v>92</v>
      </c>
      <c r="H47" s="37" t="s">
        <v>93</v>
      </c>
      <c r="I47" s="37" t="s">
        <v>94</v>
      </c>
      <c r="J47" s="37" t="s">
        <v>95</v>
      </c>
      <c r="K47" s="37" t="s">
        <v>96</v>
      </c>
      <c r="L47" s="39" t="s">
        <v>89</v>
      </c>
      <c r="M47" s="39" t="s">
        <v>90</v>
      </c>
      <c r="N47" s="39" t="s">
        <v>97</v>
      </c>
    </row>
    <row r="48" spans="2:14" x14ac:dyDescent="0.25">
      <c r="B48" s="108"/>
      <c r="C48" s="104"/>
      <c r="D48" s="104"/>
      <c r="E48" s="106"/>
      <c r="F48" s="96">
        <f t="shared" ref="F48:F65" si="4">C48+D48-E48</f>
        <v>0</v>
      </c>
      <c r="G48" s="107"/>
      <c r="H48" s="107"/>
      <c r="I48" s="107"/>
      <c r="J48" s="100">
        <f>G48+H48-I48</f>
        <v>0</v>
      </c>
      <c r="K48" s="104"/>
      <c r="L48" s="105"/>
      <c r="M48" s="105"/>
      <c r="N48" s="96">
        <f t="shared" ref="N48:N65" si="5">K48+L48-M48</f>
        <v>0</v>
      </c>
    </row>
    <row r="49" spans="2:14" x14ac:dyDescent="0.25">
      <c r="B49" s="108"/>
      <c r="C49" s="104"/>
      <c r="D49" s="104"/>
      <c r="E49" s="106"/>
      <c r="F49" s="96">
        <f t="shared" si="4"/>
        <v>0</v>
      </c>
      <c r="G49" s="107"/>
      <c r="H49" s="107"/>
      <c r="I49" s="107"/>
      <c r="J49" s="100">
        <f t="shared" ref="J49:J65" si="6">G49+H49-I49</f>
        <v>0</v>
      </c>
      <c r="K49" s="104"/>
      <c r="L49" s="105"/>
      <c r="M49" s="105"/>
      <c r="N49" s="96">
        <f t="shared" si="5"/>
        <v>0</v>
      </c>
    </row>
    <row r="50" spans="2:14" x14ac:dyDescent="0.25">
      <c r="B50" s="108"/>
      <c r="C50" s="104"/>
      <c r="D50" s="104"/>
      <c r="E50" s="106"/>
      <c r="F50" s="96">
        <f t="shared" si="4"/>
        <v>0</v>
      </c>
      <c r="G50" s="107"/>
      <c r="H50" s="107"/>
      <c r="I50" s="107"/>
      <c r="J50" s="100">
        <f t="shared" si="6"/>
        <v>0</v>
      </c>
      <c r="K50" s="104"/>
      <c r="L50" s="105"/>
      <c r="M50" s="105"/>
      <c r="N50" s="96">
        <f t="shared" si="5"/>
        <v>0</v>
      </c>
    </row>
    <row r="51" spans="2:14" x14ac:dyDescent="0.25">
      <c r="B51" s="108"/>
      <c r="C51" s="104"/>
      <c r="D51" s="104"/>
      <c r="E51" s="106"/>
      <c r="F51" s="96">
        <f t="shared" si="4"/>
        <v>0</v>
      </c>
      <c r="G51" s="107"/>
      <c r="H51" s="107"/>
      <c r="I51" s="107"/>
      <c r="J51" s="100">
        <f t="shared" si="6"/>
        <v>0</v>
      </c>
      <c r="K51" s="104"/>
      <c r="L51" s="105"/>
      <c r="M51" s="105"/>
      <c r="N51" s="96">
        <f t="shared" si="5"/>
        <v>0</v>
      </c>
    </row>
    <row r="52" spans="2:14" x14ac:dyDescent="0.25">
      <c r="B52" s="108"/>
      <c r="C52" s="104"/>
      <c r="D52" s="104"/>
      <c r="E52" s="106"/>
      <c r="F52" s="96">
        <f t="shared" si="4"/>
        <v>0</v>
      </c>
      <c r="G52" s="107"/>
      <c r="H52" s="107"/>
      <c r="I52" s="107"/>
      <c r="J52" s="100">
        <f t="shared" si="6"/>
        <v>0</v>
      </c>
      <c r="K52" s="104"/>
      <c r="L52" s="105"/>
      <c r="M52" s="105"/>
      <c r="N52" s="96">
        <f t="shared" si="5"/>
        <v>0</v>
      </c>
    </row>
    <row r="53" spans="2:14" x14ac:dyDescent="0.25">
      <c r="B53" s="108"/>
      <c r="C53" s="104"/>
      <c r="D53" s="104"/>
      <c r="E53" s="106"/>
      <c r="F53" s="96">
        <f t="shared" si="4"/>
        <v>0</v>
      </c>
      <c r="G53" s="107"/>
      <c r="H53" s="107"/>
      <c r="I53" s="107"/>
      <c r="J53" s="100">
        <f t="shared" si="6"/>
        <v>0</v>
      </c>
      <c r="K53" s="104"/>
      <c r="L53" s="105"/>
      <c r="M53" s="105"/>
      <c r="N53" s="96">
        <f t="shared" si="5"/>
        <v>0</v>
      </c>
    </row>
    <row r="54" spans="2:14" x14ac:dyDescent="0.25">
      <c r="B54" s="108"/>
      <c r="C54" s="104"/>
      <c r="D54" s="104"/>
      <c r="E54" s="106"/>
      <c r="F54" s="96">
        <f t="shared" si="4"/>
        <v>0</v>
      </c>
      <c r="G54" s="107"/>
      <c r="H54" s="107"/>
      <c r="I54" s="107"/>
      <c r="J54" s="100">
        <f t="shared" si="6"/>
        <v>0</v>
      </c>
      <c r="K54" s="104"/>
      <c r="L54" s="105"/>
      <c r="M54" s="105"/>
      <c r="N54" s="96">
        <f t="shared" si="5"/>
        <v>0</v>
      </c>
    </row>
    <row r="55" spans="2:14" x14ac:dyDescent="0.25">
      <c r="B55" s="108"/>
      <c r="C55" s="104"/>
      <c r="D55" s="104"/>
      <c r="E55" s="106"/>
      <c r="F55" s="96">
        <f t="shared" si="4"/>
        <v>0</v>
      </c>
      <c r="G55" s="107"/>
      <c r="H55" s="107"/>
      <c r="I55" s="107"/>
      <c r="J55" s="100">
        <f t="shared" si="6"/>
        <v>0</v>
      </c>
      <c r="K55" s="104"/>
      <c r="L55" s="105"/>
      <c r="M55" s="105"/>
      <c r="N55" s="96">
        <f t="shared" si="5"/>
        <v>0</v>
      </c>
    </row>
    <row r="56" spans="2:14" x14ac:dyDescent="0.25">
      <c r="B56" s="108"/>
      <c r="C56" s="104"/>
      <c r="D56" s="104"/>
      <c r="E56" s="106"/>
      <c r="F56" s="96">
        <f t="shared" si="4"/>
        <v>0</v>
      </c>
      <c r="G56" s="107"/>
      <c r="H56" s="107"/>
      <c r="I56" s="107"/>
      <c r="J56" s="100">
        <f t="shared" si="6"/>
        <v>0</v>
      </c>
      <c r="K56" s="104"/>
      <c r="L56" s="105"/>
      <c r="M56" s="105"/>
      <c r="N56" s="96">
        <f t="shared" si="5"/>
        <v>0</v>
      </c>
    </row>
    <row r="57" spans="2:14" x14ac:dyDescent="0.25">
      <c r="B57" s="108"/>
      <c r="C57" s="104"/>
      <c r="D57" s="104"/>
      <c r="E57" s="106"/>
      <c r="F57" s="96">
        <f t="shared" si="4"/>
        <v>0</v>
      </c>
      <c r="G57" s="107"/>
      <c r="H57" s="107"/>
      <c r="I57" s="107"/>
      <c r="J57" s="100">
        <f t="shared" si="6"/>
        <v>0</v>
      </c>
      <c r="K57" s="104"/>
      <c r="L57" s="105"/>
      <c r="M57" s="105"/>
      <c r="N57" s="96">
        <f t="shared" si="5"/>
        <v>0</v>
      </c>
    </row>
    <row r="58" spans="2:14" x14ac:dyDescent="0.25">
      <c r="B58" s="108"/>
      <c r="C58" s="104"/>
      <c r="D58" s="104"/>
      <c r="E58" s="106"/>
      <c r="F58" s="96">
        <f t="shared" si="4"/>
        <v>0</v>
      </c>
      <c r="G58" s="107"/>
      <c r="H58" s="107"/>
      <c r="I58" s="107"/>
      <c r="J58" s="100">
        <f t="shared" si="6"/>
        <v>0</v>
      </c>
      <c r="K58" s="104"/>
      <c r="L58" s="105"/>
      <c r="M58" s="105"/>
      <c r="N58" s="96">
        <f t="shared" si="5"/>
        <v>0</v>
      </c>
    </row>
    <row r="59" spans="2:14" x14ac:dyDescent="0.25">
      <c r="B59" s="108"/>
      <c r="C59" s="104"/>
      <c r="D59" s="104"/>
      <c r="E59" s="106"/>
      <c r="F59" s="96">
        <f t="shared" si="4"/>
        <v>0</v>
      </c>
      <c r="G59" s="107"/>
      <c r="H59" s="107"/>
      <c r="I59" s="107"/>
      <c r="J59" s="100">
        <f t="shared" si="6"/>
        <v>0</v>
      </c>
      <c r="K59" s="104"/>
      <c r="L59" s="105"/>
      <c r="M59" s="105"/>
      <c r="N59" s="96">
        <f t="shared" si="5"/>
        <v>0</v>
      </c>
    </row>
    <row r="60" spans="2:14" x14ac:dyDescent="0.25">
      <c r="B60" s="108"/>
      <c r="C60" s="104"/>
      <c r="D60" s="104"/>
      <c r="E60" s="106"/>
      <c r="F60" s="96">
        <f t="shared" si="4"/>
        <v>0</v>
      </c>
      <c r="G60" s="107"/>
      <c r="H60" s="107"/>
      <c r="I60" s="107"/>
      <c r="J60" s="100">
        <f t="shared" si="6"/>
        <v>0</v>
      </c>
      <c r="K60" s="104"/>
      <c r="L60" s="105"/>
      <c r="M60" s="105"/>
      <c r="N60" s="96">
        <f t="shared" si="5"/>
        <v>0</v>
      </c>
    </row>
    <row r="61" spans="2:14" x14ac:dyDescent="0.25">
      <c r="B61" s="108"/>
      <c r="C61" s="104"/>
      <c r="D61" s="104"/>
      <c r="E61" s="106"/>
      <c r="F61" s="96">
        <f t="shared" si="4"/>
        <v>0</v>
      </c>
      <c r="G61" s="107"/>
      <c r="H61" s="107"/>
      <c r="I61" s="107"/>
      <c r="J61" s="100">
        <f t="shared" si="6"/>
        <v>0</v>
      </c>
      <c r="K61" s="104"/>
      <c r="L61" s="105"/>
      <c r="M61" s="105"/>
      <c r="N61" s="96">
        <f t="shared" si="5"/>
        <v>0</v>
      </c>
    </row>
    <row r="62" spans="2:14" x14ac:dyDescent="0.25">
      <c r="B62" s="108"/>
      <c r="C62" s="104"/>
      <c r="D62" s="104"/>
      <c r="E62" s="106"/>
      <c r="F62" s="96">
        <f t="shared" si="4"/>
        <v>0</v>
      </c>
      <c r="G62" s="107"/>
      <c r="H62" s="107"/>
      <c r="I62" s="107"/>
      <c r="J62" s="100">
        <f t="shared" si="6"/>
        <v>0</v>
      </c>
      <c r="K62" s="104"/>
      <c r="L62" s="105"/>
      <c r="M62" s="105"/>
      <c r="N62" s="96">
        <f t="shared" si="5"/>
        <v>0</v>
      </c>
    </row>
    <row r="63" spans="2:14" x14ac:dyDescent="0.25">
      <c r="B63" s="108"/>
      <c r="C63" s="104"/>
      <c r="D63" s="104"/>
      <c r="E63" s="106"/>
      <c r="F63" s="96">
        <f t="shared" si="4"/>
        <v>0</v>
      </c>
      <c r="G63" s="107"/>
      <c r="H63" s="107"/>
      <c r="I63" s="107"/>
      <c r="J63" s="100">
        <f t="shared" si="6"/>
        <v>0</v>
      </c>
      <c r="K63" s="104"/>
      <c r="L63" s="105"/>
      <c r="M63" s="105"/>
      <c r="N63" s="96">
        <f t="shared" si="5"/>
        <v>0</v>
      </c>
    </row>
    <row r="64" spans="2:14" x14ac:dyDescent="0.25">
      <c r="B64" s="108"/>
      <c r="C64" s="104"/>
      <c r="D64" s="104"/>
      <c r="E64" s="106"/>
      <c r="F64" s="96">
        <f t="shared" si="4"/>
        <v>0</v>
      </c>
      <c r="G64" s="107"/>
      <c r="H64" s="107"/>
      <c r="I64" s="107"/>
      <c r="J64" s="100">
        <f t="shared" si="6"/>
        <v>0</v>
      </c>
      <c r="K64" s="104"/>
      <c r="L64" s="105"/>
      <c r="M64" s="105"/>
      <c r="N64" s="96">
        <f t="shared" si="5"/>
        <v>0</v>
      </c>
    </row>
    <row r="65" spans="2:14" x14ac:dyDescent="0.25">
      <c r="B65" s="108"/>
      <c r="C65" s="104"/>
      <c r="D65" s="104"/>
      <c r="E65" s="106"/>
      <c r="F65" s="96">
        <f t="shared" si="4"/>
        <v>0</v>
      </c>
      <c r="G65" s="107"/>
      <c r="H65" s="107"/>
      <c r="I65" s="107"/>
      <c r="J65" s="100">
        <f t="shared" si="6"/>
        <v>0</v>
      </c>
      <c r="K65" s="104"/>
      <c r="L65" s="105"/>
      <c r="M65" s="105"/>
      <c r="N65" s="96">
        <f t="shared" si="5"/>
        <v>0</v>
      </c>
    </row>
    <row r="66" spans="2:14" x14ac:dyDescent="0.25">
      <c r="B66" s="40" t="s">
        <v>119</v>
      </c>
      <c r="C66" s="98">
        <f>SUM(C48:C65)</f>
        <v>0</v>
      </c>
      <c r="D66" s="98">
        <f>SUM(D48:D65)</f>
        <v>0</v>
      </c>
      <c r="E66" s="99">
        <f>SUM(E48:E65)</f>
        <v>0</v>
      </c>
      <c r="F66" s="97">
        <f t="shared" ref="F66:N66" si="7">SUM(F48:F65)</f>
        <v>0</v>
      </c>
      <c r="G66" s="98">
        <f t="shared" si="7"/>
        <v>0</v>
      </c>
      <c r="H66" s="98">
        <f t="shared" si="7"/>
        <v>0</v>
      </c>
      <c r="I66" s="98">
        <f t="shared" si="7"/>
        <v>0</v>
      </c>
      <c r="J66" s="98">
        <f t="shared" si="7"/>
        <v>0</v>
      </c>
      <c r="K66" s="98">
        <f t="shared" si="7"/>
        <v>0</v>
      </c>
      <c r="L66" s="97">
        <f t="shared" si="7"/>
        <v>0</v>
      </c>
      <c r="M66" s="97">
        <f t="shared" si="7"/>
        <v>0</v>
      </c>
      <c r="N66" s="97">
        <f t="shared" si="7"/>
        <v>0</v>
      </c>
    </row>
    <row r="67" spans="2:14" x14ac:dyDescent="0.25"/>
    <row r="68" spans="2:14" x14ac:dyDescent="0.25"/>
    <row r="69" spans="2:14" x14ac:dyDescent="0.25">
      <c r="B69" s="33"/>
      <c r="C69" s="33"/>
      <c r="D69" s="33"/>
      <c r="E69" s="33"/>
      <c r="F69" s="33"/>
      <c r="G69" s="33"/>
      <c r="H69" s="33"/>
      <c r="I69" s="33"/>
      <c r="J69" s="33"/>
    </row>
    <row r="70" spans="2:14" x14ac:dyDescent="0.25">
      <c r="B70" s="33"/>
      <c r="C70" s="33"/>
      <c r="D70" s="33"/>
      <c r="E70" s="33"/>
      <c r="F70" s="33"/>
      <c r="G70" s="33"/>
      <c r="H70" s="33"/>
      <c r="I70" s="33"/>
      <c r="J70" s="33"/>
    </row>
    <row r="71" spans="2:14" x14ac:dyDescent="0.25">
      <c r="B71" s="33"/>
      <c r="C71" s="33"/>
      <c r="D71" s="33"/>
      <c r="E71" s="33"/>
      <c r="F71" s="33"/>
      <c r="G71" s="33"/>
      <c r="H71" s="33"/>
      <c r="I71" s="33"/>
      <c r="J71" s="33"/>
    </row>
    <row r="72" spans="2:14" x14ac:dyDescent="0.25"/>
    <row r="73" spans="2:14" x14ac:dyDescent="0.25"/>
    <row r="74" spans="2:14" x14ac:dyDescent="0.25"/>
    <row r="75" spans="2:14" x14ac:dyDescent="0.25"/>
    <row r="76" spans="2:14" x14ac:dyDescent="0.25"/>
    <row r="77" spans="2:14" x14ac:dyDescent="0.25"/>
    <row r="78" spans="2:14" x14ac:dyDescent="0.25"/>
    <row r="79" spans="2:14" x14ac:dyDescent="0.25"/>
    <row r="80" spans="2:1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sheetProtection formatCells="0" formatRows="0" insertRows="0"/>
  <mergeCells count="8">
    <mergeCell ref="K22:N22"/>
    <mergeCell ref="B46:B47"/>
    <mergeCell ref="C46:F46"/>
    <mergeCell ref="G46:J46"/>
    <mergeCell ref="K46:N46"/>
    <mergeCell ref="B22:B23"/>
    <mergeCell ref="C22:F22"/>
    <mergeCell ref="G22:J22"/>
  </mergeCells>
  <pageMargins left="0.7" right="0.7" top="0.75" bottom="0.75" header="0.3" footer="0.3"/>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W61"/>
  <sheetViews>
    <sheetView showGridLines="0" zoomScale="80" zoomScaleNormal="80" zoomScaleSheetLayoutView="90" workbookViewId="0">
      <pane ySplit="5" topLeftCell="A6" activePane="bottomLeft" state="frozen"/>
      <selection activeCell="H2" sqref="H2"/>
      <selection pane="bottomLeft"/>
    </sheetView>
  </sheetViews>
  <sheetFormatPr defaultColWidth="0" defaultRowHeight="15" customHeight="1" zeroHeight="1" x14ac:dyDescent="0.25"/>
  <cols>
    <col min="1" max="1" width="0.85546875" style="23" customWidth="1"/>
    <col min="2" max="2" width="32.85546875" style="23" customWidth="1"/>
    <col min="3" max="3" width="10.85546875" style="23" customWidth="1"/>
    <col min="4" max="7" width="19.42578125" style="23" customWidth="1"/>
    <col min="8" max="8" width="5.7109375" style="23" customWidth="1"/>
    <col min="9" max="11" width="27.140625" style="23" customWidth="1"/>
    <col min="12" max="12" width="1.7109375" style="23" customWidth="1"/>
    <col min="13" max="23" width="0" style="23" hidden="1" customWidth="1"/>
    <col min="24" max="16384" width="9.140625" style="23" hidden="1"/>
  </cols>
  <sheetData>
    <row r="1" spans="2:11" ht="3" customHeight="1" x14ac:dyDescent="0.25"/>
    <row r="2" spans="2:11" ht="15.75" x14ac:dyDescent="0.25">
      <c r="G2" s="70">
        <f>Profile!F4</f>
        <v>0</v>
      </c>
    </row>
    <row r="3" spans="2:11" ht="15.75" x14ac:dyDescent="0.25">
      <c r="G3" s="31" t="s">
        <v>120</v>
      </c>
    </row>
    <row r="4" spans="2:11" ht="15.75" x14ac:dyDescent="0.25">
      <c r="G4" s="31" t="s">
        <v>121</v>
      </c>
    </row>
    <row r="5" spans="2:11" ht="15.75" x14ac:dyDescent="0.25"/>
    <row r="6" spans="2:11" ht="15.75" x14ac:dyDescent="0.25">
      <c r="B6" s="32" t="s">
        <v>61</v>
      </c>
    </row>
    <row r="7" spans="2:11" ht="3.75" customHeight="1" x14ac:dyDescent="0.25">
      <c r="B7" s="33"/>
    </row>
    <row r="8" spans="2:11" ht="15.75" x14ac:dyDescent="0.25">
      <c r="B8" s="34" t="s">
        <v>122</v>
      </c>
    </row>
    <row r="9" spans="2:11" ht="15.75" x14ac:dyDescent="0.25"/>
    <row r="10" spans="2:11" ht="15.75" x14ac:dyDescent="0.25"/>
    <row r="11" spans="2:11" ht="15.75" x14ac:dyDescent="0.25">
      <c r="B11" s="25"/>
      <c r="C11" s="42"/>
    </row>
    <row r="12" spans="2:11" ht="15.75" x14ac:dyDescent="0.25">
      <c r="B12" s="25"/>
      <c r="D12" s="43" t="s">
        <v>123</v>
      </c>
      <c r="E12" s="43" t="s">
        <v>124</v>
      </c>
      <c r="F12" s="43" t="s">
        <v>125</v>
      </c>
      <c r="G12" s="43" t="s">
        <v>126</v>
      </c>
      <c r="H12" s="33"/>
      <c r="I12" s="193" t="s">
        <v>127</v>
      </c>
      <c r="J12" s="193"/>
      <c r="K12" s="193"/>
    </row>
    <row r="13" spans="2:11" ht="15.75" x14ac:dyDescent="0.25"/>
    <row r="14" spans="2:11" ht="15.75" x14ac:dyDescent="0.25">
      <c r="B14" s="33" t="s">
        <v>128</v>
      </c>
      <c r="C14" s="33"/>
      <c r="D14" s="101">
        <f>SUM(SBO_IB!$D$24:$D$40)</f>
        <v>0</v>
      </c>
      <c r="E14" s="101">
        <f>SUM(SBO_RB!$D$24:$D$40)</f>
        <v>0</v>
      </c>
      <c r="F14" s="101">
        <f>SBO_IB!$D$41+SBO_RB!$D$41</f>
        <v>0</v>
      </c>
      <c r="G14" s="101">
        <f>SUM(D14:F14)</f>
        <v>0</v>
      </c>
    </row>
    <row r="15" spans="2:11" ht="15.75" x14ac:dyDescent="0.25">
      <c r="B15" s="33" t="s">
        <v>129</v>
      </c>
      <c r="C15" s="33"/>
      <c r="D15" s="33"/>
    </row>
    <row r="16" spans="2:11" ht="15.75" x14ac:dyDescent="0.25">
      <c r="B16" s="44" t="s">
        <v>130</v>
      </c>
      <c r="C16" s="44"/>
      <c r="D16" s="109">
        <v>0</v>
      </c>
      <c r="E16" s="109">
        <v>0</v>
      </c>
      <c r="F16" s="109">
        <v>0</v>
      </c>
      <c r="G16" s="101">
        <f>SUM(D16:F16)</f>
        <v>0</v>
      </c>
      <c r="I16" s="149"/>
      <c r="J16" s="150"/>
      <c r="K16" s="151"/>
    </row>
    <row r="17" spans="2:14" ht="15.75" x14ac:dyDescent="0.25">
      <c r="B17" s="44" t="s">
        <v>130</v>
      </c>
      <c r="C17" s="44"/>
      <c r="D17" s="109">
        <v>0</v>
      </c>
      <c r="E17" s="109">
        <v>0</v>
      </c>
      <c r="F17" s="109">
        <v>0</v>
      </c>
      <c r="G17" s="101">
        <f t="shared" ref="G17:G18" si="0">SUM(D17:F17)</f>
        <v>0</v>
      </c>
      <c r="I17" s="149"/>
      <c r="J17" s="150"/>
      <c r="K17" s="151"/>
    </row>
    <row r="18" spans="2:14" ht="15.75" x14ac:dyDescent="0.25">
      <c r="B18" s="44" t="s">
        <v>130</v>
      </c>
      <c r="C18" s="44"/>
      <c r="D18" s="109">
        <v>0</v>
      </c>
      <c r="E18" s="109">
        <v>0</v>
      </c>
      <c r="F18" s="109">
        <v>0</v>
      </c>
      <c r="G18" s="101">
        <f t="shared" si="0"/>
        <v>0</v>
      </c>
      <c r="I18" s="149"/>
      <c r="J18" s="150"/>
      <c r="K18" s="151"/>
    </row>
    <row r="19" spans="2:14" ht="15.75" x14ac:dyDescent="0.25">
      <c r="B19" s="33" t="s">
        <v>131</v>
      </c>
      <c r="C19" s="33"/>
      <c r="D19" s="102">
        <f>SUM(D14:D18)</f>
        <v>0</v>
      </c>
      <c r="E19" s="103">
        <f>SUM(E14:E18)</f>
        <v>0</v>
      </c>
      <c r="F19" s="103">
        <f>SUM(F14:F18)</f>
        <v>0</v>
      </c>
      <c r="G19" s="103">
        <f>ROUND((SUM(G14:G18)),0)</f>
        <v>0</v>
      </c>
    </row>
    <row r="20" spans="2:14" ht="15.75" x14ac:dyDescent="0.25">
      <c r="B20" s="33"/>
      <c r="C20" s="33"/>
      <c r="D20" s="45"/>
      <c r="E20" s="46"/>
      <c r="F20" s="46"/>
      <c r="G20" s="46"/>
    </row>
    <row r="21" spans="2:14" ht="15.75" x14ac:dyDescent="0.25">
      <c r="B21" s="33"/>
      <c r="C21" s="33"/>
      <c r="D21" s="33"/>
    </row>
    <row r="22" spans="2:14" ht="15.75" x14ac:dyDescent="0.25">
      <c r="B22" s="33"/>
      <c r="C22" s="33"/>
      <c r="D22" s="43" t="s">
        <v>132</v>
      </c>
      <c r="E22" s="43" t="s">
        <v>133</v>
      </c>
      <c r="F22" s="43" t="s">
        <v>125</v>
      </c>
      <c r="G22" s="43" t="s">
        <v>126</v>
      </c>
    </row>
    <row r="23" spans="2:14" ht="15.75" x14ac:dyDescent="0.25">
      <c r="B23" s="33"/>
      <c r="C23" s="33"/>
      <c r="D23" s="33"/>
    </row>
    <row r="24" spans="2:14" ht="15.75" x14ac:dyDescent="0.25">
      <c r="B24" s="33" t="s">
        <v>134</v>
      </c>
      <c r="C24" s="33"/>
      <c r="D24" s="101">
        <f>SUM(SBO_IB!$H$24:$H$40)</f>
        <v>0</v>
      </c>
      <c r="E24" s="101">
        <f>SUM(SBO_RB!$H$24:$H$40)</f>
        <v>0</v>
      </c>
      <c r="F24" s="101">
        <f>SBO_IB!$H$41+SBO_RB!$H$41</f>
        <v>0</v>
      </c>
      <c r="G24" s="101">
        <f>SUM(D24:F24)</f>
        <v>0</v>
      </c>
    </row>
    <row r="25" spans="2:14" ht="15.75" x14ac:dyDescent="0.25">
      <c r="B25" s="33" t="s">
        <v>129</v>
      </c>
      <c r="C25" s="33"/>
      <c r="D25" s="33"/>
      <c r="N25" s="23">
        <v>333330</v>
      </c>
    </row>
    <row r="26" spans="2:14" ht="15.75" x14ac:dyDescent="0.25">
      <c r="B26" s="44" t="s">
        <v>130</v>
      </c>
      <c r="C26" s="44"/>
      <c r="D26" s="109">
        <v>0</v>
      </c>
      <c r="E26" s="109">
        <v>0</v>
      </c>
      <c r="F26" s="109">
        <v>0</v>
      </c>
      <c r="G26" s="101">
        <f>SUM(D26:F26)</f>
        <v>0</v>
      </c>
      <c r="I26" s="149"/>
      <c r="J26" s="150"/>
      <c r="K26" s="151"/>
    </row>
    <row r="27" spans="2:14" ht="15.75" x14ac:dyDescent="0.25">
      <c r="B27" s="44" t="s">
        <v>130</v>
      </c>
      <c r="C27" s="44"/>
      <c r="D27" s="109">
        <v>0</v>
      </c>
      <c r="E27" s="109">
        <v>0</v>
      </c>
      <c r="F27" s="109">
        <v>0</v>
      </c>
      <c r="G27" s="101">
        <f t="shared" ref="G27:G28" si="1">SUM(D27:F27)</f>
        <v>0</v>
      </c>
      <c r="I27" s="149"/>
      <c r="J27" s="150"/>
      <c r="K27" s="151"/>
    </row>
    <row r="28" spans="2:14" ht="15.75" x14ac:dyDescent="0.25">
      <c r="B28" s="44" t="s">
        <v>130</v>
      </c>
      <c r="C28" s="44"/>
      <c r="D28" s="109">
        <v>0</v>
      </c>
      <c r="E28" s="109">
        <v>0</v>
      </c>
      <c r="F28" s="109">
        <v>0</v>
      </c>
      <c r="G28" s="101">
        <f t="shared" si="1"/>
        <v>0</v>
      </c>
      <c r="I28" s="149"/>
      <c r="J28" s="150"/>
      <c r="K28" s="151"/>
    </row>
    <row r="29" spans="2:14" ht="15.75" x14ac:dyDescent="0.25">
      <c r="B29" s="33" t="s">
        <v>131</v>
      </c>
      <c r="C29" s="33"/>
      <c r="D29" s="102">
        <f>SUM(D24:D28)</f>
        <v>0</v>
      </c>
      <c r="E29" s="102">
        <f>SUM(E24:E28)</f>
        <v>0</v>
      </c>
      <c r="F29" s="102">
        <f>SUM(F24:F28)</f>
        <v>0</v>
      </c>
      <c r="G29" s="102">
        <f>ROUND((SUM(G24:G28)),0)</f>
        <v>0</v>
      </c>
    </row>
    <row r="30" spans="2:14" ht="15.75" x14ac:dyDescent="0.25"/>
    <row r="31" spans="2:14" ht="15.75" x14ac:dyDescent="0.25"/>
    <row r="32" spans="2:14" ht="15.75" x14ac:dyDescent="0.25">
      <c r="B32" s="23" t="s">
        <v>135</v>
      </c>
      <c r="D32" s="96">
        <f>SBO_IB!$L$42+SBO_RB!$L$42</f>
        <v>0</v>
      </c>
    </row>
    <row r="33" spans="2:11" ht="15.75" x14ac:dyDescent="0.25">
      <c r="B33" s="33" t="s">
        <v>129</v>
      </c>
    </row>
    <row r="34" spans="2:11" ht="15.75" x14ac:dyDescent="0.25">
      <c r="B34" s="47" t="s">
        <v>130</v>
      </c>
      <c r="C34" s="47"/>
      <c r="D34" s="109">
        <v>0</v>
      </c>
      <c r="I34" s="149"/>
      <c r="J34" s="150"/>
      <c r="K34" s="151"/>
    </row>
    <row r="35" spans="2:11" ht="15.75" x14ac:dyDescent="0.25">
      <c r="B35" s="47" t="s">
        <v>130</v>
      </c>
      <c r="C35" s="47"/>
      <c r="D35" s="109">
        <v>0</v>
      </c>
      <c r="I35" s="149"/>
      <c r="J35" s="150"/>
      <c r="K35" s="151"/>
    </row>
    <row r="36" spans="2:11" ht="15.75" x14ac:dyDescent="0.25">
      <c r="B36" s="47" t="s">
        <v>130</v>
      </c>
      <c r="C36" s="47"/>
      <c r="D36" s="109">
        <v>0</v>
      </c>
      <c r="I36" s="149"/>
      <c r="J36" s="150"/>
      <c r="K36" s="151"/>
    </row>
    <row r="37" spans="2:11" ht="15.75" x14ac:dyDescent="0.25">
      <c r="B37" s="33" t="s">
        <v>131</v>
      </c>
      <c r="D37" s="102">
        <f>SUM(D32:D36)</f>
        <v>0</v>
      </c>
    </row>
    <row r="38" spans="2:11" ht="15.75" x14ac:dyDescent="0.25">
      <c r="D38" s="45"/>
    </row>
    <row r="39" spans="2:11" ht="15.75" x14ac:dyDescent="0.25"/>
    <row r="40" spans="2:11" ht="15.75" x14ac:dyDescent="0.25">
      <c r="B40" s="23" t="s">
        <v>136</v>
      </c>
      <c r="D40" s="96">
        <f>SBO_IB!$N$42+SBO_RB!$N$42</f>
        <v>0</v>
      </c>
    </row>
    <row r="41" spans="2:11" ht="15.75" x14ac:dyDescent="0.25">
      <c r="B41" s="23" t="s">
        <v>137</v>
      </c>
    </row>
    <row r="42" spans="2:11" ht="15.75" x14ac:dyDescent="0.25">
      <c r="B42" s="47" t="s">
        <v>130</v>
      </c>
      <c r="C42" s="47"/>
      <c r="D42" s="109">
        <v>0</v>
      </c>
      <c r="I42" s="149"/>
      <c r="J42" s="150"/>
      <c r="K42" s="151"/>
    </row>
    <row r="43" spans="2:11" ht="15.75" x14ac:dyDescent="0.25">
      <c r="B43" s="47" t="s">
        <v>130</v>
      </c>
      <c r="C43" s="47"/>
      <c r="D43" s="109">
        <v>0</v>
      </c>
      <c r="I43" s="149"/>
      <c r="J43" s="150"/>
      <c r="K43" s="151"/>
    </row>
    <row r="44" spans="2:11" ht="15.75" x14ac:dyDescent="0.25">
      <c r="B44" s="47" t="s">
        <v>130</v>
      </c>
      <c r="C44" s="47"/>
      <c r="D44" s="109">
        <v>0</v>
      </c>
      <c r="I44" s="149"/>
      <c r="J44" s="150"/>
      <c r="K44" s="151"/>
    </row>
    <row r="45" spans="2:11" ht="15.75" x14ac:dyDescent="0.25">
      <c r="B45" s="33" t="s">
        <v>131</v>
      </c>
      <c r="D45" s="102">
        <f>SUM(D40:D44)</f>
        <v>0</v>
      </c>
    </row>
    <row r="46" spans="2:11" ht="15.75" x14ac:dyDescent="0.25"/>
    <row r="47" spans="2:11" ht="15.75" x14ac:dyDescent="0.25"/>
    <row r="48" spans="2:11" ht="15.75" x14ac:dyDescent="0.25">
      <c r="B48" s="33"/>
      <c r="C48" s="33"/>
      <c r="D48" s="33"/>
      <c r="E48" s="33"/>
      <c r="H48" s="33"/>
    </row>
    <row r="49" spans="2:8" ht="15.75" x14ac:dyDescent="0.25">
      <c r="B49" s="33"/>
      <c r="C49" s="33"/>
      <c r="D49" s="33"/>
      <c r="E49" s="33"/>
      <c r="H49" s="33"/>
    </row>
    <row r="50" spans="2:8" ht="15.75" x14ac:dyDescent="0.25">
      <c r="B50" s="33"/>
      <c r="C50" s="33"/>
      <c r="D50" s="33"/>
      <c r="E50" s="33"/>
      <c r="H50" s="33"/>
    </row>
    <row r="51" spans="2:8" ht="15.75" x14ac:dyDescent="0.25">
      <c r="B51" s="33"/>
      <c r="C51" s="33"/>
      <c r="D51" s="33"/>
      <c r="E51" s="33"/>
      <c r="H51" s="33"/>
    </row>
    <row r="52" spans="2:8" ht="15.75" x14ac:dyDescent="0.25"/>
    <row r="53" spans="2:8" ht="15.75" x14ac:dyDescent="0.25"/>
    <row r="54" spans="2:8" ht="15.75" x14ac:dyDescent="0.25"/>
    <row r="55" spans="2:8" ht="15.75" x14ac:dyDescent="0.25"/>
    <row r="56" spans="2:8" ht="15.75" x14ac:dyDescent="0.25"/>
    <row r="57" spans="2:8" ht="15.75" x14ac:dyDescent="0.25"/>
    <row r="58" spans="2:8" ht="15.75" x14ac:dyDescent="0.25"/>
    <row r="59" spans="2:8" ht="15.75" x14ac:dyDescent="0.25"/>
    <row r="60" spans="2:8" ht="15" customHeight="1" x14ac:dyDescent="0.25"/>
    <row r="61" spans="2:8" ht="15" customHeight="1" x14ac:dyDescent="0.25"/>
  </sheetData>
  <sheetProtection formatCells="0" formatRows="0" insertRows="0"/>
  <mergeCells count="13">
    <mergeCell ref="I28:K28"/>
    <mergeCell ref="I43:K43"/>
    <mergeCell ref="I44:K44"/>
    <mergeCell ref="I12:K12"/>
    <mergeCell ref="I34:K34"/>
    <mergeCell ref="I35:K35"/>
    <mergeCell ref="I36:K36"/>
    <mergeCell ref="I42:K42"/>
    <mergeCell ref="I16:K16"/>
    <mergeCell ref="I17:K17"/>
    <mergeCell ref="I18:K18"/>
    <mergeCell ref="I26:K26"/>
    <mergeCell ref="I27:K27"/>
  </mergeCells>
  <pageMargins left="0.7" right="0.7" top="0.75" bottom="0.75" header="0.3" footer="0.3"/>
  <pageSetup paperSize="9" scale="63" orientation="landscape" r:id="rId1"/>
  <ignoredErrors>
    <ignoredError sqref="G16:G18 G26:G2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T70"/>
  <sheetViews>
    <sheetView showGridLines="0" zoomScale="80" zoomScaleNormal="80" zoomScaleSheetLayoutView="90" workbookViewId="0">
      <pane ySplit="10" topLeftCell="A11" activePane="bottomLeft" state="frozen"/>
      <selection pane="bottomLeft"/>
    </sheetView>
  </sheetViews>
  <sheetFormatPr defaultColWidth="0" defaultRowHeight="15" customHeight="1" zeroHeight="1" x14ac:dyDescent="0.25"/>
  <cols>
    <col min="1" max="1" width="0.85546875" style="23" customWidth="1"/>
    <col min="2" max="2" width="3.7109375" style="23" customWidth="1"/>
    <col min="3" max="3" width="6.140625" style="23" customWidth="1"/>
    <col min="4" max="4" width="55" style="23" customWidth="1"/>
    <col min="5" max="5" width="25.7109375" style="23" customWidth="1"/>
    <col min="6" max="6" width="2.28515625" style="23" customWidth="1"/>
    <col min="7" max="7" width="25.5703125" style="23" customWidth="1"/>
    <col min="8" max="8" width="8.28515625" style="23" customWidth="1"/>
    <col min="9" max="20" width="0" style="23" hidden="1" customWidth="1"/>
    <col min="21" max="16384" width="9.140625" style="23" hidden="1"/>
  </cols>
  <sheetData>
    <row r="1" spans="2:8" ht="4.5" customHeight="1" x14ac:dyDescent="0.25"/>
    <row r="2" spans="2:8" ht="15.75" x14ac:dyDescent="0.25">
      <c r="D2" s="194">
        <f>Profile!F4</f>
        <v>0</v>
      </c>
      <c r="E2" s="194"/>
      <c r="F2" s="194"/>
      <c r="G2" s="194"/>
    </row>
    <row r="3" spans="2:8" ht="15.75" x14ac:dyDescent="0.25">
      <c r="D3" s="194">
        <f>Profile!F5</f>
        <v>0</v>
      </c>
      <c r="E3" s="194"/>
      <c r="F3" s="194"/>
      <c r="G3" s="194"/>
      <c r="H3" s="48"/>
    </row>
    <row r="4" spans="2:8" ht="15.75" x14ac:dyDescent="0.25">
      <c r="D4" s="195" t="s">
        <v>138</v>
      </c>
      <c r="E4" s="195"/>
      <c r="F4" s="195"/>
      <c r="G4" s="195"/>
    </row>
    <row r="5" spans="2:8" ht="15.75" x14ac:dyDescent="0.25">
      <c r="D5" s="195" t="s">
        <v>71</v>
      </c>
      <c r="E5" s="195"/>
      <c r="F5" s="195"/>
      <c r="G5" s="195"/>
    </row>
    <row r="6" spans="2:8" ht="15.75" x14ac:dyDescent="0.25"/>
    <row r="7" spans="2:8" ht="15.75" x14ac:dyDescent="0.25">
      <c r="C7" s="32" t="s">
        <v>139</v>
      </c>
    </row>
    <row r="8" spans="2:8" ht="3.75" customHeight="1" x14ac:dyDescent="0.25">
      <c r="C8" s="33"/>
    </row>
    <row r="9" spans="2:8" ht="15.75" x14ac:dyDescent="0.25"/>
    <row r="10" spans="2:8" ht="15.75" x14ac:dyDescent="0.25">
      <c r="E10" s="113" t="s">
        <v>140</v>
      </c>
      <c r="F10" s="49"/>
      <c r="G10" s="113" t="s">
        <v>141</v>
      </c>
    </row>
    <row r="11" spans="2:8" ht="15.75" x14ac:dyDescent="0.25"/>
    <row r="12" spans="2:8" ht="15.75" x14ac:dyDescent="0.25">
      <c r="B12" s="69">
        <v>38</v>
      </c>
      <c r="C12" s="74" t="s">
        <v>142</v>
      </c>
      <c r="D12" s="69"/>
      <c r="E12" s="116">
        <v>0</v>
      </c>
      <c r="F12" s="117"/>
      <c r="G12" s="118">
        <v>0</v>
      </c>
    </row>
    <row r="13" spans="2:8" ht="15.75" x14ac:dyDescent="0.25">
      <c r="B13" s="69">
        <v>39</v>
      </c>
      <c r="C13" s="71" t="s">
        <v>143</v>
      </c>
      <c r="D13" s="69"/>
      <c r="E13" s="116">
        <v>0</v>
      </c>
      <c r="F13" s="117"/>
      <c r="G13" s="118">
        <v>0</v>
      </c>
    </row>
    <row r="14" spans="2:8" ht="15.75" x14ac:dyDescent="0.25">
      <c r="B14" s="69">
        <v>40</v>
      </c>
      <c r="C14" s="71" t="s">
        <v>144</v>
      </c>
      <c r="D14" s="69"/>
      <c r="E14" s="116">
        <v>0</v>
      </c>
      <c r="F14" s="117"/>
      <c r="G14" s="118">
        <v>0</v>
      </c>
    </row>
    <row r="15" spans="2:8" ht="15.75" x14ac:dyDescent="0.25">
      <c r="B15" s="69">
        <v>41</v>
      </c>
      <c r="C15" s="71" t="s">
        <v>145</v>
      </c>
      <c r="D15" s="69"/>
      <c r="E15" s="116">
        <v>0</v>
      </c>
      <c r="F15" s="117"/>
      <c r="G15" s="118">
        <v>0</v>
      </c>
    </row>
    <row r="16" spans="2:8" ht="15.75" x14ac:dyDescent="0.25">
      <c r="B16" s="69">
        <v>42</v>
      </c>
      <c r="C16" s="71" t="s">
        <v>146</v>
      </c>
      <c r="D16" s="69"/>
      <c r="E16" s="116">
        <v>0</v>
      </c>
      <c r="F16" s="117"/>
      <c r="G16" s="118">
        <v>0</v>
      </c>
    </row>
    <row r="17" spans="2:7" ht="15.75" x14ac:dyDescent="0.25">
      <c r="B17" s="69">
        <v>43</v>
      </c>
      <c r="C17" s="71" t="s">
        <v>147</v>
      </c>
      <c r="D17" s="69"/>
      <c r="E17" s="116">
        <v>0</v>
      </c>
      <c r="F17" s="117"/>
      <c r="G17" s="118">
        <v>0</v>
      </c>
    </row>
    <row r="18" spans="2:7" ht="15.75" x14ac:dyDescent="0.25">
      <c r="B18" s="69">
        <v>44</v>
      </c>
      <c r="C18" s="71" t="s">
        <v>148</v>
      </c>
      <c r="D18" s="69"/>
      <c r="E18" s="116">
        <v>0</v>
      </c>
      <c r="F18" s="117"/>
      <c r="G18" s="118">
        <v>0</v>
      </c>
    </row>
    <row r="19" spans="2:7" ht="15.75" x14ac:dyDescent="0.25">
      <c r="B19" s="69">
        <v>45</v>
      </c>
      <c r="C19" s="71" t="s">
        <v>149</v>
      </c>
      <c r="D19" s="69"/>
      <c r="E19" s="116">
        <v>0</v>
      </c>
      <c r="F19" s="117"/>
      <c r="G19" s="118">
        <v>0</v>
      </c>
    </row>
    <row r="20" spans="2:7" ht="15.75" x14ac:dyDescent="0.25">
      <c r="B20" s="69"/>
      <c r="C20" s="143" t="s">
        <v>150</v>
      </c>
      <c r="D20" s="69"/>
      <c r="E20" s="125">
        <f>SUM(E12:E19)</f>
        <v>0</v>
      </c>
      <c r="F20" s="117"/>
      <c r="G20" s="128">
        <f>SUM(G12:G19)</f>
        <v>0</v>
      </c>
    </row>
    <row r="21" spans="2:7" ht="15.75" x14ac:dyDescent="0.25">
      <c r="B21" s="69"/>
      <c r="C21" s="71"/>
      <c r="D21" s="69"/>
      <c r="E21" s="120"/>
      <c r="F21" s="117"/>
      <c r="G21" s="117"/>
    </row>
    <row r="22" spans="2:7" ht="15.75" x14ac:dyDescent="0.25">
      <c r="B22" s="72">
        <v>46</v>
      </c>
      <c r="C22" s="74" t="s">
        <v>151</v>
      </c>
      <c r="D22" s="72"/>
      <c r="E22" s="121"/>
      <c r="F22" s="117"/>
      <c r="G22" s="117"/>
    </row>
    <row r="23" spans="2:7" ht="15.75" x14ac:dyDescent="0.25">
      <c r="B23" s="72"/>
      <c r="C23" s="75">
        <v>46.1</v>
      </c>
      <c r="D23" s="72" t="s">
        <v>152</v>
      </c>
      <c r="E23" s="116">
        <v>0</v>
      </c>
      <c r="F23" s="117"/>
      <c r="G23" s="118">
        <v>0</v>
      </c>
    </row>
    <row r="24" spans="2:7" ht="15.75" x14ac:dyDescent="0.25">
      <c r="B24" s="72"/>
      <c r="C24" s="75">
        <v>46.2</v>
      </c>
      <c r="D24" s="72" t="s">
        <v>153</v>
      </c>
      <c r="E24" s="122">
        <v>0</v>
      </c>
      <c r="F24" s="117"/>
      <c r="G24" s="118">
        <v>0</v>
      </c>
    </row>
    <row r="25" spans="2:7" ht="15.75" x14ac:dyDescent="0.25">
      <c r="B25" s="72"/>
      <c r="C25" s="75">
        <v>46.3</v>
      </c>
      <c r="D25" s="72" t="s">
        <v>154</v>
      </c>
      <c r="E25" s="116">
        <v>0</v>
      </c>
      <c r="F25" s="117"/>
      <c r="G25" s="118">
        <v>0</v>
      </c>
    </row>
    <row r="26" spans="2:7" ht="15.75" x14ac:dyDescent="0.25">
      <c r="B26" s="72"/>
      <c r="C26" s="75">
        <v>46.4</v>
      </c>
      <c r="D26" s="72" t="s">
        <v>155</v>
      </c>
      <c r="E26" s="116">
        <v>0</v>
      </c>
      <c r="F26" s="117"/>
      <c r="G26" s="118">
        <v>0</v>
      </c>
    </row>
    <row r="27" spans="2:7" ht="15.75" x14ac:dyDescent="0.25">
      <c r="B27" s="72"/>
      <c r="C27" s="75">
        <v>46.5</v>
      </c>
      <c r="D27" s="72" t="s">
        <v>156</v>
      </c>
      <c r="E27" s="116">
        <v>0</v>
      </c>
      <c r="F27" s="117"/>
      <c r="G27" s="118">
        <v>0</v>
      </c>
    </row>
    <row r="28" spans="2:7" ht="15.75" x14ac:dyDescent="0.25">
      <c r="B28" s="72"/>
      <c r="C28" s="75">
        <v>46.6</v>
      </c>
      <c r="D28" s="72" t="s">
        <v>157</v>
      </c>
      <c r="E28" s="116">
        <v>0</v>
      </c>
      <c r="F28" s="117"/>
      <c r="G28" s="118">
        <v>0</v>
      </c>
    </row>
    <row r="29" spans="2:7" ht="15.75" x14ac:dyDescent="0.25">
      <c r="B29" s="72"/>
      <c r="C29" s="75"/>
      <c r="D29" s="72"/>
      <c r="E29" s="121"/>
      <c r="F29" s="117"/>
      <c r="G29" s="117"/>
    </row>
    <row r="30" spans="2:7" ht="15.75" x14ac:dyDescent="0.25">
      <c r="B30" s="72">
        <v>47</v>
      </c>
      <c r="C30" s="74" t="s">
        <v>158</v>
      </c>
      <c r="D30" s="72"/>
      <c r="E30" s="121"/>
      <c r="F30" s="117"/>
      <c r="G30" s="117"/>
    </row>
    <row r="31" spans="2:7" ht="15.75" x14ac:dyDescent="0.25">
      <c r="B31" s="72"/>
      <c r="C31" s="75">
        <v>47.1</v>
      </c>
      <c r="D31" s="72" t="s">
        <v>159</v>
      </c>
      <c r="E31" s="116">
        <v>0</v>
      </c>
      <c r="F31" s="117"/>
      <c r="G31" s="118">
        <v>0</v>
      </c>
    </row>
    <row r="32" spans="2:7" ht="15.75" x14ac:dyDescent="0.25">
      <c r="B32" s="72"/>
      <c r="C32" s="75">
        <v>47.2</v>
      </c>
      <c r="D32" s="72" t="s">
        <v>160</v>
      </c>
      <c r="E32" s="116">
        <v>0</v>
      </c>
      <c r="F32" s="117"/>
      <c r="G32" s="118">
        <v>0</v>
      </c>
    </row>
    <row r="33" spans="2:7" ht="15.75" x14ac:dyDescent="0.25">
      <c r="B33" s="72"/>
      <c r="C33" s="75">
        <v>47.3</v>
      </c>
      <c r="D33" s="72" t="s">
        <v>161</v>
      </c>
      <c r="E33" s="116">
        <v>0</v>
      </c>
      <c r="F33" s="117"/>
      <c r="G33" s="118">
        <v>0</v>
      </c>
    </row>
    <row r="34" spans="2:7" ht="15.75" x14ac:dyDescent="0.25">
      <c r="B34" s="72"/>
      <c r="C34" s="75">
        <v>47.4</v>
      </c>
      <c r="D34" s="72" t="s">
        <v>162</v>
      </c>
      <c r="E34" s="116">
        <v>0</v>
      </c>
      <c r="F34" s="117"/>
      <c r="G34" s="118">
        <v>0</v>
      </c>
    </row>
    <row r="35" spans="2:7" ht="15.75" x14ac:dyDescent="0.25">
      <c r="B35" s="72"/>
      <c r="C35" s="75">
        <v>47.5</v>
      </c>
      <c r="D35" s="72" t="s">
        <v>163</v>
      </c>
      <c r="E35" s="116">
        <v>0</v>
      </c>
      <c r="F35" s="117"/>
      <c r="G35" s="118">
        <v>0</v>
      </c>
    </row>
    <row r="36" spans="2:7" ht="15.75" x14ac:dyDescent="0.25">
      <c r="B36" s="72"/>
      <c r="C36" s="75">
        <v>47.6</v>
      </c>
      <c r="D36" s="72" t="s">
        <v>164</v>
      </c>
      <c r="E36" s="116">
        <v>0</v>
      </c>
      <c r="F36" s="117"/>
      <c r="G36" s="118">
        <v>0</v>
      </c>
    </row>
    <row r="37" spans="2:7" ht="15.75" x14ac:dyDescent="0.25">
      <c r="B37" s="72"/>
      <c r="C37" s="75">
        <v>47.7</v>
      </c>
      <c r="D37" s="72" t="s">
        <v>165</v>
      </c>
      <c r="E37" s="116">
        <v>0</v>
      </c>
      <c r="F37" s="117"/>
      <c r="G37" s="118">
        <v>0</v>
      </c>
    </row>
    <row r="38" spans="2:7" ht="15.75" x14ac:dyDescent="0.25">
      <c r="B38" s="72"/>
      <c r="C38" s="75">
        <v>47.8</v>
      </c>
      <c r="D38" s="72" t="s">
        <v>166</v>
      </c>
      <c r="E38" s="116">
        <v>0</v>
      </c>
      <c r="F38" s="117"/>
      <c r="G38" s="118">
        <v>0</v>
      </c>
    </row>
    <row r="39" spans="2:7" ht="15.75" x14ac:dyDescent="0.25">
      <c r="B39" s="72"/>
      <c r="C39" s="75">
        <v>47.9</v>
      </c>
      <c r="D39" s="72" t="s">
        <v>167</v>
      </c>
      <c r="E39" s="116">
        <v>0</v>
      </c>
      <c r="F39" s="117"/>
      <c r="G39" s="118">
        <v>0</v>
      </c>
    </row>
    <row r="40" spans="2:7" ht="15.75" x14ac:dyDescent="0.25">
      <c r="B40" s="72"/>
      <c r="C40" s="76">
        <v>47.1</v>
      </c>
      <c r="D40" s="72" t="s">
        <v>168</v>
      </c>
      <c r="E40" s="116">
        <v>0</v>
      </c>
      <c r="F40" s="117"/>
      <c r="G40" s="118">
        <v>0</v>
      </c>
    </row>
    <row r="41" spans="2:7" ht="15.75" x14ac:dyDescent="0.25">
      <c r="B41" s="72"/>
      <c r="C41" s="76">
        <v>47.11</v>
      </c>
      <c r="D41" s="72" t="s">
        <v>169</v>
      </c>
      <c r="E41" s="116">
        <v>0</v>
      </c>
      <c r="F41" s="117"/>
      <c r="G41" s="118">
        <v>0</v>
      </c>
    </row>
    <row r="42" spans="2:7" ht="15.75" x14ac:dyDescent="0.25">
      <c r="B42" s="72">
        <v>48</v>
      </c>
      <c r="C42" s="74" t="s">
        <v>170</v>
      </c>
      <c r="D42" s="72"/>
      <c r="E42" s="116">
        <v>0</v>
      </c>
      <c r="F42" s="117"/>
      <c r="G42" s="118">
        <v>0</v>
      </c>
    </row>
    <row r="43" spans="2:7" ht="15.75" x14ac:dyDescent="0.25">
      <c r="B43" s="72">
        <v>49</v>
      </c>
      <c r="C43" s="74" t="s">
        <v>171</v>
      </c>
      <c r="D43" s="72"/>
      <c r="E43" s="116">
        <v>0</v>
      </c>
      <c r="F43" s="117"/>
      <c r="G43" s="118">
        <v>0</v>
      </c>
    </row>
    <row r="44" spans="2:7" ht="15.75" x14ac:dyDescent="0.25">
      <c r="B44" s="72">
        <v>50</v>
      </c>
      <c r="C44" s="74" t="s">
        <v>172</v>
      </c>
      <c r="D44" s="72"/>
      <c r="E44" s="116">
        <v>0</v>
      </c>
      <c r="F44" s="117"/>
      <c r="G44" s="118">
        <v>0</v>
      </c>
    </row>
    <row r="45" spans="2:7" ht="15.75" x14ac:dyDescent="0.25">
      <c r="B45" s="72">
        <v>51</v>
      </c>
      <c r="C45" s="74" t="s">
        <v>173</v>
      </c>
      <c r="D45" s="72"/>
      <c r="E45" s="116">
        <v>0</v>
      </c>
      <c r="F45" s="117"/>
      <c r="G45" s="118">
        <v>0</v>
      </c>
    </row>
    <row r="46" spans="2:7" ht="15.75" x14ac:dyDescent="0.25">
      <c r="B46" s="72">
        <v>52</v>
      </c>
      <c r="C46" s="74" t="s">
        <v>174</v>
      </c>
      <c r="D46" s="72"/>
      <c r="E46" s="116">
        <v>0</v>
      </c>
      <c r="F46" s="117"/>
      <c r="G46" s="118">
        <v>0</v>
      </c>
    </row>
    <row r="47" spans="2:7" ht="15.75" x14ac:dyDescent="0.25">
      <c r="B47" s="72">
        <v>53</v>
      </c>
      <c r="C47" s="74" t="s">
        <v>175</v>
      </c>
      <c r="D47" s="72"/>
      <c r="E47" s="123"/>
      <c r="F47" s="117"/>
      <c r="G47" s="117"/>
    </row>
    <row r="48" spans="2:7" ht="15.75" x14ac:dyDescent="0.25">
      <c r="B48" s="72"/>
      <c r="C48" s="74">
        <v>53.1</v>
      </c>
      <c r="D48" s="72" t="s">
        <v>176</v>
      </c>
      <c r="E48" s="116">
        <v>0</v>
      </c>
      <c r="F48" s="117"/>
      <c r="G48" s="118">
        <v>0</v>
      </c>
    </row>
    <row r="49" spans="2:7" ht="15.75" x14ac:dyDescent="0.25">
      <c r="B49" s="72"/>
      <c r="C49" s="74">
        <v>53.2</v>
      </c>
      <c r="D49" s="72" t="s">
        <v>177</v>
      </c>
      <c r="E49" s="116">
        <v>0</v>
      </c>
      <c r="F49" s="117"/>
      <c r="G49" s="118">
        <v>0</v>
      </c>
    </row>
    <row r="50" spans="2:7" ht="15.75" x14ac:dyDescent="0.25">
      <c r="B50" s="72"/>
      <c r="C50" s="74">
        <v>53.3</v>
      </c>
      <c r="D50" s="72" t="s">
        <v>178</v>
      </c>
      <c r="E50" s="116">
        <v>0</v>
      </c>
      <c r="F50" s="117"/>
      <c r="G50" s="118">
        <v>0</v>
      </c>
    </row>
    <row r="51" spans="2:7" ht="15.75" x14ac:dyDescent="0.25">
      <c r="B51" s="72"/>
      <c r="C51" s="144" t="s">
        <v>179</v>
      </c>
      <c r="D51" s="72"/>
      <c r="E51" s="125">
        <f>SUM(E23:E50)</f>
        <v>0</v>
      </c>
      <c r="F51" s="117"/>
      <c r="G51" s="125">
        <f>SUM(G23:G50)</f>
        <v>0</v>
      </c>
    </row>
    <row r="52" spans="2:7" ht="15.75" x14ac:dyDescent="0.25">
      <c r="B52" s="69"/>
      <c r="C52" s="71"/>
      <c r="D52" s="69"/>
      <c r="E52" s="120"/>
      <c r="F52" s="117"/>
      <c r="G52" s="117"/>
    </row>
    <row r="53" spans="2:7" ht="15.75" x14ac:dyDescent="0.25">
      <c r="B53" s="71"/>
      <c r="C53" s="143" t="s">
        <v>180</v>
      </c>
      <c r="D53" s="69"/>
      <c r="E53" s="125">
        <f>E20-E51</f>
        <v>0</v>
      </c>
      <c r="F53" s="117"/>
      <c r="G53" s="125">
        <f>G20-G51</f>
        <v>0</v>
      </c>
    </row>
    <row r="54" spans="2:7" ht="15.75" x14ac:dyDescent="0.25">
      <c r="B54" s="69"/>
      <c r="C54" s="71"/>
      <c r="D54" s="69"/>
      <c r="E54" s="120"/>
      <c r="F54" s="117"/>
      <c r="G54" s="117"/>
    </row>
    <row r="55" spans="2:7" ht="15.75" x14ac:dyDescent="0.25">
      <c r="B55" s="69"/>
      <c r="C55" s="143" t="s">
        <v>181</v>
      </c>
      <c r="D55" s="69"/>
      <c r="E55" s="145">
        <v>0</v>
      </c>
      <c r="F55" s="117"/>
      <c r="G55" s="146">
        <v>0</v>
      </c>
    </row>
    <row r="56" spans="2:7" ht="15.75" x14ac:dyDescent="0.25">
      <c r="B56" s="69"/>
      <c r="C56" s="71"/>
      <c r="D56" s="69"/>
      <c r="E56" s="120"/>
      <c r="F56" s="117"/>
      <c r="G56" s="117"/>
    </row>
    <row r="57" spans="2:7" ht="15.75" x14ac:dyDescent="0.25">
      <c r="B57" s="69"/>
      <c r="C57" s="143" t="s">
        <v>182</v>
      </c>
      <c r="D57" s="69"/>
      <c r="E57" s="125">
        <f>E53+E55</f>
        <v>0</v>
      </c>
      <c r="F57" s="117"/>
      <c r="G57" s="125">
        <f>G53+G55</f>
        <v>0</v>
      </c>
    </row>
    <row r="58" spans="2:7" ht="15.75" x14ac:dyDescent="0.25">
      <c r="D58" s="33"/>
      <c r="E58" s="110" t="s">
        <v>49</v>
      </c>
      <c r="G58" s="110" t="s">
        <v>49</v>
      </c>
    </row>
    <row r="59" spans="2:7" ht="15.75" x14ac:dyDescent="0.25"/>
    <row r="60" spans="2:7" ht="15.75" x14ac:dyDescent="0.25"/>
    <row r="61" spans="2:7" ht="15.75" x14ac:dyDescent="0.25">
      <c r="C61" s="33"/>
      <c r="D61" s="33"/>
      <c r="E61" s="33"/>
      <c r="F61" s="33"/>
    </row>
    <row r="62" spans="2:7" ht="15.75" x14ac:dyDescent="0.25">
      <c r="C62" s="33"/>
      <c r="D62" s="33"/>
      <c r="E62" s="33"/>
      <c r="F62" s="33"/>
    </row>
    <row r="63" spans="2:7" ht="15.75" x14ac:dyDescent="0.25">
      <c r="C63" s="33"/>
      <c r="D63" s="33"/>
      <c r="E63" s="33"/>
      <c r="F63" s="33"/>
    </row>
    <row r="64" spans="2:7" ht="15.75" x14ac:dyDescent="0.25">
      <c r="C64" s="33"/>
      <c r="D64" s="33"/>
      <c r="E64" s="33"/>
      <c r="F64" s="33"/>
    </row>
    <row r="65" ht="15.75" x14ac:dyDescent="0.25"/>
    <row r="66" ht="15.75" x14ac:dyDescent="0.25"/>
    <row r="67" ht="15.75" x14ac:dyDescent="0.25"/>
    <row r="68" ht="15" customHeight="1" x14ac:dyDescent="0.25"/>
    <row r="69" ht="15" customHeight="1" x14ac:dyDescent="0.25"/>
    <row r="70" ht="15" customHeight="1" x14ac:dyDescent="0.25"/>
  </sheetData>
  <sheetProtection algorithmName="SHA-512" hashValue="WLmGRUeZtm8bW1AwUJrBYqScI1DGAuMU8vWKpya0d/rMv9KSFElSE0n1UQK0Oo9th16Sa32nDln6tdANTzPAcw==" saltValue="aw9+ntnZrtHv45u9lvAQSQ==" spinCount="100000" sheet="1" formatCells="0"/>
  <mergeCells count="4">
    <mergeCell ref="D2:G2"/>
    <mergeCell ref="D3:G3"/>
    <mergeCell ref="D4:G4"/>
    <mergeCell ref="D5:G5"/>
  </mergeCells>
  <pageMargins left="0.7" right="0.7" top="0.75" bottom="0.75" header="0.3" footer="0.3"/>
  <pageSetup paperSize="9" scale="69" orientation="portrait" r:id="rId1"/>
  <ignoredErrors>
    <ignoredError sqref="D2:D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X109"/>
  <sheetViews>
    <sheetView showGridLines="0" zoomScale="80" zoomScaleNormal="80" zoomScaleSheetLayoutView="90" workbookViewId="0">
      <pane ySplit="12" topLeftCell="A13" activePane="bottomLeft" state="frozen"/>
      <selection pane="bottomLeft"/>
    </sheetView>
  </sheetViews>
  <sheetFormatPr defaultColWidth="0" defaultRowHeight="15" customHeight="1" zeroHeight="1" x14ac:dyDescent="0.25"/>
  <cols>
    <col min="1" max="1" width="0.85546875" style="23" customWidth="1"/>
    <col min="2" max="2" width="3.7109375" style="23" customWidth="1"/>
    <col min="3" max="3" width="7.28515625" style="23" customWidth="1"/>
    <col min="4" max="4" width="48" style="23" bestFit="1" customWidth="1"/>
    <col min="5" max="5" width="25.7109375" style="23" customWidth="1"/>
    <col min="6" max="6" width="1.85546875" style="23" customWidth="1"/>
    <col min="7" max="7" width="25.7109375" style="23" customWidth="1"/>
    <col min="8" max="8" width="1.7109375" style="23" customWidth="1"/>
    <col min="9" max="9" width="1.85546875" style="23" customWidth="1"/>
    <col min="10" max="10" width="3.5703125" style="23" customWidth="1"/>
    <col min="11" max="11" width="7.28515625" style="23" customWidth="1"/>
    <col min="12" max="12" width="51.140625" style="23" customWidth="1"/>
    <col min="13" max="13" width="25.7109375" style="23" customWidth="1"/>
    <col min="14" max="14" width="2.42578125" style="23" customWidth="1"/>
    <col min="15" max="15" width="25.7109375" style="23" customWidth="1"/>
    <col min="16" max="16" width="1.5703125" style="23" customWidth="1"/>
    <col min="17" max="17" width="3.42578125" style="23" customWidth="1"/>
    <col min="18" max="18" width="9.140625" style="23" hidden="1" customWidth="1"/>
    <col min="19" max="24" width="0" style="23" hidden="1" customWidth="1"/>
    <col min="25" max="16384" width="9.140625" style="23" hidden="1"/>
  </cols>
  <sheetData>
    <row r="1" spans="2:16" ht="3" customHeight="1" x14ac:dyDescent="0.25"/>
    <row r="2" spans="2:16" ht="15.75" x14ac:dyDescent="0.25">
      <c r="H2" s="70">
        <f>Profile!F4</f>
        <v>0</v>
      </c>
    </row>
    <row r="3" spans="2:16" ht="15.75" x14ac:dyDescent="0.25">
      <c r="H3" s="70">
        <f>Profile!F5</f>
        <v>0</v>
      </c>
    </row>
    <row r="4" spans="2:16" ht="15.75" x14ac:dyDescent="0.25">
      <c r="H4" s="31" t="s">
        <v>183</v>
      </c>
    </row>
    <row r="5" spans="2:16" ht="15.75" x14ac:dyDescent="0.25">
      <c r="H5" s="31" t="s">
        <v>121</v>
      </c>
    </row>
    <row r="6" spans="2:16" ht="15.75" x14ac:dyDescent="0.25">
      <c r="H6" s="31"/>
    </row>
    <row r="7" spans="2:16" ht="15.75" x14ac:dyDescent="0.25">
      <c r="B7" s="32" t="s">
        <v>139</v>
      </c>
      <c r="H7" s="31"/>
    </row>
    <row r="8" spans="2:16" ht="3" customHeight="1" x14ac:dyDescent="0.25">
      <c r="B8" s="33"/>
      <c r="H8" s="31"/>
    </row>
    <row r="9" spans="2:16" ht="15.75" x14ac:dyDescent="0.25">
      <c r="H9" s="31"/>
    </row>
    <row r="10" spans="2:16" ht="15.75" x14ac:dyDescent="0.25">
      <c r="B10" s="196" t="s">
        <v>184</v>
      </c>
      <c r="C10" s="196"/>
      <c r="D10" s="196"/>
      <c r="E10" s="196"/>
      <c r="F10" s="196"/>
      <c r="G10" s="196"/>
      <c r="H10" s="196"/>
      <c r="J10" s="196" t="s">
        <v>185</v>
      </c>
      <c r="K10" s="196"/>
      <c r="L10" s="196"/>
      <c r="M10" s="196"/>
      <c r="N10" s="196"/>
      <c r="O10" s="196"/>
      <c r="P10" s="196"/>
    </row>
    <row r="11" spans="2:16" ht="16.5" thickBot="1" x14ac:dyDescent="0.3">
      <c r="M11" s="26"/>
      <c r="N11" s="26"/>
      <c r="O11" s="26"/>
      <c r="P11" s="26"/>
    </row>
    <row r="12" spans="2:16" ht="15.75" x14ac:dyDescent="0.25">
      <c r="B12" s="51"/>
      <c r="C12" s="52"/>
      <c r="D12" s="52"/>
      <c r="E12" s="142" t="s">
        <v>186</v>
      </c>
      <c r="F12" s="53"/>
      <c r="G12" s="142" t="s">
        <v>187</v>
      </c>
      <c r="H12" s="54"/>
      <c r="J12" s="51"/>
      <c r="K12" s="52"/>
      <c r="L12" s="52"/>
      <c r="M12" s="142" t="s">
        <v>186</v>
      </c>
      <c r="N12" s="53"/>
      <c r="O12" s="142" t="s">
        <v>187</v>
      </c>
      <c r="P12" s="54"/>
    </row>
    <row r="13" spans="2:16" ht="15.75" x14ac:dyDescent="0.25">
      <c r="B13" s="55"/>
      <c r="H13" s="56"/>
      <c r="J13" s="55"/>
      <c r="M13" s="26"/>
      <c r="N13" s="26"/>
      <c r="O13" s="26"/>
      <c r="P13" s="57"/>
    </row>
    <row r="14" spans="2:16" ht="15.75" x14ac:dyDescent="0.25">
      <c r="B14" s="80">
        <v>1</v>
      </c>
      <c r="C14" s="33" t="s">
        <v>188</v>
      </c>
      <c r="E14" s="50"/>
      <c r="F14" s="50"/>
      <c r="G14" s="50"/>
      <c r="H14" s="58"/>
      <c r="I14" s="50"/>
      <c r="J14" s="55">
        <v>23</v>
      </c>
      <c r="K14" s="33" t="s">
        <v>189</v>
      </c>
      <c r="M14" s="116">
        <v>0</v>
      </c>
      <c r="N14" s="123"/>
      <c r="O14" s="126"/>
      <c r="P14" s="57"/>
    </row>
    <row r="15" spans="2:16" ht="15.75" x14ac:dyDescent="0.25">
      <c r="B15" s="55"/>
      <c r="C15" s="81">
        <v>1.1000000000000001</v>
      </c>
      <c r="D15" s="33" t="s">
        <v>190</v>
      </c>
      <c r="E15" s="116">
        <v>0</v>
      </c>
      <c r="F15" s="123"/>
      <c r="G15" s="117"/>
      <c r="H15" s="56"/>
      <c r="J15" s="55">
        <v>24</v>
      </c>
      <c r="K15" s="33" t="s">
        <v>191</v>
      </c>
      <c r="M15" s="116">
        <v>0</v>
      </c>
      <c r="N15" s="123"/>
      <c r="O15" s="126"/>
      <c r="P15" s="57"/>
    </row>
    <row r="16" spans="2:16" ht="15.75" x14ac:dyDescent="0.25">
      <c r="B16" s="55"/>
      <c r="C16" s="33">
        <v>1.2</v>
      </c>
      <c r="D16" s="33" t="s">
        <v>192</v>
      </c>
      <c r="E16" s="116">
        <v>0</v>
      </c>
      <c r="F16" s="123"/>
      <c r="G16" s="117"/>
      <c r="H16" s="56"/>
      <c r="J16" s="55">
        <v>25</v>
      </c>
      <c r="K16" s="33" t="s">
        <v>193</v>
      </c>
      <c r="M16" s="116">
        <v>0</v>
      </c>
      <c r="N16" s="123"/>
      <c r="O16" s="126"/>
      <c r="P16" s="57"/>
    </row>
    <row r="17" spans="2:16" ht="15.75" x14ac:dyDescent="0.25">
      <c r="B17" s="80">
        <v>2</v>
      </c>
      <c r="C17" s="33" t="s">
        <v>194</v>
      </c>
      <c r="D17" s="33"/>
      <c r="E17" s="121"/>
      <c r="F17" s="123"/>
      <c r="G17" s="117"/>
      <c r="H17" s="56"/>
      <c r="J17" s="55">
        <v>26</v>
      </c>
      <c r="K17" s="33" t="s">
        <v>195</v>
      </c>
      <c r="M17" s="116">
        <v>0</v>
      </c>
      <c r="N17" s="123"/>
      <c r="O17" s="126"/>
      <c r="P17" s="57"/>
    </row>
    <row r="18" spans="2:16" ht="15.75" x14ac:dyDescent="0.25">
      <c r="B18" s="55"/>
      <c r="C18" s="33">
        <v>2.1</v>
      </c>
      <c r="D18" s="33" t="s">
        <v>196</v>
      </c>
      <c r="E18" s="116">
        <v>0</v>
      </c>
      <c r="F18" s="123"/>
      <c r="G18" s="117"/>
      <c r="H18" s="56"/>
      <c r="J18" s="55">
        <v>27</v>
      </c>
      <c r="K18" s="33" t="s">
        <v>197</v>
      </c>
      <c r="M18" s="116">
        <v>0</v>
      </c>
      <c r="N18" s="123"/>
      <c r="O18" s="126"/>
      <c r="P18" s="57"/>
    </row>
    <row r="19" spans="2:16" ht="15.75" x14ac:dyDescent="0.25">
      <c r="B19" s="55"/>
      <c r="C19" s="33">
        <v>2.2000000000000002</v>
      </c>
      <c r="D19" s="33" t="s">
        <v>198</v>
      </c>
      <c r="E19" s="116">
        <v>0</v>
      </c>
      <c r="F19" s="123"/>
      <c r="G19" s="117"/>
      <c r="H19" s="56"/>
      <c r="J19" s="55">
        <v>28</v>
      </c>
      <c r="K19" s="33" t="s">
        <v>199</v>
      </c>
      <c r="M19" s="117"/>
      <c r="N19" s="117"/>
      <c r="O19" s="117"/>
      <c r="P19" s="56"/>
    </row>
    <row r="20" spans="2:16" ht="15.75" x14ac:dyDescent="0.25">
      <c r="B20" s="55"/>
      <c r="C20" s="33">
        <v>2.2999999999999998</v>
      </c>
      <c r="D20" s="33" t="s">
        <v>200</v>
      </c>
      <c r="E20" s="116">
        <v>0</v>
      </c>
      <c r="F20" s="123"/>
      <c r="G20" s="117"/>
      <c r="H20" s="56"/>
      <c r="J20" s="55"/>
      <c r="K20" s="23">
        <v>28.1</v>
      </c>
      <c r="L20" s="23" t="s">
        <v>201</v>
      </c>
      <c r="M20" s="116">
        <v>0</v>
      </c>
      <c r="N20" s="123"/>
      <c r="O20" s="116">
        <v>0</v>
      </c>
      <c r="P20" s="59"/>
    </row>
    <row r="21" spans="2:16" ht="15.75" x14ac:dyDescent="0.25">
      <c r="B21" s="55"/>
      <c r="C21" s="33">
        <v>2.4</v>
      </c>
      <c r="D21" s="33" t="s">
        <v>202</v>
      </c>
      <c r="E21" s="116">
        <v>0</v>
      </c>
      <c r="F21" s="123"/>
      <c r="G21" s="117"/>
      <c r="H21" s="56"/>
      <c r="J21" s="55"/>
      <c r="K21" s="23">
        <v>28.2</v>
      </c>
      <c r="L21" s="23" t="s">
        <v>203</v>
      </c>
      <c r="M21" s="116">
        <v>0</v>
      </c>
      <c r="N21" s="117"/>
      <c r="O21" s="116">
        <v>0</v>
      </c>
      <c r="P21" s="56"/>
    </row>
    <row r="22" spans="2:16" ht="15.75" x14ac:dyDescent="0.25">
      <c r="B22" s="55"/>
      <c r="C22" s="33">
        <v>2.5</v>
      </c>
      <c r="D22" s="33" t="s">
        <v>204</v>
      </c>
      <c r="E22" s="116">
        <v>0</v>
      </c>
      <c r="F22" s="123"/>
      <c r="G22" s="117"/>
      <c r="H22" s="56"/>
      <c r="J22" s="55"/>
      <c r="K22" s="23">
        <v>28.3</v>
      </c>
      <c r="L22" s="23" t="s">
        <v>205</v>
      </c>
      <c r="M22" s="116">
        <v>0</v>
      </c>
      <c r="N22" s="117"/>
      <c r="O22" s="116">
        <v>0</v>
      </c>
      <c r="P22" s="56"/>
    </row>
    <row r="23" spans="2:16" ht="15.75" x14ac:dyDescent="0.25">
      <c r="B23" s="55">
        <v>3</v>
      </c>
      <c r="C23" s="33" t="s">
        <v>206</v>
      </c>
      <c r="E23" s="116">
        <v>0</v>
      </c>
      <c r="F23" s="123"/>
      <c r="G23" s="117"/>
      <c r="H23" s="56"/>
      <c r="J23" s="55"/>
      <c r="K23" s="23">
        <v>28.4</v>
      </c>
      <c r="L23" s="23" t="s">
        <v>207</v>
      </c>
      <c r="M23" s="116">
        <v>0</v>
      </c>
      <c r="N23" s="117"/>
      <c r="O23" s="116">
        <v>0</v>
      </c>
      <c r="P23" s="56"/>
    </row>
    <row r="24" spans="2:16" ht="15.75" x14ac:dyDescent="0.25">
      <c r="B24" s="55">
        <v>4</v>
      </c>
      <c r="C24" s="33" t="s">
        <v>208</v>
      </c>
      <c r="E24" s="116">
        <v>0</v>
      </c>
      <c r="F24" s="123"/>
      <c r="G24" s="117"/>
      <c r="H24" s="56"/>
      <c r="J24" s="55"/>
      <c r="K24" s="23">
        <v>28.5</v>
      </c>
      <c r="L24" s="23" t="s">
        <v>209</v>
      </c>
      <c r="M24" s="116">
        <v>0</v>
      </c>
      <c r="N24" s="117"/>
      <c r="O24" s="116">
        <v>0</v>
      </c>
      <c r="P24" s="56"/>
    </row>
    <row r="25" spans="2:16" ht="15.75" x14ac:dyDescent="0.25">
      <c r="B25" s="55">
        <v>5</v>
      </c>
      <c r="C25" s="33" t="s">
        <v>210</v>
      </c>
      <c r="E25" s="116">
        <v>0</v>
      </c>
      <c r="F25" s="123"/>
      <c r="G25" s="117"/>
      <c r="H25" s="56"/>
      <c r="J25" s="55"/>
      <c r="K25" s="23">
        <v>28.6</v>
      </c>
      <c r="L25" s="23" t="s">
        <v>211</v>
      </c>
      <c r="M25" s="116">
        <v>0</v>
      </c>
      <c r="N25" s="117"/>
      <c r="O25" s="116">
        <v>0</v>
      </c>
      <c r="P25" s="56"/>
    </row>
    <row r="26" spans="2:16" ht="15.75" x14ac:dyDescent="0.25">
      <c r="B26" s="55">
        <v>6</v>
      </c>
      <c r="C26" s="33" t="s">
        <v>212</v>
      </c>
      <c r="E26" s="116">
        <v>0</v>
      </c>
      <c r="F26" s="123"/>
      <c r="G26" s="117"/>
      <c r="H26" s="56"/>
      <c r="J26" s="55"/>
      <c r="K26" s="23">
        <v>28.7</v>
      </c>
      <c r="L26" s="23" t="s">
        <v>213</v>
      </c>
      <c r="M26" s="116">
        <v>0</v>
      </c>
      <c r="N26" s="117"/>
      <c r="O26" s="116">
        <v>0</v>
      </c>
      <c r="P26" s="56"/>
    </row>
    <row r="27" spans="2:16" ht="15.75" x14ac:dyDescent="0.25">
      <c r="B27" s="55">
        <v>7</v>
      </c>
      <c r="C27" s="33" t="s">
        <v>214</v>
      </c>
      <c r="D27" s="33"/>
      <c r="E27" s="121"/>
      <c r="F27" s="123"/>
      <c r="G27" s="117"/>
      <c r="H27" s="56"/>
      <c r="J27" s="55"/>
      <c r="K27" s="23">
        <v>28.8</v>
      </c>
      <c r="L27" s="23" t="s">
        <v>215</v>
      </c>
      <c r="M27" s="116">
        <v>0</v>
      </c>
      <c r="N27" s="117"/>
      <c r="O27" s="116">
        <v>0</v>
      </c>
      <c r="P27" s="56"/>
    </row>
    <row r="28" spans="2:16" ht="15.75" x14ac:dyDescent="0.25">
      <c r="B28" s="55"/>
      <c r="C28" s="33">
        <v>7.1</v>
      </c>
      <c r="D28" s="33" t="s">
        <v>216</v>
      </c>
      <c r="E28" s="116">
        <v>0</v>
      </c>
      <c r="F28" s="123"/>
      <c r="G28" s="116">
        <v>0</v>
      </c>
      <c r="H28" s="56"/>
      <c r="J28" s="55"/>
      <c r="K28" s="23">
        <v>28.9</v>
      </c>
      <c r="L28" s="23" t="s">
        <v>217</v>
      </c>
      <c r="M28" s="116">
        <v>0</v>
      </c>
      <c r="N28" s="117"/>
      <c r="O28" s="116">
        <v>0</v>
      </c>
      <c r="P28" s="56"/>
    </row>
    <row r="29" spans="2:16" ht="15.75" x14ac:dyDescent="0.25">
      <c r="B29" s="55"/>
      <c r="C29" s="33">
        <v>7.2</v>
      </c>
      <c r="D29" s="33" t="s">
        <v>218</v>
      </c>
      <c r="E29" s="116">
        <v>0</v>
      </c>
      <c r="F29" s="123"/>
      <c r="G29" s="116">
        <v>0</v>
      </c>
      <c r="H29" s="56"/>
      <c r="J29" s="55"/>
      <c r="K29" s="82">
        <v>28.1</v>
      </c>
      <c r="L29" s="23" t="s">
        <v>219</v>
      </c>
      <c r="M29" s="116">
        <v>0</v>
      </c>
      <c r="N29" s="117"/>
      <c r="O29" s="116">
        <v>0</v>
      </c>
      <c r="P29" s="56"/>
    </row>
    <row r="30" spans="2:16" ht="15.75" x14ac:dyDescent="0.25">
      <c r="B30" s="55"/>
      <c r="C30" s="33">
        <v>7.3</v>
      </c>
      <c r="D30" s="33" t="s">
        <v>220</v>
      </c>
      <c r="E30" s="116">
        <v>0</v>
      </c>
      <c r="F30" s="123"/>
      <c r="G30" s="116">
        <v>0</v>
      </c>
      <c r="H30" s="56"/>
      <c r="J30" s="55"/>
      <c r="K30" s="83">
        <v>28.11</v>
      </c>
      <c r="L30" s="84" t="s">
        <v>221</v>
      </c>
      <c r="M30" s="116">
        <v>0</v>
      </c>
      <c r="N30" s="117"/>
      <c r="O30" s="116">
        <v>0</v>
      </c>
      <c r="P30" s="56"/>
    </row>
    <row r="31" spans="2:16" ht="15.75" x14ac:dyDescent="0.25">
      <c r="B31" s="55"/>
      <c r="C31" s="33">
        <v>7.4</v>
      </c>
      <c r="D31" s="33" t="s">
        <v>222</v>
      </c>
      <c r="E31" s="116">
        <v>0</v>
      </c>
      <c r="F31" s="123"/>
      <c r="G31" s="116">
        <v>0</v>
      </c>
      <c r="H31" s="56"/>
      <c r="J31" s="55"/>
      <c r="K31" s="83">
        <v>28.12</v>
      </c>
      <c r="L31" s="84" t="s">
        <v>223</v>
      </c>
      <c r="M31" s="116">
        <v>0</v>
      </c>
      <c r="N31" s="117"/>
      <c r="O31" s="116">
        <v>0</v>
      </c>
      <c r="P31" s="56"/>
    </row>
    <row r="32" spans="2:16" ht="15.75" x14ac:dyDescent="0.25">
      <c r="B32" s="55"/>
      <c r="C32" s="33">
        <v>7.5</v>
      </c>
      <c r="D32" s="33" t="s">
        <v>224</v>
      </c>
      <c r="E32" s="116">
        <v>0</v>
      </c>
      <c r="F32" s="123"/>
      <c r="G32" s="116">
        <v>0</v>
      </c>
      <c r="H32" s="56"/>
      <c r="J32" s="55"/>
      <c r="K32" s="83">
        <v>28.13</v>
      </c>
      <c r="L32" s="84" t="s">
        <v>225</v>
      </c>
      <c r="M32" s="116">
        <v>0</v>
      </c>
      <c r="N32" s="117"/>
      <c r="O32" s="116">
        <v>0</v>
      </c>
      <c r="P32" s="56"/>
    </row>
    <row r="33" spans="2:16" ht="15.75" x14ac:dyDescent="0.25">
      <c r="B33" s="55"/>
      <c r="C33" s="33">
        <v>7.6</v>
      </c>
      <c r="D33" s="33" t="s">
        <v>226</v>
      </c>
      <c r="E33" s="116">
        <v>0</v>
      </c>
      <c r="F33" s="123"/>
      <c r="G33" s="116">
        <v>0</v>
      </c>
      <c r="H33" s="56"/>
      <c r="J33" s="55"/>
      <c r="K33" s="83">
        <v>28.14</v>
      </c>
      <c r="L33" s="84" t="s">
        <v>227</v>
      </c>
      <c r="M33" s="116">
        <v>0</v>
      </c>
      <c r="N33" s="117"/>
      <c r="O33" s="116">
        <v>0</v>
      </c>
      <c r="P33" s="56"/>
    </row>
    <row r="34" spans="2:16" ht="15.75" x14ac:dyDescent="0.25">
      <c r="B34" s="55"/>
      <c r="C34" s="33">
        <v>7.7</v>
      </c>
      <c r="D34" s="33" t="s">
        <v>228</v>
      </c>
      <c r="E34" s="116">
        <v>0</v>
      </c>
      <c r="F34" s="123"/>
      <c r="G34" s="116">
        <v>0</v>
      </c>
      <c r="H34" s="56"/>
      <c r="J34" s="85"/>
      <c r="K34" s="115" t="s">
        <v>229</v>
      </c>
      <c r="M34" s="117"/>
      <c r="N34" s="124"/>
      <c r="O34" s="125">
        <f>SUM(M14:M33)+SUM(O20:O33)</f>
        <v>0</v>
      </c>
      <c r="P34" s="60"/>
    </row>
    <row r="35" spans="2:16" ht="16.5" thickBot="1" x14ac:dyDescent="0.3">
      <c r="B35" s="55">
        <v>8</v>
      </c>
      <c r="C35" s="33" t="s">
        <v>230</v>
      </c>
      <c r="E35" s="116">
        <v>0</v>
      </c>
      <c r="F35" s="123"/>
      <c r="G35" s="116">
        <v>0</v>
      </c>
      <c r="H35" s="56"/>
      <c r="J35" s="61"/>
      <c r="K35" s="62"/>
      <c r="L35" s="62"/>
      <c r="M35" s="62"/>
      <c r="N35" s="62"/>
      <c r="O35" s="111" t="s">
        <v>49</v>
      </c>
      <c r="P35" s="63"/>
    </row>
    <row r="36" spans="2:16" ht="16.5" thickBot="1" x14ac:dyDescent="0.3">
      <c r="B36" s="55">
        <v>9</v>
      </c>
      <c r="C36" s="33" t="s">
        <v>231</v>
      </c>
      <c r="E36" s="123"/>
      <c r="F36" s="123"/>
      <c r="G36" s="117"/>
      <c r="H36" s="56"/>
    </row>
    <row r="37" spans="2:16" ht="15.75" x14ac:dyDescent="0.25">
      <c r="B37" s="55"/>
      <c r="C37" s="33">
        <v>9.1</v>
      </c>
      <c r="D37" s="33" t="s">
        <v>232</v>
      </c>
      <c r="E37" s="116">
        <v>0</v>
      </c>
      <c r="F37" s="123"/>
      <c r="G37" s="116">
        <v>0</v>
      </c>
      <c r="H37" s="56"/>
      <c r="J37" s="51">
        <v>29</v>
      </c>
      <c r="K37" s="52" t="s">
        <v>233</v>
      </c>
      <c r="L37" s="52"/>
      <c r="M37" s="52"/>
      <c r="N37" s="52"/>
      <c r="O37" s="52"/>
      <c r="P37" s="64"/>
    </row>
    <row r="38" spans="2:16" ht="15.75" x14ac:dyDescent="0.25">
      <c r="B38" s="55"/>
      <c r="C38" s="33">
        <v>9.1999999999999993</v>
      </c>
      <c r="D38" s="33" t="s">
        <v>234</v>
      </c>
      <c r="E38" s="116">
        <v>0</v>
      </c>
      <c r="F38" s="123"/>
      <c r="G38" s="116">
        <v>0</v>
      </c>
      <c r="H38" s="56"/>
      <c r="J38" s="55"/>
      <c r="K38" s="23">
        <v>29.1</v>
      </c>
      <c r="L38" s="23" t="s">
        <v>235</v>
      </c>
      <c r="M38" s="117"/>
      <c r="N38" s="123"/>
      <c r="O38" s="116">
        <v>0</v>
      </c>
      <c r="P38" s="56"/>
    </row>
    <row r="39" spans="2:16" ht="15.75" x14ac:dyDescent="0.25">
      <c r="B39" s="55"/>
      <c r="C39" s="33">
        <v>9.3000000000000007</v>
      </c>
      <c r="D39" s="33" t="s">
        <v>236</v>
      </c>
      <c r="E39" s="116">
        <v>0</v>
      </c>
      <c r="F39" s="123"/>
      <c r="G39" s="116">
        <v>0</v>
      </c>
      <c r="H39" s="56"/>
      <c r="J39" s="55"/>
      <c r="K39" s="23">
        <v>29.2</v>
      </c>
      <c r="L39" s="23" t="s">
        <v>237</v>
      </c>
      <c r="M39" s="117"/>
      <c r="N39" s="123"/>
      <c r="O39" s="116"/>
      <c r="P39" s="56"/>
    </row>
    <row r="40" spans="2:16" ht="15.75" x14ac:dyDescent="0.25">
      <c r="B40" s="55"/>
      <c r="C40" s="33">
        <v>9.4</v>
      </c>
      <c r="D40" s="33" t="s">
        <v>238</v>
      </c>
      <c r="E40" s="116">
        <v>0</v>
      </c>
      <c r="F40" s="123"/>
      <c r="G40" s="116">
        <v>0</v>
      </c>
      <c r="H40" s="56"/>
      <c r="J40" s="55">
        <v>30</v>
      </c>
      <c r="K40" s="23" t="s">
        <v>239</v>
      </c>
      <c r="M40" s="117"/>
      <c r="N40" s="123"/>
      <c r="O40" s="116">
        <v>0</v>
      </c>
      <c r="P40" s="56"/>
    </row>
    <row r="41" spans="2:16" ht="15.75" x14ac:dyDescent="0.25">
      <c r="B41" s="55"/>
      <c r="C41" s="33">
        <v>9.5</v>
      </c>
      <c r="D41" s="33" t="s">
        <v>240</v>
      </c>
      <c r="E41" s="116">
        <v>0</v>
      </c>
      <c r="F41" s="123"/>
      <c r="G41" s="116">
        <v>0</v>
      </c>
      <c r="H41" s="56"/>
      <c r="J41" s="55">
        <v>31</v>
      </c>
      <c r="K41" s="23" t="s">
        <v>241</v>
      </c>
      <c r="M41" s="117"/>
      <c r="N41" s="123"/>
      <c r="O41" s="116">
        <v>0</v>
      </c>
      <c r="P41" s="56"/>
    </row>
    <row r="42" spans="2:16" ht="15.75" x14ac:dyDescent="0.25">
      <c r="B42" s="55">
        <v>10</v>
      </c>
      <c r="C42" s="33" t="s">
        <v>242</v>
      </c>
      <c r="E42" s="116">
        <v>0</v>
      </c>
      <c r="F42" s="123"/>
      <c r="G42" s="116">
        <v>0</v>
      </c>
      <c r="H42" s="56"/>
      <c r="J42" s="55">
        <v>32</v>
      </c>
      <c r="K42" s="23" t="s">
        <v>243</v>
      </c>
      <c r="M42" s="117"/>
      <c r="N42" s="123"/>
      <c r="O42" s="117"/>
      <c r="P42" s="56"/>
    </row>
    <row r="43" spans="2:16" ht="15.75" x14ac:dyDescent="0.25">
      <c r="B43" s="55">
        <v>11</v>
      </c>
      <c r="C43" s="33" t="s">
        <v>244</v>
      </c>
      <c r="E43" s="116">
        <v>0</v>
      </c>
      <c r="F43" s="123"/>
      <c r="G43" s="116">
        <v>0</v>
      </c>
      <c r="H43" s="56"/>
      <c r="J43" s="55"/>
      <c r="L43" s="23" t="s">
        <v>245</v>
      </c>
      <c r="M43" s="116">
        <v>0</v>
      </c>
      <c r="N43" s="117"/>
      <c r="O43" s="117"/>
      <c r="P43" s="56"/>
    </row>
    <row r="44" spans="2:16" ht="15.75" x14ac:dyDescent="0.25">
      <c r="B44" s="55">
        <v>12</v>
      </c>
      <c r="C44" s="33" t="s">
        <v>246</v>
      </c>
      <c r="E44" s="116">
        <v>0</v>
      </c>
      <c r="F44" s="123"/>
      <c r="G44" s="116">
        <v>0</v>
      </c>
      <c r="H44" s="56"/>
      <c r="J44" s="55"/>
      <c r="L44" s="23" t="s">
        <v>180</v>
      </c>
      <c r="M44" s="119">
        <f>SoCI!E53</f>
        <v>0</v>
      </c>
      <c r="N44" s="117"/>
      <c r="O44" s="117"/>
      <c r="P44" s="56"/>
    </row>
    <row r="45" spans="2:16" ht="15.75" x14ac:dyDescent="0.25">
      <c r="B45" s="55">
        <v>13</v>
      </c>
      <c r="C45" s="33" t="s">
        <v>247</v>
      </c>
      <c r="E45" s="116">
        <v>0</v>
      </c>
      <c r="F45" s="123"/>
      <c r="G45" s="116">
        <v>0</v>
      </c>
      <c r="H45" s="56"/>
      <c r="J45" s="55"/>
      <c r="L45" s="23" t="s">
        <v>248</v>
      </c>
      <c r="M45" s="116">
        <v>0</v>
      </c>
      <c r="N45" s="117"/>
      <c r="O45" s="117"/>
      <c r="P45" s="56"/>
    </row>
    <row r="46" spans="2:16" ht="15.75" x14ac:dyDescent="0.25">
      <c r="B46" s="55">
        <v>14</v>
      </c>
      <c r="C46" s="33" t="s">
        <v>249</v>
      </c>
      <c r="E46" s="116">
        <v>0</v>
      </c>
      <c r="F46" s="123"/>
      <c r="G46" s="116">
        <v>0</v>
      </c>
      <c r="H46" s="56"/>
      <c r="J46" s="55"/>
      <c r="L46" s="23" t="s">
        <v>250</v>
      </c>
      <c r="M46" s="116">
        <v>0</v>
      </c>
      <c r="N46" s="117"/>
      <c r="O46" s="119">
        <f>SUM(M43:M46)</f>
        <v>0</v>
      </c>
      <c r="P46" s="56"/>
    </row>
    <row r="47" spans="2:16" ht="15.75" x14ac:dyDescent="0.25">
      <c r="B47" s="55">
        <v>15</v>
      </c>
      <c r="C47" s="33" t="s">
        <v>251</v>
      </c>
      <c r="E47" s="116">
        <v>0</v>
      </c>
      <c r="F47" s="123"/>
      <c r="G47" s="116">
        <v>0</v>
      </c>
      <c r="H47" s="56"/>
      <c r="J47" s="55">
        <v>33</v>
      </c>
      <c r="K47" s="23" t="s">
        <v>252</v>
      </c>
      <c r="M47" s="117"/>
      <c r="N47" s="123"/>
      <c r="O47" s="116">
        <v>0</v>
      </c>
      <c r="P47" s="56"/>
    </row>
    <row r="48" spans="2:16" ht="15.75" x14ac:dyDescent="0.25">
      <c r="B48" s="55">
        <v>16</v>
      </c>
      <c r="C48" s="33" t="s">
        <v>253</v>
      </c>
      <c r="E48" s="116">
        <v>0</v>
      </c>
      <c r="F48" s="123"/>
      <c r="G48" s="116">
        <v>0</v>
      </c>
      <c r="H48" s="56"/>
      <c r="J48" s="55">
        <v>34</v>
      </c>
      <c r="K48" s="23" t="s">
        <v>254</v>
      </c>
      <c r="M48" s="117"/>
      <c r="N48" s="123"/>
      <c r="O48" s="116">
        <v>0</v>
      </c>
      <c r="P48" s="56"/>
    </row>
    <row r="49" spans="2:16" ht="15.75" x14ac:dyDescent="0.25">
      <c r="B49" s="55">
        <v>17</v>
      </c>
      <c r="C49" s="33" t="s">
        <v>255</v>
      </c>
      <c r="E49" s="123"/>
      <c r="F49" s="123"/>
      <c r="G49" s="117"/>
      <c r="H49" s="56"/>
      <c r="J49" s="86">
        <v>35</v>
      </c>
      <c r="K49" s="84" t="s">
        <v>256</v>
      </c>
      <c r="M49" s="117"/>
      <c r="N49" s="123"/>
      <c r="O49" s="116">
        <v>0</v>
      </c>
      <c r="P49" s="56"/>
    </row>
    <row r="50" spans="2:16" ht="15.75" x14ac:dyDescent="0.25">
      <c r="B50" s="55"/>
      <c r="C50" s="33">
        <v>17.100000000000001</v>
      </c>
      <c r="D50" s="33" t="s">
        <v>257</v>
      </c>
      <c r="E50" s="117"/>
      <c r="F50" s="123"/>
      <c r="G50" s="116">
        <v>0</v>
      </c>
      <c r="H50" s="59"/>
      <c r="J50" s="86">
        <v>36</v>
      </c>
      <c r="K50" s="84" t="s">
        <v>258</v>
      </c>
      <c r="M50" s="117"/>
      <c r="N50" s="123"/>
      <c r="O50" s="116">
        <v>0</v>
      </c>
      <c r="P50" s="56"/>
    </row>
    <row r="51" spans="2:16" ht="15.75" x14ac:dyDescent="0.25">
      <c r="B51" s="55"/>
      <c r="C51" s="33">
        <v>17.2</v>
      </c>
      <c r="D51" s="33" t="s">
        <v>259</v>
      </c>
      <c r="E51" s="117"/>
      <c r="F51" s="123"/>
      <c r="G51" s="116">
        <v>0</v>
      </c>
      <c r="H51" s="59"/>
      <c r="J51" s="86">
        <v>37</v>
      </c>
      <c r="K51" s="84" t="s">
        <v>260</v>
      </c>
      <c r="M51" s="117"/>
      <c r="N51" s="123"/>
      <c r="O51" s="116">
        <v>0</v>
      </c>
      <c r="P51" s="56"/>
    </row>
    <row r="52" spans="2:16" ht="15.75" x14ac:dyDescent="0.25">
      <c r="B52" s="55"/>
      <c r="C52" s="33">
        <v>17.3</v>
      </c>
      <c r="D52" s="33" t="s">
        <v>261</v>
      </c>
      <c r="E52" s="117"/>
      <c r="F52" s="123"/>
      <c r="G52" s="116">
        <v>0</v>
      </c>
      <c r="H52" s="59"/>
      <c r="J52" s="55"/>
      <c r="K52" s="28" t="s">
        <v>262</v>
      </c>
      <c r="M52" s="117"/>
      <c r="N52" s="127"/>
      <c r="O52" s="128">
        <f>SUM(O38:O51)</f>
        <v>0</v>
      </c>
      <c r="P52" s="56"/>
    </row>
    <row r="53" spans="2:16" ht="15.75" x14ac:dyDescent="0.25">
      <c r="B53" s="55"/>
      <c r="C53" s="33">
        <v>17.399999999999999</v>
      </c>
      <c r="D53" s="33" t="s">
        <v>263</v>
      </c>
      <c r="E53" s="117"/>
      <c r="F53" s="123"/>
      <c r="G53" s="116">
        <v>0</v>
      </c>
      <c r="H53" s="59"/>
      <c r="J53" s="55"/>
      <c r="M53" s="117"/>
      <c r="N53" s="117"/>
      <c r="O53" s="135" t="s">
        <v>49</v>
      </c>
      <c r="P53" s="56"/>
    </row>
    <row r="54" spans="2:16" ht="15.75" x14ac:dyDescent="0.25">
      <c r="B54" s="55">
        <v>18</v>
      </c>
      <c r="C54" s="33" t="s">
        <v>264</v>
      </c>
      <c r="E54" s="123"/>
      <c r="F54" s="123"/>
      <c r="G54" s="117"/>
      <c r="H54" s="56"/>
      <c r="J54" s="55"/>
      <c r="K54" s="28" t="s">
        <v>265</v>
      </c>
      <c r="M54" s="117"/>
      <c r="N54" s="127"/>
      <c r="O54" s="128">
        <f>O34+O52</f>
        <v>0</v>
      </c>
      <c r="P54" s="56"/>
    </row>
    <row r="55" spans="2:16" ht="16.5" thickBot="1" x14ac:dyDescent="0.3">
      <c r="B55" s="55"/>
      <c r="C55" s="33">
        <v>18.100000000000001</v>
      </c>
      <c r="D55" s="33" t="s">
        <v>266</v>
      </c>
      <c r="E55" s="117"/>
      <c r="F55" s="123"/>
      <c r="G55" s="116">
        <v>0</v>
      </c>
      <c r="H55" s="59"/>
      <c r="J55" s="61"/>
      <c r="K55" s="62"/>
      <c r="L55" s="62"/>
      <c r="M55" s="129"/>
      <c r="N55" s="129"/>
      <c r="O55" s="88">
        <f>G70-O54</f>
        <v>0</v>
      </c>
      <c r="P55" s="63"/>
    </row>
    <row r="56" spans="2:16" ht="15.75" x14ac:dyDescent="0.25">
      <c r="B56" s="55"/>
      <c r="C56" s="33">
        <v>18.2</v>
      </c>
      <c r="D56" s="33" t="s">
        <v>267</v>
      </c>
      <c r="E56" s="117"/>
      <c r="F56" s="123"/>
      <c r="G56" s="116">
        <v>0</v>
      </c>
      <c r="H56" s="59"/>
    </row>
    <row r="57" spans="2:16" ht="15.75" x14ac:dyDescent="0.25">
      <c r="B57" s="55"/>
      <c r="C57" s="33">
        <v>18.3</v>
      </c>
      <c r="D57" s="33" t="s">
        <v>268</v>
      </c>
      <c r="E57" s="117"/>
      <c r="F57" s="123"/>
      <c r="G57" s="116">
        <v>0</v>
      </c>
      <c r="H57" s="59"/>
    </row>
    <row r="58" spans="2:16" ht="15.75" x14ac:dyDescent="0.25">
      <c r="B58" s="55"/>
      <c r="C58" s="33">
        <v>18.399999999999999</v>
      </c>
      <c r="D58" s="33" t="s">
        <v>269</v>
      </c>
      <c r="E58" s="117"/>
      <c r="F58" s="123"/>
      <c r="G58" s="116">
        <v>0</v>
      </c>
      <c r="H58" s="59"/>
    </row>
    <row r="59" spans="2:16" ht="15.75" x14ac:dyDescent="0.25">
      <c r="B59" s="55"/>
      <c r="C59" s="33">
        <v>18.5</v>
      </c>
      <c r="D59" s="33" t="s">
        <v>270</v>
      </c>
      <c r="E59" s="117"/>
      <c r="F59" s="123"/>
      <c r="G59" s="116">
        <v>0</v>
      </c>
      <c r="H59" s="59"/>
    </row>
    <row r="60" spans="2:16" ht="15.75" x14ac:dyDescent="0.25">
      <c r="B60" s="55"/>
      <c r="C60" s="33">
        <v>18.600000000000001</v>
      </c>
      <c r="D60" s="33" t="s">
        <v>271</v>
      </c>
      <c r="E60" s="117"/>
      <c r="F60" s="123"/>
      <c r="G60" s="116">
        <v>0</v>
      </c>
      <c r="H60" s="59"/>
    </row>
    <row r="61" spans="2:16" ht="15.75" x14ac:dyDescent="0.25">
      <c r="B61" s="55"/>
      <c r="C61" s="33">
        <v>18.7</v>
      </c>
      <c r="D61" s="33" t="s">
        <v>272</v>
      </c>
      <c r="E61" s="117"/>
      <c r="F61" s="123"/>
      <c r="G61" s="116">
        <v>0</v>
      </c>
      <c r="H61" s="59"/>
    </row>
    <row r="62" spans="2:16" ht="15.75" x14ac:dyDescent="0.25">
      <c r="B62" s="55"/>
      <c r="C62" s="33">
        <v>18.8</v>
      </c>
      <c r="D62" s="33" t="s">
        <v>273</v>
      </c>
      <c r="E62" s="117"/>
      <c r="F62" s="123"/>
      <c r="G62" s="116">
        <v>0</v>
      </c>
      <c r="H62" s="59"/>
    </row>
    <row r="63" spans="2:16" ht="15.75" x14ac:dyDescent="0.25">
      <c r="B63" s="55"/>
      <c r="C63" s="33">
        <v>18.899999999999999</v>
      </c>
      <c r="D63" s="33" t="s">
        <v>274</v>
      </c>
      <c r="E63" s="117"/>
      <c r="F63" s="123"/>
      <c r="G63" s="116">
        <v>0</v>
      </c>
      <c r="H63" s="59"/>
    </row>
    <row r="64" spans="2:16" ht="15.75" x14ac:dyDescent="0.25">
      <c r="B64" s="55"/>
      <c r="C64" s="87">
        <v>18.100000000000001</v>
      </c>
      <c r="D64" s="33" t="s">
        <v>275</v>
      </c>
      <c r="E64" s="117"/>
      <c r="F64" s="123"/>
      <c r="G64" s="116">
        <v>0</v>
      </c>
      <c r="H64" s="59"/>
    </row>
    <row r="65" spans="2:8" ht="15.75" x14ac:dyDescent="0.25">
      <c r="B65" s="55"/>
      <c r="C65" s="87">
        <v>18.11</v>
      </c>
      <c r="D65" s="33" t="s">
        <v>276</v>
      </c>
      <c r="E65" s="117"/>
      <c r="F65" s="123"/>
      <c r="G65" s="116">
        <v>0</v>
      </c>
      <c r="H65" s="59"/>
    </row>
    <row r="66" spans="2:8" ht="15.75" x14ac:dyDescent="0.25">
      <c r="B66" s="55">
        <v>19</v>
      </c>
      <c r="C66" s="33" t="s">
        <v>277</v>
      </c>
      <c r="E66" s="117"/>
      <c r="F66" s="123"/>
      <c r="G66" s="116">
        <v>0</v>
      </c>
      <c r="H66" s="59"/>
    </row>
    <row r="67" spans="2:8" ht="15.75" x14ac:dyDescent="0.25">
      <c r="B67" s="55">
        <v>20</v>
      </c>
      <c r="C67" s="33" t="s">
        <v>278</v>
      </c>
      <c r="E67" s="117"/>
      <c r="F67" s="123"/>
      <c r="G67" s="116">
        <v>0</v>
      </c>
      <c r="H67" s="59"/>
    </row>
    <row r="68" spans="2:8" ht="15.75" x14ac:dyDescent="0.25">
      <c r="B68" s="55">
        <v>21</v>
      </c>
      <c r="C68" s="33" t="s">
        <v>279</v>
      </c>
      <c r="E68" s="117"/>
      <c r="F68" s="123"/>
      <c r="G68" s="116">
        <v>0</v>
      </c>
      <c r="H68" s="59"/>
    </row>
    <row r="69" spans="2:8" ht="15.75" x14ac:dyDescent="0.25">
      <c r="B69" s="55">
        <v>22</v>
      </c>
      <c r="C69" s="33" t="s">
        <v>280</v>
      </c>
      <c r="E69" s="116">
        <v>0</v>
      </c>
      <c r="F69" s="123"/>
      <c r="G69" s="116">
        <v>0</v>
      </c>
      <c r="H69" s="56"/>
    </row>
    <row r="70" spans="2:8" ht="15.75" x14ac:dyDescent="0.25">
      <c r="B70" s="55"/>
      <c r="C70" s="115" t="s">
        <v>281</v>
      </c>
      <c r="E70" s="117"/>
      <c r="F70" s="124"/>
      <c r="G70" s="125">
        <f>SUM(E15:E69)+SUM(G28:G69)</f>
        <v>0</v>
      </c>
      <c r="H70" s="56"/>
    </row>
    <row r="71" spans="2:8" ht="16.5" thickBot="1" x14ac:dyDescent="0.3">
      <c r="B71" s="61"/>
      <c r="C71" s="65"/>
      <c r="D71" s="62"/>
      <c r="E71" s="66"/>
      <c r="F71" s="66"/>
      <c r="G71" s="111" t="s">
        <v>49</v>
      </c>
      <c r="H71" s="63"/>
    </row>
    <row r="72" spans="2:8" ht="15.75" x14ac:dyDescent="0.25"/>
    <row r="73" spans="2:8" ht="15.75" x14ac:dyDescent="0.25"/>
    <row r="74" spans="2:8" ht="15.75" x14ac:dyDescent="0.25">
      <c r="B74" s="33"/>
      <c r="C74" s="33"/>
      <c r="D74" s="33"/>
      <c r="E74" s="33"/>
      <c r="F74" s="33"/>
    </row>
    <row r="75" spans="2:8" ht="15.75" x14ac:dyDescent="0.25">
      <c r="B75" s="33"/>
      <c r="C75" s="33"/>
      <c r="D75" s="33"/>
      <c r="E75" s="33"/>
      <c r="F75" s="33"/>
    </row>
    <row r="76" spans="2:8" ht="15" hidden="1" customHeight="1" x14ac:dyDescent="0.25">
      <c r="B76" s="33"/>
      <c r="C76" s="33"/>
      <c r="D76" s="33"/>
      <c r="E76" s="33"/>
      <c r="F76" s="33"/>
    </row>
    <row r="77" spans="2:8" ht="15" hidden="1" customHeight="1" x14ac:dyDescent="0.25">
      <c r="B77" s="33"/>
      <c r="C77" s="33"/>
      <c r="D77" s="33"/>
      <c r="E77" s="33"/>
      <c r="F77" s="33"/>
    </row>
    <row r="78" spans="2:8" ht="15" hidden="1" customHeight="1" x14ac:dyDescent="0.25">
      <c r="B78" s="197"/>
      <c r="C78" s="197"/>
      <c r="D78" s="33"/>
      <c r="E78" s="77"/>
      <c r="F78" s="77"/>
    </row>
    <row r="79" spans="2:8" ht="15" hidden="1" customHeight="1" x14ac:dyDescent="0.25">
      <c r="B79" s="198"/>
      <c r="C79" s="198"/>
      <c r="D79" s="33"/>
      <c r="E79" s="78"/>
      <c r="F79" s="78"/>
    </row>
    <row r="80" spans="2:8" ht="15" customHeight="1" x14ac:dyDescent="0.25"/>
    <row r="91" spans="4:5" ht="15" hidden="1" customHeight="1" x14ac:dyDescent="0.25">
      <c r="D91" s="33"/>
      <c r="E91" s="33"/>
    </row>
    <row r="96" spans="4:5" ht="15" hidden="1" customHeight="1" x14ac:dyDescent="0.25">
      <c r="E96" s="26"/>
    </row>
    <row r="97" s="23" customFormat="1" ht="15.75" x14ac:dyDescent="0.25"/>
    <row r="98" s="23" customFormat="1" ht="15.75" x14ac:dyDescent="0.25"/>
    <row r="99" s="23" customFormat="1" ht="15.75" x14ac:dyDescent="0.25"/>
    <row r="100" s="23" customFormat="1" ht="15.75" x14ac:dyDescent="0.25"/>
    <row r="101" s="23" customFormat="1" ht="15.75" x14ac:dyDescent="0.25"/>
    <row r="102" s="23" customFormat="1" ht="15.75" x14ac:dyDescent="0.25"/>
    <row r="103" s="23" customFormat="1" ht="15.75" x14ac:dyDescent="0.25"/>
    <row r="104" s="23" customFormat="1" ht="15.75" x14ac:dyDescent="0.25"/>
    <row r="105" s="23" customFormat="1" ht="15.75" x14ac:dyDescent="0.25"/>
    <row r="106" s="23" customFormat="1" ht="15.75" x14ac:dyDescent="0.25"/>
    <row r="107" ht="15" customHeight="1" x14ac:dyDescent="0.25"/>
    <row r="108" ht="15" customHeight="1" x14ac:dyDescent="0.25"/>
    <row r="109" ht="15" customHeight="1" x14ac:dyDescent="0.25"/>
  </sheetData>
  <sheetProtection algorithmName="SHA-512" hashValue="e8/HyLaKyFk9C9ewi9R9ldirgq7KKWRp12F/kyrnnaZB42YJbxId8LTxidVNGHaYbRIngZvqryKrmlAsdyMDTQ==" saltValue="6bSmnmROrfLmGURkc5gbBg==" spinCount="100000" sheet="1" formatCells="0"/>
  <mergeCells count="4">
    <mergeCell ref="J10:P10"/>
    <mergeCell ref="B78:C78"/>
    <mergeCell ref="B79:C79"/>
    <mergeCell ref="B10:H10"/>
  </mergeCells>
  <pageMargins left="0.7" right="0.7" top="0.75" bottom="0.75" header="0.3" footer="0.3"/>
  <pageSetup paperSize="9" scale="44" orientation="portrait" r:id="rId1"/>
  <ignoredErrors>
    <ignoredError sqref="H2 O4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ca9307-7fe5-4797-a098-57bd1eb437ac" xsi:nil="true"/>
    <lcf76f155ced4ddcb4097134ff3c332f xmlns="f79bc100-d68f-46a9-8db5-b172db4a66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5FFBDC74663A47A9FC07AD497701C7" ma:contentTypeVersion="15" ma:contentTypeDescription="Create a new document." ma:contentTypeScope="" ma:versionID="41d24cb1ddd56afe6459551bcf284bcc">
  <xsd:schema xmlns:xsd="http://www.w3.org/2001/XMLSchema" xmlns:xs="http://www.w3.org/2001/XMLSchema" xmlns:p="http://schemas.microsoft.com/office/2006/metadata/properties" xmlns:ns2="f79bc100-d68f-46a9-8db5-b172db4a66c6" xmlns:ns3="7fca9307-7fe5-4797-a098-57bd1eb437ac" targetNamespace="http://schemas.microsoft.com/office/2006/metadata/properties" ma:root="true" ma:fieldsID="6edb3591421688be15112c0e41ce646e" ns2:_="" ns3:_="">
    <xsd:import namespace="f79bc100-d68f-46a9-8db5-b172db4a66c6"/>
    <xsd:import namespace="7fca9307-7fe5-4797-a098-57bd1eb437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bc100-d68f-46a9-8db5-b172db4a6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ca9307-7fe5-4797-a098-57bd1eb437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c51a020-4850-42bf-bbae-51199c614979}" ma:internalName="TaxCatchAll" ma:showField="CatchAllData" ma:web="7fca9307-7fe5-4797-a098-57bd1eb437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9D522E-4380-40BF-80EC-3176F426AFCF}">
  <ds:schemaRefs>
    <ds:schemaRef ds:uri="http://schemas.microsoft.com/sharepoint/v3/contenttype/forms"/>
  </ds:schemaRefs>
</ds:datastoreItem>
</file>

<file path=customXml/itemProps2.xml><?xml version="1.0" encoding="utf-8"?>
<ds:datastoreItem xmlns:ds="http://schemas.openxmlformats.org/officeDocument/2006/customXml" ds:itemID="{B5A9D32D-68EB-4348-AC2E-753D67965B93}">
  <ds:schemaRefs>
    <ds:schemaRef ds:uri="http://purl.org/dc/dcmitype/"/>
    <ds:schemaRef ds:uri="http://purl.org/dc/terms/"/>
    <ds:schemaRef ds:uri="http://schemas.microsoft.com/office/2006/metadata/properties"/>
    <ds:schemaRef ds:uri="f79bc100-d68f-46a9-8db5-b172db4a66c6"/>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7fca9307-7fe5-4797-a098-57bd1eb437ac"/>
    <ds:schemaRef ds:uri="http://www.w3.org/XML/1998/namespace"/>
  </ds:schemaRefs>
</ds:datastoreItem>
</file>

<file path=customXml/itemProps3.xml><?xml version="1.0" encoding="utf-8"?>
<ds:datastoreItem xmlns:ds="http://schemas.openxmlformats.org/officeDocument/2006/customXml" ds:itemID="{79AE05A6-A4A7-4AEB-84E5-FB2DE7DEA2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bc100-d68f-46a9-8db5-b172db4a66c6"/>
    <ds:schemaRef ds:uri="7fca9307-7fe5-4797-a098-57bd1eb43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vt:lpstr>
      <vt:lpstr>Profile</vt:lpstr>
      <vt:lpstr>Prudential Requirements</vt:lpstr>
      <vt:lpstr>Bonds and Policies</vt:lpstr>
      <vt:lpstr>SBO_IB</vt:lpstr>
      <vt:lpstr>SBO_RB</vt:lpstr>
      <vt:lpstr>SBO_Reconciliation</vt:lpstr>
      <vt:lpstr>SoCI</vt:lpstr>
      <vt:lpstr>SFP</vt:lpstr>
      <vt:lpstr>Compliance and Governance</vt:lpstr>
      <vt:lpstr>Dropdown</vt:lpstr>
      <vt:lpstr>Hidden2</vt:lpstr>
      <vt:lpstr>ab</vt:lpstr>
      <vt:lpstr>'Bonds and Policies'!Print_Area</vt:lpstr>
      <vt:lpstr>'Compliance and Governance'!Print_Area</vt:lpstr>
      <vt:lpstr>Profile!Print_Area</vt:lpstr>
      <vt:lpstr>'Prudential Requirements'!Print_Area</vt:lpstr>
      <vt:lpstr>SBO_IB!Print_Area</vt:lpstr>
      <vt:lpstr>SBO_RB!Print_Area</vt:lpstr>
      <vt:lpstr>SBO_Reconciliation!Print_Area</vt:lpstr>
      <vt:lpstr>SFP!Print_Area</vt:lpstr>
      <vt:lpstr>SoCI!Print_Area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C_Financial Information Form</dc:title>
  <dc:subject/>
  <dc:creator>Rodney L. Manaoat</dc:creator>
  <cp:keywords/>
  <dc:description/>
  <cp:lastModifiedBy>Jonn Markiel B. Sy</cp:lastModifiedBy>
  <cp:revision/>
  <dcterms:created xsi:type="dcterms:W3CDTF">2022-06-13T00:55:19Z</dcterms:created>
  <dcterms:modified xsi:type="dcterms:W3CDTF">2025-04-02T05:49:20Z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0x0101006C5FFBDC74663A47A9FC07AD497701C7</vt:lpwstr>
  </property>
  <property fmtid="{D5CDD505-2E9C-101B-9397-08002B2CF9AE}" pid="3" name="MediaServiceImageTags">
    <vt:lpwstr/>
  </property>
</Properties>
</file>