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insurancegovph.sharepoint.com/sites/odc-feg/Shared Documents/AUDIT/2021-2024 Audit Assignments/2024 AS, AFS and Attachment Template/04. Signed and Final Copy/01. Life, Non-Life and MBA CL/Life/"/>
    </mc:Choice>
  </mc:AlternateContent>
  <xr:revisionPtr revIDLastSave="819" documentId="8_{FCEC048E-CF7B-4067-ABB5-031A213B469C}" xr6:coauthVersionLast="47" xr6:coauthVersionMax="47" xr10:uidLastSave="{7C0B11DE-5CC1-4FEE-92E4-6D608DDF3BD4}"/>
  <bookViews>
    <workbookView xWindow="-108" yWindow="-108" windowWidth="23256" windowHeight="12456" xr2:uid="{AB726A52-F603-4FB8-BDC0-8F3F25841C7F}"/>
  </bookViews>
  <sheets>
    <sheet name="Format 1 - SERIATIM" sheetId="1" r:id="rId1"/>
    <sheet name="Format 2 - RESERVES RECON" sheetId="2" r:id="rId2"/>
    <sheet name="Format 3.A-CLAIMS PAID" sheetId="3" r:id="rId3"/>
    <sheet name="Format 3.B-CLAIMS DENIED" sheetId="4" r:id="rId4"/>
    <sheet name="Format 4-CLAIMS Q1 2025" sheetId="5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11" i="1" l="1"/>
  <c r="AN11" i="1" s="1" a="1"/>
  <c r="AN11" i="1" s="1"/>
  <c r="AN5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G40" i="1"/>
  <c r="AG39" i="1"/>
  <c r="AJ39" i="1" s="1"/>
  <c r="AG38" i="1"/>
  <c r="AJ38" i="1" s="1"/>
  <c r="AG37" i="1"/>
  <c r="AG36" i="1"/>
  <c r="AG35" i="1"/>
  <c r="AG34" i="1"/>
  <c r="AG33" i="1"/>
  <c r="AG32" i="1"/>
  <c r="AG31" i="1"/>
  <c r="AJ31" i="1" s="1"/>
  <c r="AG30" i="1"/>
  <c r="AJ30" i="1" s="1"/>
  <c r="AG29" i="1"/>
  <c r="AG28" i="1"/>
  <c r="AG27" i="1"/>
  <c r="AG26" i="1"/>
  <c r="AG25" i="1"/>
  <c r="AG24" i="1"/>
  <c r="AG23" i="1"/>
  <c r="AJ23" i="1" s="1"/>
  <c r="AG22" i="1"/>
  <c r="AJ22" i="1" s="1"/>
  <c r="AG21" i="1"/>
  <c r="AG20" i="1"/>
  <c r="AG19" i="1"/>
  <c r="AG18" i="1"/>
  <c r="AG17" i="1"/>
  <c r="AG16" i="1"/>
  <c r="AG15" i="1"/>
  <c r="AJ15" i="1" s="1"/>
  <c r="AG14" i="1"/>
  <c r="AJ14" i="1" s="1"/>
  <c r="AG13" i="1"/>
  <c r="AG12" i="1"/>
  <c r="AG11" i="1"/>
  <c r="AM40" i="1"/>
  <c r="AN40" i="1" s="1" a="1"/>
  <c r="AN40" i="1" s="1"/>
  <c r="AM39" i="1"/>
  <c r="AN39" i="1" s="1" a="1"/>
  <c r="AN39" i="1" s="1"/>
  <c r="AM38" i="1"/>
  <c r="AN38" i="1" s="1" a="1"/>
  <c r="AN38" i="1" s="1"/>
  <c r="AM37" i="1"/>
  <c r="AN37" i="1" s="1" a="1"/>
  <c r="AN37" i="1" s="1"/>
  <c r="AM36" i="1"/>
  <c r="AN36" i="1" s="1" a="1"/>
  <c r="AN36" i="1" s="1"/>
  <c r="AM35" i="1"/>
  <c r="AN35" i="1" s="1" a="1"/>
  <c r="AN35" i="1" s="1"/>
  <c r="AM34" i="1"/>
  <c r="AN34" i="1" s="1" a="1"/>
  <c r="AN34" i="1" s="1"/>
  <c r="AM33" i="1"/>
  <c r="AN33" i="1" s="1" a="1"/>
  <c r="AN33" i="1" s="1"/>
  <c r="AM32" i="1"/>
  <c r="AN32" i="1" s="1" a="1"/>
  <c r="AN32" i="1" s="1"/>
  <c r="AM31" i="1"/>
  <c r="AN31" i="1" s="1" a="1"/>
  <c r="AN31" i="1" s="1"/>
  <c r="AM30" i="1"/>
  <c r="AN30" i="1" s="1" a="1"/>
  <c r="AN30" i="1" s="1"/>
  <c r="AM29" i="1"/>
  <c r="AN29" i="1" s="1" a="1"/>
  <c r="AN29" i="1" s="1"/>
  <c r="AM28" i="1"/>
  <c r="AN28" i="1" s="1" a="1"/>
  <c r="AN28" i="1" s="1"/>
  <c r="AM27" i="1"/>
  <c r="AN27" i="1" s="1" a="1"/>
  <c r="AN27" i="1" s="1"/>
  <c r="AM26" i="1"/>
  <c r="AN26" i="1" s="1" a="1"/>
  <c r="AN26" i="1" s="1"/>
  <c r="AM25" i="1"/>
  <c r="AN25" i="1" s="1" a="1"/>
  <c r="AN25" i="1" s="1"/>
  <c r="AM24" i="1"/>
  <c r="AN24" i="1" s="1" a="1"/>
  <c r="AN24" i="1" s="1"/>
  <c r="AM23" i="1"/>
  <c r="AN23" i="1" s="1" a="1"/>
  <c r="AN23" i="1" s="1"/>
  <c r="AM22" i="1"/>
  <c r="AN22" i="1" s="1" a="1"/>
  <c r="AN22" i="1" s="1"/>
  <c r="AM21" i="1"/>
  <c r="AN21" i="1" s="1" a="1"/>
  <c r="AN21" i="1" s="1"/>
  <c r="AM20" i="1"/>
  <c r="AN20" i="1" s="1" a="1"/>
  <c r="AN20" i="1" s="1"/>
  <c r="AM19" i="1"/>
  <c r="AN19" i="1" s="1" a="1"/>
  <c r="AN19" i="1" s="1"/>
  <c r="AM18" i="1"/>
  <c r="AN18" i="1" s="1" a="1"/>
  <c r="AN18" i="1" s="1"/>
  <c r="AM17" i="1"/>
  <c r="AN17" i="1" s="1" a="1"/>
  <c r="AN17" i="1" s="1"/>
  <c r="AM16" i="1"/>
  <c r="AN16" i="1" s="1" a="1"/>
  <c r="AN16" i="1" s="1"/>
  <c r="AM15" i="1"/>
  <c r="AN15" i="1" s="1" a="1"/>
  <c r="AN15" i="1" s="1"/>
  <c r="AM14" i="1"/>
  <c r="AN14" i="1" s="1" a="1"/>
  <c r="AN14" i="1" s="1"/>
  <c r="AM13" i="1"/>
  <c r="AN13" i="1" s="1" a="1"/>
  <c r="AN13" i="1" s="1"/>
  <c r="AM12" i="1"/>
  <c r="AN12" i="1" s="1" a="1"/>
  <c r="AN12" i="1" s="1"/>
  <c r="AR8" i="1"/>
  <c r="X8" i="1"/>
  <c r="Y8" i="1"/>
  <c r="Z8" i="1"/>
  <c r="AO8" i="1" l="1"/>
  <c r="AJ20" i="1"/>
  <c r="AJ12" i="1"/>
  <c r="AJ19" i="1"/>
  <c r="AJ35" i="1"/>
  <c r="AJ28" i="1"/>
  <c r="AJ27" i="1"/>
  <c r="AJ36" i="1"/>
  <c r="AJ18" i="1"/>
  <c r="AJ26" i="1"/>
  <c r="AJ34" i="1"/>
  <c r="AJ16" i="1"/>
  <c r="AJ24" i="1"/>
  <c r="AJ32" i="1"/>
  <c r="AJ40" i="1"/>
  <c r="AJ17" i="1"/>
  <c r="AJ25" i="1"/>
  <c r="AJ33" i="1"/>
  <c r="AJ13" i="1"/>
  <c r="AJ21" i="1"/>
  <c r="AJ29" i="1"/>
  <c r="AJ37" i="1"/>
  <c r="AJ11" i="1"/>
  <c r="AL11" i="1" s="1"/>
  <c r="AL22" i="1"/>
  <c r="AL30" i="1"/>
  <c r="W8" i="1"/>
  <c r="V8" i="1"/>
  <c r="S8" i="1"/>
  <c r="R8" i="1"/>
  <c r="AS11" i="1" l="1"/>
  <c r="AL14" i="1"/>
  <c r="AL38" i="1"/>
  <c r="AL26" i="1"/>
  <c r="AL18" i="1"/>
  <c r="AS18" i="1" s="1"/>
  <c r="AL34" i="1"/>
  <c r="AL35" i="1"/>
  <c r="AL39" i="1"/>
  <c r="AL19" i="1"/>
  <c r="AL15" i="1"/>
  <c r="AL23" i="1"/>
  <c r="AL27" i="1"/>
  <c r="AL31" i="1"/>
  <c r="AL16" i="1"/>
  <c r="AL24" i="1"/>
  <c r="AL32" i="1"/>
  <c r="AL40" i="1"/>
  <c r="AL17" i="1"/>
  <c r="AL25" i="1"/>
  <c r="AL33" i="1"/>
  <c r="AL12" i="1"/>
  <c r="AL20" i="1"/>
  <c r="AL28" i="1"/>
  <c r="AL36" i="1"/>
  <c r="AL13" i="1"/>
  <c r="AL21" i="1"/>
  <c r="AL29" i="1"/>
  <c r="AL37" i="1"/>
  <c r="AS19" i="1" l="1"/>
  <c r="AT19" i="1" s="1"/>
  <c r="AS38" i="1"/>
  <c r="AT38" i="1" s="1"/>
  <c r="AS27" i="1"/>
  <c r="AT27" i="1" s="1"/>
  <c r="AS35" i="1"/>
  <c r="AT35" i="1" s="1"/>
  <c r="AS26" i="1"/>
  <c r="AT26" i="1" s="1"/>
  <c r="AS37" i="1"/>
  <c r="AT37" i="1" s="1"/>
  <c r="AS15" i="1"/>
  <c r="AT15" i="1" s="1"/>
  <c r="AS21" i="1"/>
  <c r="AT21" i="1" s="1"/>
  <c r="AS36" i="1"/>
  <c r="AT36" i="1" s="1"/>
  <c r="AS28" i="1"/>
  <c r="AT28" i="1" s="1"/>
  <c r="AS17" i="1"/>
  <c r="AT17" i="1" s="1"/>
  <c r="AS20" i="1"/>
  <c r="AT20" i="1" s="1"/>
  <c r="AS33" i="1"/>
  <c r="AT33" i="1" s="1"/>
  <c r="AS40" i="1"/>
  <c r="AT40" i="1" s="1"/>
  <c r="AS32" i="1"/>
  <c r="AT32" i="1" s="1"/>
  <c r="AS31" i="1"/>
  <c r="AT31" i="1" s="1"/>
  <c r="AS23" i="1"/>
  <c r="AT23" i="1" s="1"/>
  <c r="AS14" i="1"/>
  <c r="AT14" i="1" s="1"/>
  <c r="AS22" i="1"/>
  <c r="AT22" i="1" s="1"/>
  <c r="AS39" i="1"/>
  <c r="AT39" i="1" s="1"/>
  <c r="AS12" i="1"/>
  <c r="AS30" i="1"/>
  <c r="AT30" i="1" s="1"/>
  <c r="AS25" i="1"/>
  <c r="AT25" i="1" s="1"/>
  <c r="AS16" i="1"/>
  <c r="AT16" i="1" s="1"/>
  <c r="AS34" i="1"/>
  <c r="AT34" i="1" s="1"/>
  <c r="AS24" i="1"/>
  <c r="AT24" i="1" s="1"/>
  <c r="AS13" i="1"/>
  <c r="AT13" i="1" s="1"/>
  <c r="AS29" i="1"/>
  <c r="AT29" i="1" s="1"/>
  <c r="AL8" i="1"/>
  <c r="AN8" i="1"/>
  <c r="AT11" i="1"/>
  <c r="AT18" i="1"/>
  <c r="AT12" i="1" l="1"/>
  <c r="AT8" i="1" s="1"/>
  <c r="AS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tc={38427B20-FD52-4267-8258-21DBAE9B8A57}</author>
    <author>tc={98CF8A74-B49F-425B-9C81-564306B06AA6}</author>
  </authors>
  <commentList>
    <comment ref="B2" authorId="0" shapeId="0" xr:uid="{38427B20-FD52-4267-8258-21DBAE9B8A57}">
      <text>
        <t>[Threaded comment]
Your version of Excel allows you to read this threaded comment; however, any edits to it will get removed if the file is opened in a newer version of Excel. Learn more: https://go.microsoft.com/fwlink/?linkid=870924
Comment:
    To include in the AS, with a note to separate the schedule due to voluminous accounts.</t>
      </text>
    </comment>
    <comment ref="X10" authorId="1" shapeId="0" xr:uid="{98CF8A74-B49F-425B-9C81-564306B06AA6}">
      <text>
        <t>[Threaded comment]
Your version of Excel allows you to read this threaded comment; however, any edits to it will get removed if the file is opened in a newer version of Excel. Learn more: https://go.microsoft.com/fwlink/?linkid=870924
Comment:
    For Premiums Due and Uncollected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<sst xmlns="http://schemas.openxmlformats.org/spreadsheetml/2006/main" count="172" uniqueCount="95">
  <si>
    <t>PREMIUMS DUE AND UNCOLLECTED</t>
  </si>
  <si>
    <t>&lt; 3 mos.</t>
  </si>
  <si>
    <t>COMPANY:</t>
  </si>
  <si>
    <t>ABC Company</t>
  </si>
  <si>
    <t>YEAR ENDED:</t>
  </si>
  <si>
    <t>&gt;  6 mos. &amp; &lt;  9 mos.</t>
  </si>
  <si>
    <t>Seriatim List</t>
  </si>
  <si>
    <t xml:space="preserve">Reference: </t>
  </si>
  <si>
    <t xml:space="preserve">IC CL 11-91 </t>
  </si>
  <si>
    <t>&gt; 9 mos. &amp; &lt; 12 mos.</t>
  </si>
  <si>
    <t>IC VERIFICATION/EXAMINATION</t>
  </si>
  <si>
    <t xml:space="preserve">Notes:  1. Stricly follow date formats; and
               2. Ensure balances are reconciled with the Annual Statement Template
</t>
  </si>
  <si>
    <t>Company Remarks</t>
  </si>
  <si>
    <t>Remarks</t>
  </si>
  <si>
    <t>&gt; 15  mos. &amp; &lt; 18 mos.</t>
  </si>
  <si>
    <r>
      <t>To be filled out by  Company:</t>
    </r>
    <r>
      <rPr>
        <b/>
        <i/>
        <sz val="9"/>
        <color rgb="FFFF0000"/>
        <rFont val="Aptos Display"/>
        <family val="2"/>
      </rPr>
      <t xml:space="preserve"> </t>
    </r>
  </si>
  <si>
    <t>Ledger Balance per Company</t>
  </si>
  <si>
    <t>Adjustments</t>
  </si>
  <si>
    <t>Adjusted Net PDU</t>
  </si>
  <si>
    <t>Amount Certified by Actuary</t>
  </si>
  <si>
    <t>Criterias for Non-Admittance per IC CL 11-91</t>
  </si>
  <si>
    <t>Part of Maturities and Surrenders Payable</t>
  </si>
  <si>
    <t>Non-Ledger Asset</t>
  </si>
  <si>
    <t>Non-Admitted Asset</t>
  </si>
  <si>
    <t>Admitted Asset</t>
  </si>
  <si>
    <t>&gt; 18 mos.</t>
  </si>
  <si>
    <t>Policy No.</t>
  </si>
  <si>
    <t>Name of Policyholders</t>
  </si>
  <si>
    <t>Sex of Policyholders
(if group policies, write N/A)</t>
  </si>
  <si>
    <t>Name of the insured</t>
  </si>
  <si>
    <t>Issue Age</t>
  </si>
  <si>
    <r>
      <rPr>
        <b/>
        <sz val="11"/>
        <color rgb="FF000000"/>
        <rFont val="Aptos Display"/>
      </rPr>
      <t xml:space="preserve">Policy/
Effectivity Date
</t>
    </r>
    <r>
      <rPr>
        <i/>
        <sz val="11"/>
        <color rgb="FFFF0000"/>
        <rFont val="Aptos Display"/>
      </rPr>
      <t>(dd/mm/yyyy)</t>
    </r>
  </si>
  <si>
    <t>Amount of Insurance</t>
  </si>
  <si>
    <t>Plan</t>
  </si>
  <si>
    <t>Nature of plan 
(i.e. endowment, traditional, participating, etc)</t>
  </si>
  <si>
    <r>
      <rPr>
        <b/>
        <sz val="11"/>
        <color rgb="FF000000"/>
        <rFont val="Aptos Display"/>
      </rPr>
      <t xml:space="preserve">Maturity Date
</t>
    </r>
    <r>
      <rPr>
        <i/>
        <sz val="11"/>
        <color rgb="FFFF0000"/>
        <rFont val="Aptos Display"/>
      </rPr>
      <t>(dd/mm/yyyy)</t>
    </r>
  </si>
  <si>
    <t>Status of the Policy</t>
  </si>
  <si>
    <t>Mode of payment</t>
  </si>
  <si>
    <t>Gross Premium</t>
  </si>
  <si>
    <t>Net Premium</t>
  </si>
  <si>
    <t>Modal Premium</t>
  </si>
  <si>
    <t>Gross Premium Due &amp; Uncollected</t>
  </si>
  <si>
    <t>Net Premiums Due &amp; Uncollected (Net PDU)</t>
  </si>
  <si>
    <r>
      <rPr>
        <b/>
        <sz val="11"/>
        <color rgb="FF000000"/>
        <rFont val="Aptos Display"/>
      </rPr>
      <t xml:space="preserve">Last Due Date Uncollected
</t>
    </r>
    <r>
      <rPr>
        <i/>
        <sz val="11"/>
        <color rgb="FFFF0000"/>
        <rFont val="Aptos Display"/>
      </rPr>
      <t>(dd/mm/yyyy)</t>
    </r>
  </si>
  <si>
    <r>
      <t xml:space="preserve">Ageing Period
</t>
    </r>
    <r>
      <rPr>
        <sz val="11"/>
        <color rgb="FFFF0000"/>
        <rFont val="Aptos Display"/>
        <family val="2"/>
      </rPr>
      <t>(Dropdown)</t>
    </r>
  </si>
  <si>
    <t>Cash Value as of 31 December 202X</t>
  </si>
  <si>
    <t>Reserves as of 31 December 202X</t>
  </si>
  <si>
    <t>Ledger Balances</t>
  </si>
  <si>
    <t>Non-Admitted Assets</t>
  </si>
  <si>
    <t>Admitted Assets</t>
  </si>
  <si>
    <t>Debit</t>
  </si>
  <si>
    <t>Credit</t>
  </si>
  <si>
    <t># of days from Last Due Date to AS cut-off date</t>
  </si>
  <si>
    <t>RECONCILIATION OF POLICY RESERVES</t>
  </si>
  <si>
    <t>31 December 202x</t>
  </si>
  <si>
    <t>Type of Business</t>
  </si>
  <si>
    <t>Per AS (SFP)</t>
  </si>
  <si>
    <t>Per Seriatim</t>
  </si>
  <si>
    <t>Per Actuary's Certification</t>
  </si>
  <si>
    <t>Adjusted Balance</t>
  </si>
  <si>
    <t>Non-Ledger Liabilities</t>
  </si>
  <si>
    <t>Balance per IC</t>
  </si>
  <si>
    <t>(Page 3, Line 25 + Line 26)</t>
  </si>
  <si>
    <t xml:space="preserve">Ex. </t>
  </si>
  <si>
    <t>Individual</t>
  </si>
  <si>
    <t>Health</t>
  </si>
  <si>
    <t>Group</t>
  </si>
  <si>
    <t>VUL</t>
  </si>
  <si>
    <t>Less: Reinsurance Reserves</t>
  </si>
  <si>
    <t>Total</t>
  </si>
  <si>
    <t>CLAIMS PAID DURING THE YEAR</t>
  </si>
  <si>
    <t>Product/Plan</t>
  </si>
  <si>
    <t>Nature of Claim
(i.e. Death, Accident, Health, Maturities, Surrenders &amp; etc.)</t>
  </si>
  <si>
    <t>Name of Assured</t>
  </si>
  <si>
    <t>Name of Beneficiary</t>
  </si>
  <si>
    <t>Sum Insured</t>
  </si>
  <si>
    <t>Amount of Claim</t>
  </si>
  <si>
    <t>Date of Loss</t>
  </si>
  <si>
    <t>Date of Hospitalization</t>
  </si>
  <si>
    <t>Date Filed 
(with complete documents)</t>
  </si>
  <si>
    <t>Amount Paid</t>
  </si>
  <si>
    <t>Date Paid</t>
  </si>
  <si>
    <t>Claims Status</t>
  </si>
  <si>
    <t>TOTAL</t>
  </si>
  <si>
    <t>DENIED CLAIMS DURING THE YEAR</t>
  </si>
  <si>
    <t>Date Denied</t>
  </si>
  <si>
    <t>CLAIMS PAID AND UNPAID FOR THE 1ST QUARTER OF THE SUCCEEDING YEAR</t>
  </si>
  <si>
    <t>More than 9 years</t>
  </si>
  <si>
    <t>NAA -Last due date from October 1 to December 31 (except through salary deduction Jul 1 - Dec 31)</t>
  </si>
  <si>
    <t>NAA - Without Reserves
(Zero)</t>
  </si>
  <si>
    <t>Part of Claims Payable</t>
  </si>
  <si>
    <t xml:space="preserve"> NAA-Initial Premiums</t>
  </si>
  <si>
    <t>Y</t>
  </si>
  <si>
    <t>N</t>
  </si>
  <si>
    <t>Net PDU Mode of Payment - Salary Deduction? 
(Y/N)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</si>
</sst>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;@"/>
    <numFmt numFmtId="165" formatCode="_(* #,##0.00_);_(* \(#,##0.00\);_(* &quot;-&quot;??_);_(@_)"/>
  </numFmts>
  <fonts count="3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name val="Aptos Display"/>
      <family val="2"/>
    </font>
    <font>
      <sz val="11"/>
      <color theme="1"/>
      <name val="Aptos Display"/>
      <family val="2"/>
    </font>
    <font>
      <sz val="11"/>
      <color theme="0"/>
      <name val="Aptos Display"/>
      <family val="2"/>
    </font>
    <font>
      <b/>
      <sz val="12"/>
      <color rgb="FF000000"/>
      <name val="Aptos Display"/>
      <family val="2"/>
    </font>
    <font>
      <i/>
      <sz val="9"/>
      <color rgb="FFFF0000"/>
      <name val="Aptos Display"/>
      <family val="2"/>
    </font>
    <font>
      <b/>
      <sz val="15"/>
      <color theme="1"/>
      <name val="Aptos Display"/>
      <family val="2"/>
    </font>
    <font>
      <b/>
      <sz val="14"/>
      <color theme="1"/>
      <name val="Aptos Display"/>
      <family val="2"/>
    </font>
    <font>
      <b/>
      <i/>
      <sz val="11"/>
      <color rgb="FFFF0000"/>
      <name val="Aptos Display"/>
      <family val="2"/>
    </font>
    <font>
      <sz val="9"/>
      <color rgb="FFFF0000"/>
      <name val="Aptos Display"/>
      <family val="2"/>
    </font>
    <font>
      <b/>
      <sz val="11"/>
      <color theme="1"/>
      <name val="Aptos Display"/>
      <family val="2"/>
    </font>
    <font>
      <b/>
      <i/>
      <sz val="9"/>
      <color rgb="FFFF0000"/>
      <name val="Aptos Display"/>
      <family val="2"/>
    </font>
    <font>
      <sz val="11"/>
      <color rgb="FFFF0000"/>
      <name val="Aptos Display"/>
      <family val="2"/>
    </font>
    <font>
      <b/>
      <sz val="11"/>
      <color rgb="FF000000"/>
      <name val="Aptos Display"/>
    </font>
    <font>
      <i/>
      <sz val="11"/>
      <color rgb="FFFF0000"/>
      <name val="Aptos Display"/>
    </font>
    <font>
      <b/>
      <sz val="11"/>
      <color theme="1"/>
      <name val="Aptos Display"/>
    </font>
    <font>
      <sz val="10"/>
      <color theme="1"/>
      <name val="Aptos Display"/>
      <family val="2"/>
      <scheme val="major"/>
    </font>
    <font>
      <b/>
      <sz val="10"/>
      <color theme="1"/>
      <name val="Aptos Display"/>
      <family val="2"/>
      <scheme val="major"/>
    </font>
    <font>
      <sz val="10"/>
      <color theme="1"/>
      <name val="Aptos Display"/>
      <scheme val="major"/>
    </font>
    <font>
      <b/>
      <sz val="10"/>
      <color theme="1"/>
      <name val="Aptos Display"/>
      <scheme val="major"/>
    </font>
    <font>
      <b/>
      <sz val="12"/>
      <name val="Aptos Display"/>
      <scheme val="major"/>
    </font>
    <font>
      <b/>
      <sz val="12"/>
      <color rgb="FF000000"/>
      <name val="Aptos Display"/>
      <scheme val="major"/>
    </font>
    <font>
      <i/>
      <sz val="10"/>
      <color theme="1"/>
      <name val="Aptos Display"/>
      <scheme val="major"/>
    </font>
    <font>
      <b/>
      <sz val="10"/>
      <color theme="0"/>
      <name val="Aptos Display"/>
      <family val="2"/>
    </font>
    <font>
      <b/>
      <sz val="10"/>
      <name val="Aptos Display"/>
      <family val="2"/>
    </font>
    <font>
      <b/>
      <sz val="11"/>
      <name val="Aptos Display"/>
      <family val="2"/>
    </font>
    <font>
      <b/>
      <sz val="11"/>
      <name val="Aptos Display"/>
    </font>
    <font>
      <sz val="10"/>
      <color theme="1"/>
      <name val="Aptos Display"/>
      <family val="2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EDEDED"/>
        <bgColor rgb="FF000000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49992370372631"/>
        <bgColor rgb="FF000000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1" fillId="0" borderId="0" applyFont="0" applyFill="0" applyBorder="0" applyAlignment="0" applyProtection="0"/>
  </cellStyleXfs>
  <cellXfs count="164">
    <xf numFmtId="0" fontId="0" fillId="0" borderId="0" xfId="0"/>
    <xf numFmtId="0" fontId="18" fillId="0" borderId="0" xfId="0" applyFont="1"/>
    <xf numFmtId="0" fontId="18" fillId="0" borderId="24" xfId="0" applyFont="1" applyBorder="1"/>
    <xf numFmtId="0" fontId="18" fillId="0" borderId="25" xfId="0" applyFont="1" applyBorder="1"/>
    <xf numFmtId="0" fontId="18" fillId="0" borderId="26" xfId="0" applyFont="1" applyBorder="1"/>
    <xf numFmtId="0" fontId="18" fillId="0" borderId="27" xfId="0" applyFont="1" applyBorder="1"/>
    <xf numFmtId="0" fontId="18" fillId="0" borderId="28" xfId="0" applyFont="1" applyBorder="1"/>
    <xf numFmtId="0" fontId="18" fillId="0" borderId="29" xfId="0" applyFont="1" applyBorder="1"/>
    <xf numFmtId="0" fontId="19" fillId="6" borderId="30" xfId="0" applyFont="1" applyFill="1" applyBorder="1" applyAlignment="1">
      <alignment horizontal="center" vertical="center" wrapText="1"/>
    </xf>
    <xf numFmtId="0" fontId="19" fillId="6" borderId="31" xfId="0" applyFont="1" applyFill="1" applyBorder="1" applyAlignment="1">
      <alignment horizontal="center" vertical="center" wrapText="1"/>
    </xf>
    <xf numFmtId="0" fontId="19" fillId="6" borderId="32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21" xfId="0" applyFont="1" applyBorder="1"/>
    <xf numFmtId="0" fontId="18" fillId="0" borderId="22" xfId="0" applyFont="1" applyBorder="1"/>
    <xf numFmtId="0" fontId="18" fillId="0" borderId="23" xfId="0" applyFont="1" applyBorder="1"/>
    <xf numFmtId="0" fontId="19" fillId="7" borderId="12" xfId="0" applyFont="1" applyFill="1" applyBorder="1"/>
    <xf numFmtId="0" fontId="19" fillId="7" borderId="13" xfId="0" applyFont="1" applyFill="1" applyBorder="1"/>
    <xf numFmtId="0" fontId="19" fillId="7" borderId="14" xfId="0" applyFont="1" applyFill="1" applyBorder="1"/>
    <xf numFmtId="0" fontId="20" fillId="0" borderId="0" xfId="0" applyFont="1"/>
    <xf numFmtId="0" fontId="21" fillId="6" borderId="33" xfId="0" applyFont="1" applyFill="1" applyBorder="1" applyAlignment="1">
      <alignment horizontal="center" vertical="center" wrapText="1"/>
    </xf>
    <xf numFmtId="0" fontId="21" fillId="6" borderId="34" xfId="0" applyFont="1" applyFill="1" applyBorder="1" applyAlignment="1">
      <alignment horizontal="center" vertical="center" wrapText="1"/>
    </xf>
    <xf numFmtId="0" fontId="21" fillId="6" borderId="3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36" xfId="0" applyFont="1" applyBorder="1"/>
    <xf numFmtId="0" fontId="20" fillId="0" borderId="37" xfId="0" applyFont="1" applyBorder="1"/>
    <xf numFmtId="0" fontId="20" fillId="0" borderId="38" xfId="0" applyFont="1" applyBorder="1"/>
    <xf numFmtId="0" fontId="20" fillId="0" borderId="39" xfId="0" applyFont="1" applyBorder="1"/>
    <xf numFmtId="0" fontId="20" fillId="0" borderId="40" xfId="0" applyFont="1" applyBorder="1"/>
    <xf numFmtId="0" fontId="20" fillId="0" borderId="41" xfId="0" applyFont="1" applyBorder="1"/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21" fillId="7" borderId="2" xfId="0" applyFont="1" applyFill="1" applyBorder="1"/>
    <xf numFmtId="0" fontId="21" fillId="7" borderId="5" xfId="0" applyFont="1" applyFill="1" applyBorder="1"/>
    <xf numFmtId="0" fontId="21" fillId="7" borderId="6" xfId="0" applyFont="1" applyFill="1" applyBorder="1"/>
    <xf numFmtId="0" fontId="23" fillId="5" borderId="2" xfId="0" applyFont="1" applyFill="1" applyBorder="1"/>
    <xf numFmtId="0" fontId="23" fillId="5" borderId="15" xfId="0" applyFont="1" applyFill="1" applyBorder="1"/>
    <xf numFmtId="0" fontId="24" fillId="6" borderId="20" xfId="0" applyFont="1" applyFill="1" applyBorder="1" applyAlignment="1">
      <alignment horizontal="center"/>
    </xf>
    <xf numFmtId="0" fontId="24" fillId="0" borderId="22" xfId="0" applyFont="1" applyBorder="1" applyAlignment="1">
      <alignment horizontal="center"/>
    </xf>
    <xf numFmtId="0" fontId="21" fillId="0" borderId="22" xfId="0" applyFont="1" applyBorder="1" applyAlignment="1">
      <alignment horizontal="center" vertical="center"/>
    </xf>
    <xf numFmtId="0" fontId="20" fillId="0" borderId="25" xfId="0" applyFont="1" applyBorder="1"/>
    <xf numFmtId="0" fontId="20" fillId="0" borderId="28" xfId="0" applyFont="1" applyBorder="1"/>
    <xf numFmtId="0" fontId="22" fillId="3" borderId="18" xfId="0" applyFont="1" applyFill="1" applyBorder="1"/>
    <xf numFmtId="0" fontId="22" fillId="3" borderId="45" xfId="0" applyFont="1" applyFill="1" applyBorder="1"/>
    <xf numFmtId="0" fontId="22" fillId="3" borderId="46" xfId="0" applyFont="1" applyFill="1" applyBorder="1"/>
    <xf numFmtId="0" fontId="22" fillId="4" borderId="47" xfId="0" applyFont="1" applyFill="1" applyBorder="1"/>
    <xf numFmtId="0" fontId="22" fillId="4" borderId="48" xfId="0" applyFont="1" applyFill="1" applyBorder="1"/>
    <xf numFmtId="0" fontId="23" fillId="5" borderId="49" xfId="0" applyFont="1" applyFill="1" applyBorder="1"/>
    <xf numFmtId="0" fontId="23" fillId="5" borderId="50" xfId="0" applyFont="1" applyFill="1" applyBorder="1"/>
    <xf numFmtId="0" fontId="21" fillId="6" borderId="52" xfId="0" applyFont="1" applyFill="1" applyBorder="1" applyAlignment="1">
      <alignment horizontal="center"/>
    </xf>
    <xf numFmtId="0" fontId="21" fillId="0" borderId="56" xfId="0" applyFont="1" applyBorder="1" applyAlignment="1">
      <alignment horizontal="left" vertical="center"/>
    </xf>
    <xf numFmtId="0" fontId="21" fillId="0" borderId="57" xfId="0" applyFont="1" applyBorder="1" applyAlignment="1">
      <alignment horizontal="center" vertical="center"/>
    </xf>
    <xf numFmtId="0" fontId="20" fillId="0" borderId="58" xfId="0" applyFont="1" applyBorder="1"/>
    <xf numFmtId="0" fontId="20" fillId="0" borderId="59" xfId="0" applyFont="1" applyBorder="1"/>
    <xf numFmtId="0" fontId="20" fillId="0" borderId="58" xfId="0" applyFont="1" applyBorder="1" applyAlignment="1">
      <alignment horizontal="left" indent="1"/>
    </xf>
    <xf numFmtId="0" fontId="20" fillId="0" borderId="60" xfId="0" applyFont="1" applyBorder="1"/>
    <xf numFmtId="0" fontId="20" fillId="0" borderId="61" xfId="0" applyFont="1" applyBorder="1"/>
    <xf numFmtId="0" fontId="19" fillId="6" borderId="20" xfId="0" applyFont="1" applyFill="1" applyBorder="1" applyAlignment="1">
      <alignment horizontal="center" vertical="center"/>
    </xf>
    <xf numFmtId="0" fontId="20" fillId="0" borderId="51" xfId="0" applyFont="1" applyBorder="1"/>
    <xf numFmtId="0" fontId="20" fillId="0" borderId="52" xfId="0" applyFont="1" applyBorder="1"/>
    <xf numFmtId="0" fontId="20" fillId="0" borderId="53" xfId="0" applyFont="1" applyBorder="1"/>
    <xf numFmtId="0" fontId="20" fillId="0" borderId="54" xfId="0" applyFont="1" applyBorder="1"/>
    <xf numFmtId="0" fontId="20" fillId="0" borderId="20" xfId="0" applyFont="1" applyBorder="1"/>
    <xf numFmtId="0" fontId="20" fillId="0" borderId="55" xfId="0" applyFont="1" applyBorder="1"/>
    <xf numFmtId="0" fontId="21" fillId="7" borderId="62" xfId="0" applyFont="1" applyFill="1" applyBorder="1"/>
    <xf numFmtId="0" fontId="21" fillId="7" borderId="63" xfId="0" applyFont="1" applyFill="1" applyBorder="1"/>
    <xf numFmtId="0" fontId="21" fillId="7" borderId="33" xfId="0" applyFont="1" applyFill="1" applyBorder="1"/>
    <xf numFmtId="0" fontId="21" fillId="7" borderId="34" xfId="0" applyFont="1" applyFill="1" applyBorder="1"/>
    <xf numFmtId="0" fontId="20" fillId="7" borderId="34" xfId="0" applyFont="1" applyFill="1" applyBorder="1"/>
    <xf numFmtId="0" fontId="20" fillId="7" borderId="35" xfId="0" applyFont="1" applyFill="1" applyBorder="1"/>
    <xf numFmtId="0" fontId="21" fillId="7" borderId="66" xfId="0" applyFont="1" applyFill="1" applyBorder="1"/>
    <xf numFmtId="165" fontId="29" fillId="10" borderId="0" xfId="3" applyFont="1" applyFill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43" fontId="4" fillId="0" borderId="0" xfId="1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3" fillId="4" borderId="10" xfId="0" applyFont="1" applyFill="1" applyBorder="1" applyProtection="1">
      <protection locked="0"/>
    </xf>
    <xf numFmtId="0" fontId="7" fillId="0" borderId="0" xfId="0" applyFont="1" applyProtection="1">
      <protection locked="0"/>
    </xf>
    <xf numFmtId="43" fontId="12" fillId="0" borderId="0" xfId="1" applyFont="1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43" fontId="9" fillId="0" borderId="0" xfId="1" applyFont="1" applyAlignment="1" applyProtection="1">
      <alignment horizontal="center"/>
      <protection locked="0"/>
    </xf>
    <xf numFmtId="43" fontId="4" fillId="0" borderId="11" xfId="1" applyFont="1" applyBorder="1" applyAlignment="1" applyProtection="1">
      <alignment horizontal="center"/>
      <protection locked="0"/>
    </xf>
    <xf numFmtId="43" fontId="12" fillId="6" borderId="1" xfId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12" fillId="6" borderId="8" xfId="0" applyFont="1" applyFill="1" applyBorder="1" applyAlignment="1" applyProtection="1">
      <alignment horizontal="center" vertical="center" wrapText="1"/>
      <protection locked="0"/>
    </xf>
    <xf numFmtId="0" fontId="17" fillId="6" borderId="8" xfId="0" applyFont="1" applyFill="1" applyBorder="1" applyAlignment="1" applyProtection="1">
      <alignment horizontal="center" vertical="center" wrapText="1"/>
      <protection locked="0"/>
    </xf>
    <xf numFmtId="43" fontId="12" fillId="6" borderId="8" xfId="1" applyFont="1" applyFill="1" applyBorder="1" applyAlignment="1" applyProtection="1">
      <alignment horizontal="center" vertical="center" wrapText="1"/>
      <protection locked="0"/>
    </xf>
    <xf numFmtId="164" fontId="17" fillId="6" borderId="8" xfId="0" applyNumberFormat="1" applyFont="1" applyFill="1" applyBorder="1" applyAlignment="1" applyProtection="1">
      <alignment horizontal="center" vertical="center" wrapText="1"/>
      <protection locked="0"/>
    </xf>
    <xf numFmtId="43" fontId="12" fillId="6" borderId="10" xfId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164" fontId="4" fillId="0" borderId="0" xfId="0" applyNumberFormat="1" applyFont="1" applyProtection="1">
      <protection locked="0"/>
    </xf>
    <xf numFmtId="14" fontId="4" fillId="0" borderId="0" xfId="1" applyNumberFormat="1" applyFont="1" applyProtection="1">
      <protection locked="0"/>
    </xf>
    <xf numFmtId="0" fontId="10" fillId="0" borderId="12" xfId="0" applyFont="1" applyBorder="1" applyAlignment="1" applyProtection="1">
      <alignment horizontal="left"/>
      <protection locked="0"/>
    </xf>
    <xf numFmtId="0" fontId="10" fillId="0" borderId="13" xfId="0" applyFont="1" applyBorder="1" applyAlignment="1" applyProtection="1">
      <alignment horizontal="left"/>
      <protection locked="0"/>
    </xf>
    <xf numFmtId="0" fontId="10" fillId="0" borderId="67" xfId="0" applyFont="1" applyBorder="1" applyAlignment="1" applyProtection="1">
      <alignment horizontal="left"/>
      <protection locked="0"/>
    </xf>
    <xf numFmtId="0" fontId="3" fillId="3" borderId="2" xfId="0" applyFont="1" applyFill="1" applyBorder="1" applyProtection="1">
      <protection locked="0"/>
    </xf>
    <xf numFmtId="0" fontId="3" fillId="3" borderId="5" xfId="0" applyFont="1" applyFill="1" applyBorder="1" applyProtection="1">
      <protection locked="0"/>
    </xf>
    <xf numFmtId="0" fontId="3" fillId="3" borderId="15" xfId="0" applyFont="1" applyFill="1" applyBorder="1" applyProtection="1">
      <protection locked="0"/>
    </xf>
    <xf numFmtId="0" fontId="6" fillId="5" borderId="2" xfId="0" applyFont="1" applyFill="1" applyBorder="1" applyProtection="1">
      <protection locked="0"/>
    </xf>
    <xf numFmtId="0" fontId="6" fillId="5" borderId="5" xfId="0" applyFont="1" applyFill="1" applyBorder="1" applyProtection="1">
      <protection locked="0"/>
    </xf>
    <xf numFmtId="0" fontId="6" fillId="5" borderId="15" xfId="0" applyFont="1" applyFill="1" applyBorder="1" applyProtection="1">
      <protection locked="0"/>
    </xf>
    <xf numFmtId="15" fontId="6" fillId="5" borderId="10" xfId="0" applyNumberFormat="1" applyFont="1" applyFill="1" applyBorder="1" applyAlignment="1" applyProtection="1">
      <alignment horizontal="left"/>
      <protection locked="0"/>
    </xf>
    <xf numFmtId="0" fontId="6" fillId="5" borderId="17" xfId="0" applyFont="1" applyFill="1" applyBorder="1" applyAlignment="1" applyProtection="1">
      <alignment horizontal="left"/>
      <protection locked="0"/>
    </xf>
    <xf numFmtId="0" fontId="6" fillId="5" borderId="16" xfId="0" applyFont="1" applyFill="1" applyBorder="1" applyAlignment="1" applyProtection="1">
      <alignment horizontal="left"/>
      <protection locked="0"/>
    </xf>
    <xf numFmtId="0" fontId="11" fillId="0" borderId="7" xfId="2" applyFont="1" applyBorder="1" applyAlignment="1" applyProtection="1">
      <alignment horizontal="left" vertical="top" wrapText="1"/>
      <protection locked="0"/>
    </xf>
    <xf numFmtId="0" fontId="11" fillId="0" borderId="11" xfId="2" applyFont="1" applyBorder="1" applyAlignment="1" applyProtection="1">
      <alignment horizontal="left" vertical="top" wrapText="1"/>
      <protection locked="0"/>
    </xf>
    <xf numFmtId="43" fontId="12" fillId="6" borderId="1" xfId="1" applyFont="1" applyFill="1" applyBorder="1" applyAlignment="1" applyProtection="1">
      <alignment horizontal="center" vertical="center" wrapText="1"/>
      <protection locked="0"/>
    </xf>
    <xf numFmtId="0" fontId="19" fillId="6" borderId="52" xfId="0" applyFont="1" applyFill="1" applyBorder="1" applyAlignment="1">
      <alignment horizontal="center" vertical="center" wrapText="1"/>
    </xf>
    <xf numFmtId="0" fontId="19" fillId="6" borderId="20" xfId="0" applyFont="1" applyFill="1" applyBorder="1" applyAlignment="1">
      <alignment horizontal="center" vertical="center" wrapText="1"/>
    </xf>
    <xf numFmtId="0" fontId="19" fillId="6" borderId="53" xfId="0" applyFont="1" applyFill="1" applyBorder="1" applyAlignment="1">
      <alignment horizontal="center" vertical="center" wrapText="1"/>
    </xf>
    <xf numFmtId="0" fontId="19" fillId="6" borderId="55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/>
    </xf>
    <xf numFmtId="0" fontId="25" fillId="8" borderId="5" xfId="0" applyFont="1" applyFill="1" applyBorder="1" applyAlignment="1">
      <alignment horizontal="center"/>
    </xf>
    <xf numFmtId="0" fontId="25" fillId="8" borderId="6" xfId="0" applyFont="1" applyFill="1" applyBorder="1" applyAlignment="1">
      <alignment horizontal="center"/>
    </xf>
    <xf numFmtId="0" fontId="21" fillId="6" borderId="51" xfId="0" applyFont="1" applyFill="1" applyBorder="1" applyAlignment="1">
      <alignment horizontal="center" vertical="center"/>
    </xf>
    <xf numFmtId="0" fontId="21" fillId="6" borderId="54" xfId="0" applyFont="1" applyFill="1" applyBorder="1" applyAlignment="1">
      <alignment horizontal="center" vertical="center"/>
    </xf>
    <xf numFmtId="0" fontId="21" fillId="6" borderId="52" xfId="0" applyFont="1" applyFill="1" applyBorder="1" applyAlignment="1">
      <alignment horizontal="center" vertical="center"/>
    </xf>
    <xf numFmtId="0" fontId="21" fillId="6" borderId="20" xfId="0" applyFont="1" applyFill="1" applyBorder="1" applyAlignment="1">
      <alignment horizontal="center" vertical="center"/>
    </xf>
    <xf numFmtId="0" fontId="21" fillId="6" borderId="53" xfId="0" applyFont="1" applyFill="1" applyBorder="1" applyAlignment="1">
      <alignment horizontal="center" vertical="center"/>
    </xf>
    <xf numFmtId="0" fontId="21" fillId="6" borderId="55" xfId="0" applyFont="1" applyFill="1" applyBorder="1" applyAlignment="1">
      <alignment horizontal="center" vertical="center"/>
    </xf>
    <xf numFmtId="0" fontId="19" fillId="6" borderId="52" xfId="0" applyFont="1" applyFill="1" applyBorder="1" applyAlignment="1">
      <alignment horizontal="center" vertical="center"/>
    </xf>
    <xf numFmtId="0" fontId="19" fillId="6" borderId="51" xfId="0" applyFont="1" applyFill="1" applyBorder="1" applyAlignment="1">
      <alignment horizontal="center" vertical="center"/>
    </xf>
    <xf numFmtId="0" fontId="19" fillId="6" borderId="54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left"/>
    </xf>
    <xf numFmtId="0" fontId="22" fillId="3" borderId="5" xfId="0" applyFont="1" applyFill="1" applyBorder="1" applyAlignment="1">
      <alignment horizontal="left"/>
    </xf>
    <xf numFmtId="0" fontId="22" fillId="3" borderId="6" xfId="0" applyFont="1" applyFill="1" applyBorder="1" applyAlignment="1">
      <alignment horizontal="left"/>
    </xf>
    <xf numFmtId="0" fontId="23" fillId="5" borderId="2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0" fontId="23" fillId="5" borderId="6" xfId="0" applyFont="1" applyFill="1" applyBorder="1" applyAlignment="1">
      <alignment horizontal="left"/>
    </xf>
    <xf numFmtId="0" fontId="4" fillId="0" borderId="0" xfId="0" applyFont="1" applyProtection="1">
      <protection hidden="1"/>
    </xf>
    <xf numFmtId="43" fontId="4" fillId="0" borderId="0" xfId="1" applyFont="1" applyProtection="1">
      <protection hidden="1"/>
    </xf>
    <xf numFmtId="0" fontId="7" fillId="0" borderId="0" xfId="0" applyFont="1" applyProtection="1">
      <protection hidden="1"/>
    </xf>
    <xf numFmtId="43" fontId="12" fillId="0" borderId="0" xfId="1" applyFont="1" applyProtection="1">
      <protection hidden="1"/>
    </xf>
    <xf numFmtId="0" fontId="5" fillId="0" borderId="0" xfId="0" applyFont="1" applyAlignment="1" applyProtection="1">
      <alignment horizontal="left"/>
      <protection hidden="1"/>
    </xf>
    <xf numFmtId="0" fontId="25" fillId="8" borderId="64" xfId="0" applyFont="1" applyFill="1" applyBorder="1" applyAlignment="1" applyProtection="1">
      <alignment horizontal="centerContinuous"/>
      <protection hidden="1"/>
    </xf>
    <xf numFmtId="0" fontId="25" fillId="8" borderId="65" xfId="0" applyFont="1" applyFill="1" applyBorder="1" applyAlignment="1" applyProtection="1">
      <alignment horizontal="centerContinuous"/>
      <protection hidden="1"/>
    </xf>
    <xf numFmtId="43" fontId="27" fillId="0" borderId="0" xfId="1" applyFont="1" applyAlignment="1" applyProtection="1">
      <alignment vertical="center"/>
      <protection hidden="1"/>
    </xf>
    <xf numFmtId="0" fontId="27" fillId="6" borderId="4" xfId="0" applyFont="1" applyFill="1" applyBorder="1" applyAlignment="1" applyProtection="1">
      <alignment horizontal="center" vertical="center"/>
      <protection hidden="1"/>
    </xf>
    <xf numFmtId="0" fontId="26" fillId="9" borderId="3" xfId="0" applyFont="1" applyFill="1" applyBorder="1" applyAlignment="1" applyProtection="1">
      <alignment horizontal="center" vertical="center" wrapText="1"/>
      <protection hidden="1"/>
    </xf>
    <xf numFmtId="43" fontId="27" fillId="6" borderId="7" xfId="1" applyFont="1" applyFill="1" applyBorder="1" applyAlignment="1" applyProtection="1">
      <alignment horizontal="center" vertical="center" wrapText="1"/>
      <protection hidden="1"/>
    </xf>
    <xf numFmtId="43" fontId="27" fillId="6" borderId="19" xfId="1" applyFont="1" applyFill="1" applyBorder="1" applyAlignment="1" applyProtection="1">
      <alignment horizontal="center" vertical="center" wrapText="1"/>
      <protection hidden="1"/>
    </xf>
    <xf numFmtId="43" fontId="27" fillId="6" borderId="3" xfId="1" applyFont="1" applyFill="1" applyBorder="1" applyAlignment="1" applyProtection="1">
      <alignment horizontal="center" vertical="center"/>
      <protection hidden="1"/>
    </xf>
    <xf numFmtId="43" fontId="28" fillId="6" borderId="3" xfId="1" applyFont="1" applyFill="1" applyBorder="1" applyAlignment="1" applyProtection="1">
      <alignment horizontal="center" vertical="center" wrapText="1"/>
      <protection hidden="1"/>
    </xf>
    <xf numFmtId="43" fontId="27" fillId="2" borderId="2" xfId="1" applyFont="1" applyFill="1" applyBorder="1" applyAlignment="1" applyProtection="1">
      <alignment horizontal="center" vertical="center"/>
      <protection hidden="1"/>
    </xf>
    <xf numFmtId="43" fontId="27" fillId="2" borderId="5" xfId="1" applyFont="1" applyFill="1" applyBorder="1" applyAlignment="1" applyProtection="1">
      <alignment horizontal="center" vertical="center"/>
      <protection hidden="1"/>
    </xf>
    <xf numFmtId="43" fontId="27" fillId="2" borderId="6" xfId="1" applyFont="1" applyFill="1" applyBorder="1" applyAlignment="1" applyProtection="1">
      <alignment horizontal="center" vertical="center"/>
      <protection hidden="1"/>
    </xf>
    <xf numFmtId="43" fontId="27" fillId="6" borderId="3" xfId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26" fillId="9" borderId="8" xfId="0" applyFont="1" applyFill="1" applyBorder="1" applyAlignment="1" applyProtection="1">
      <alignment horizontal="center" vertical="center" wrapText="1"/>
      <protection hidden="1"/>
    </xf>
    <xf numFmtId="0" fontId="26" fillId="9" borderId="1" xfId="0" applyFont="1" applyFill="1" applyBorder="1" applyAlignment="1" applyProtection="1">
      <alignment horizontal="center" vertical="center" wrapText="1"/>
      <protection hidden="1"/>
    </xf>
    <xf numFmtId="43" fontId="27" fillId="6" borderId="6" xfId="1" applyFont="1" applyFill="1" applyBorder="1" applyAlignment="1" applyProtection="1">
      <alignment horizontal="center" vertical="center" wrapText="1"/>
      <protection hidden="1"/>
    </xf>
    <xf numFmtId="43" fontId="27" fillId="6" borderId="8" xfId="1" applyFont="1" applyFill="1" applyBorder="1" applyAlignment="1" applyProtection="1">
      <alignment horizontal="center" vertical="center"/>
      <protection hidden="1"/>
    </xf>
    <xf numFmtId="43" fontId="28" fillId="6" borderId="8" xfId="1" applyFont="1" applyFill="1" applyBorder="1" applyAlignment="1" applyProtection="1">
      <alignment horizontal="center" vertical="center" wrapText="1"/>
      <protection hidden="1"/>
    </xf>
    <xf numFmtId="43" fontId="27" fillId="6" borderId="8" xfId="1" applyFont="1" applyFill="1" applyBorder="1" applyAlignment="1" applyProtection="1">
      <alignment horizontal="center" vertical="center" wrapText="1"/>
      <protection hidden="1"/>
    </xf>
    <xf numFmtId="43" fontId="27" fillId="6" borderId="9" xfId="1" applyFont="1" applyFill="1" applyBorder="1" applyAlignment="1" applyProtection="1">
      <alignment horizontal="center" vertical="center" wrapText="1"/>
      <protection hidden="1"/>
    </xf>
    <xf numFmtId="43" fontId="27" fillId="6" borderId="1" xfId="1" applyFont="1" applyFill="1" applyBorder="1" applyAlignment="1" applyProtection="1">
      <alignment horizontal="center" vertical="center" wrapText="1"/>
      <protection hidden="1"/>
    </xf>
    <xf numFmtId="43" fontId="27" fillId="6" borderId="8" xfId="1" applyFont="1" applyFill="1" applyBorder="1" applyAlignment="1" applyProtection="1">
      <alignment horizontal="center" vertical="center" wrapText="1"/>
      <protection hidden="1"/>
    </xf>
    <xf numFmtId="0" fontId="27" fillId="6" borderId="8" xfId="0" applyFont="1" applyFill="1" applyBorder="1" applyAlignment="1" applyProtection="1">
      <alignment horizontal="center" vertical="center"/>
      <protection hidden="1"/>
    </xf>
    <xf numFmtId="43" fontId="4" fillId="0" borderId="0" xfId="0" applyNumberFormat="1" applyFont="1" applyProtection="1">
      <protection hidden="1"/>
    </xf>
    <xf numFmtId="43" fontId="4" fillId="0" borderId="0" xfId="1" applyFont="1" applyAlignment="1" applyProtection="1">
      <alignment horizontal="center"/>
      <protection hidden="1"/>
    </xf>
  </cellXfs>
  <cellStyles count="4">
    <cellStyle name="Comma" xfId="1" builtinId="3"/>
    <cellStyle name="Comma 2 2" xfId="3" xr:uid="{55E252EC-F60D-40C6-9B07-8300E640BD2D}"/>
    <cellStyle name="Hyperlink" xfId="2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Catherine Khadija V. Apostol" id="{CF0A1D9B-5BAB-499D-BF37-520705BC8C53}" userId="S::ckv.apostol@insurance.gov.ph::f97441f6-ccbf-4b21-9435-17c232df01e3" providerId="AD"/>
  <person displayName="Louie Angelo R. Huliganga" id="{5F4F5CFE-AED5-4514-B4EF-E03667877D52}" userId="S::lar.huliganga@insurance.gov.ph::5cace524-ab15-4dcc-9868-102fa4b1cbb7" providerId="AD"/>
</personList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" dT="2025-02-28T08:07:11.97" personId="{5F4F5CFE-AED5-4514-B4EF-E03667877D52}" id="{38427B20-FD52-4267-8258-21DBAE9B8A57}">
    <text>To include in the AS, with a note to separate the schedule due to voluminous accounts.</text>
  </threadedComment>
  <threadedComment ref="X10" dT="2025-03-19T07:04:19.36" personId="{CF0A1D9B-5BAB-499D-BF37-520705BC8C53}" id="{98CF8A74-B49F-425B-9C81-564306B06AA6}">
    <text>For Premiums Due and Uncollected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93076-BD93-442B-BB2D-4FC89E61DD82}">
  <dimension ref="A2:AW40"/>
  <sheetViews>
    <sheetView tabSelected="1" topLeftCell="AE1" zoomScaleNormal="80" workbookViewId="0">
      <pane ySplit="10" topLeftCell="A11" activePane="bottomLeft" state="frozen"/>
      <selection activeCell="O1" sqref="O1"/>
      <selection pane="bottomLeft" activeCell="AF1" sqref="AF1:AV1048576"/>
    </sheetView>
  </sheetViews>
  <sheetFormatPr defaultColWidth="8.88671875" defaultRowHeight="16.5" customHeight="1" x14ac:dyDescent="0.3"/>
  <cols>
    <col min="1" max="1" width="3.109375" style="72" customWidth="1"/>
    <col min="2" max="2" width="21.5546875" style="74" customWidth="1"/>
    <col min="3" max="5" width="15.109375" style="74" customWidth="1"/>
    <col min="6" max="6" width="11.88671875" style="74" customWidth="1"/>
    <col min="7" max="7" width="16.88671875" style="73" customWidth="1"/>
    <col min="8" max="8" width="13.5546875" style="74" customWidth="1"/>
    <col min="9" max="9" width="10.33203125" style="74" customWidth="1"/>
    <col min="10" max="10" width="11.6640625" style="74" customWidth="1"/>
    <col min="11" max="11" width="16.33203125" style="74" customWidth="1"/>
    <col min="12" max="12" width="13.6640625" style="74" customWidth="1"/>
    <col min="13" max="13" width="12.33203125" style="74" customWidth="1"/>
    <col min="14" max="14" width="8.88671875" style="74" customWidth="1"/>
    <col min="15" max="17" width="11.6640625" style="74" customWidth="1"/>
    <col min="18" max="18" width="17.6640625" style="75" customWidth="1"/>
    <col min="19" max="20" width="16" style="75" customWidth="1"/>
    <col min="21" max="21" width="19.6640625" style="75" customWidth="1"/>
    <col min="22" max="22" width="12.33203125" style="75" customWidth="1"/>
    <col min="23" max="23" width="16" style="75" customWidth="1"/>
    <col min="24" max="26" width="13.33203125" style="79" customWidth="1"/>
    <col min="27" max="27" width="17.6640625" style="79" bestFit="1" customWidth="1"/>
    <col min="28" max="31" width="11.109375" style="74" customWidth="1"/>
    <col min="32" max="32" width="11.109375" style="133" customWidth="1"/>
    <col min="33" max="34" width="14.33203125" style="133" hidden="1" customWidth="1"/>
    <col min="35" max="37" width="17.44140625" style="134" hidden="1" customWidth="1"/>
    <col min="38" max="38" width="16.6640625" style="134" hidden="1" customWidth="1"/>
    <col min="39" max="39" width="20" style="134" hidden="1" customWidth="1"/>
    <col min="40" max="40" width="22.44140625" style="134" hidden="1" customWidth="1"/>
    <col min="41" max="41" width="13.88671875" style="134" hidden="1" customWidth="1"/>
    <col min="42" max="43" width="17.44140625" style="134" hidden="1" customWidth="1"/>
    <col min="44" max="44" width="14.33203125" style="134" hidden="1" customWidth="1"/>
    <col min="45" max="45" width="14.109375" style="134" hidden="1" customWidth="1"/>
    <col min="46" max="46" width="13.88671875" style="134" hidden="1" customWidth="1"/>
    <col min="47" max="47" width="16.33203125" style="133" hidden="1" customWidth="1"/>
    <col min="48" max="48" width="8.88671875" style="133"/>
    <col min="49" max="49" width="18.6640625" style="76" customWidth="1"/>
    <col min="50" max="16384" width="8.88671875" style="74"/>
  </cols>
  <sheetData>
    <row r="2" spans="1:49" ht="15.6" x14ac:dyDescent="0.3">
      <c r="B2" s="99" t="s">
        <v>0</v>
      </c>
      <c r="C2" s="100"/>
      <c r="D2" s="100"/>
      <c r="E2" s="100"/>
      <c r="F2" s="101"/>
      <c r="X2" s="75"/>
      <c r="Y2" s="75"/>
      <c r="Z2" s="75"/>
      <c r="AA2" s="75"/>
      <c r="AW2" s="76" t="s">
        <v>1</v>
      </c>
    </row>
    <row r="3" spans="1:49" ht="15" customHeight="1" x14ac:dyDescent="0.3">
      <c r="B3" s="77" t="s">
        <v>2</v>
      </c>
      <c r="C3" s="102" t="s">
        <v>3</v>
      </c>
      <c r="D3" s="103"/>
      <c r="E3" s="103"/>
      <c r="F3" s="104"/>
      <c r="X3" s="75"/>
      <c r="Y3" s="75"/>
      <c r="Z3" s="75"/>
      <c r="AA3" s="75"/>
    </row>
    <row r="4" spans="1:49" ht="15" customHeight="1" x14ac:dyDescent="0.3">
      <c r="B4" s="77" t="s">
        <v>4</v>
      </c>
      <c r="C4" s="105">
        <v>45657</v>
      </c>
      <c r="D4" s="106"/>
      <c r="E4" s="106"/>
      <c r="F4" s="107"/>
      <c r="X4" s="75"/>
      <c r="Y4" s="75"/>
      <c r="Z4" s="75"/>
      <c r="AA4" s="75"/>
      <c r="AL4" s="135"/>
      <c r="AW4" s="76" t="s">
        <v>5</v>
      </c>
    </row>
    <row r="5" spans="1:49" ht="15" customHeight="1" x14ac:dyDescent="0.3">
      <c r="X5" s="75"/>
      <c r="Y5" s="75"/>
      <c r="Z5" s="75"/>
      <c r="AA5" s="75"/>
      <c r="AL5" s="135"/>
      <c r="AN5" s="136">
        <f>SUM(AN2:AN4)</f>
        <v>0</v>
      </c>
    </row>
    <row r="6" spans="1:49" ht="19.8" x14ac:dyDescent="0.4">
      <c r="B6" s="80" t="s">
        <v>6</v>
      </c>
      <c r="C6" s="80"/>
      <c r="D6" s="80"/>
      <c r="E6" s="80"/>
      <c r="F6" s="80"/>
      <c r="G6" s="81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G6" s="133" t="s">
        <v>7</v>
      </c>
      <c r="AH6" s="134" t="s">
        <v>8</v>
      </c>
      <c r="AI6" s="137" t="e" vm="1">
        <v>#VALUE!</v>
      </c>
      <c r="AJ6" s="135" t="e" vm="2">
        <v>#VALUE!</v>
      </c>
      <c r="AK6" s="135"/>
      <c r="AW6" s="76" t="s">
        <v>9</v>
      </c>
    </row>
    <row r="7" spans="1:49" ht="18" x14ac:dyDescent="0.35"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78"/>
      <c r="V7" s="83"/>
      <c r="W7" s="83"/>
      <c r="X7" s="83"/>
      <c r="Y7" s="83"/>
      <c r="Z7" s="83"/>
      <c r="AA7" s="83"/>
      <c r="AG7" s="138" t="s">
        <v>10</v>
      </c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W7" s="76" t="s">
        <v>9</v>
      </c>
    </row>
    <row r="8" spans="1:49" ht="24" customHeight="1" thickBot="1" x14ac:dyDescent="0.35">
      <c r="B8" s="108" t="s">
        <v>11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84">
        <f>SUBTOTAL(9,R11:R1048576)</f>
        <v>0</v>
      </c>
      <c r="S8" s="84">
        <f>SUBTOTAL(9,S11:S1048576)</f>
        <v>0</v>
      </c>
      <c r="T8" s="84"/>
      <c r="U8" s="84"/>
      <c r="V8" s="84">
        <f>SUBTOTAL(9,V11:V1048576)</f>
        <v>0</v>
      </c>
      <c r="W8" s="84">
        <f>SUBTOTAL(9,W11:W1048576)</f>
        <v>0</v>
      </c>
      <c r="X8" s="84">
        <f>SUBTOTAL(9,X11:X1048576)</f>
        <v>0</v>
      </c>
      <c r="Y8" s="84">
        <f>SUBTOTAL(9,Y11:Y1048576)</f>
        <v>0</v>
      </c>
      <c r="Z8" s="84">
        <f>SUBTOTAL(9,Z11:Z1048576)</f>
        <v>0</v>
      </c>
      <c r="AA8" s="110" t="s">
        <v>12</v>
      </c>
      <c r="AL8" s="140">
        <f>SUBTOTAL(9,AL11:AL1048576)</f>
        <v>0</v>
      </c>
      <c r="AM8" s="140"/>
      <c r="AN8" s="140" t="e">
        <f>SUBTOTAL(9,AN11:AN1048576)</f>
        <v>#N/A</v>
      </c>
      <c r="AO8" s="140">
        <f>SUBTOTAL(9,AO11:AO1048576)</f>
        <v>0</v>
      </c>
      <c r="AP8" s="140"/>
      <c r="AQ8" s="140"/>
      <c r="AR8" s="140">
        <f>SUBTOTAL(9,AR11:AR1048576)</f>
        <v>0</v>
      </c>
      <c r="AS8" s="140" t="e">
        <f>SUBTOTAL(9,AS11:AS1048576)</f>
        <v>#N/A</v>
      </c>
      <c r="AT8" s="140" t="e">
        <f>SUBTOTAL(9,AT11:AT1048576)</f>
        <v>#N/A</v>
      </c>
      <c r="AU8" s="141" t="s">
        <v>13</v>
      </c>
      <c r="AW8" s="76" t="s">
        <v>14</v>
      </c>
    </row>
    <row r="9" spans="1:49" ht="15" customHeight="1" thickBot="1" x14ac:dyDescent="0.35">
      <c r="B9" s="96" t="s">
        <v>15</v>
      </c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8"/>
      <c r="V9" s="97"/>
      <c r="W9" s="97"/>
      <c r="X9" s="97"/>
      <c r="Y9" s="97"/>
      <c r="Z9" s="97"/>
      <c r="AA9" s="110"/>
      <c r="AG9" s="142" t="s">
        <v>16</v>
      </c>
      <c r="AH9" s="143" t="s">
        <v>17</v>
      </c>
      <c r="AI9" s="144"/>
      <c r="AJ9" s="145" t="s">
        <v>18</v>
      </c>
      <c r="AK9" s="146" t="s">
        <v>19</v>
      </c>
      <c r="AL9" s="147" t="s">
        <v>20</v>
      </c>
      <c r="AM9" s="148"/>
      <c r="AN9" s="148"/>
      <c r="AO9" s="149"/>
      <c r="AP9" s="150" t="s">
        <v>21</v>
      </c>
      <c r="AQ9" s="150" t="s">
        <v>90</v>
      </c>
      <c r="AR9" s="150" t="s">
        <v>22</v>
      </c>
      <c r="AS9" s="150" t="s">
        <v>23</v>
      </c>
      <c r="AT9" s="150" t="s">
        <v>24</v>
      </c>
      <c r="AU9" s="141"/>
      <c r="AW9" s="86" t="s">
        <v>25</v>
      </c>
    </row>
    <row r="10" spans="1:49" s="93" customFormat="1" ht="72.599999999999994" thickBot="1" x14ac:dyDescent="0.35">
      <c r="A10" s="87"/>
      <c r="B10" s="88" t="s">
        <v>26</v>
      </c>
      <c r="C10" s="88" t="s">
        <v>27</v>
      </c>
      <c r="D10" s="88" t="s">
        <v>28</v>
      </c>
      <c r="E10" s="88" t="s">
        <v>29</v>
      </c>
      <c r="F10" s="88" t="s">
        <v>30</v>
      </c>
      <c r="G10" s="88" t="s">
        <v>94</v>
      </c>
      <c r="H10" s="89" t="s">
        <v>31</v>
      </c>
      <c r="I10" s="88" t="s">
        <v>32</v>
      </c>
      <c r="J10" s="88" t="s">
        <v>33</v>
      </c>
      <c r="K10" s="88" t="s">
        <v>34</v>
      </c>
      <c r="L10" s="89" t="s">
        <v>35</v>
      </c>
      <c r="M10" s="88" t="s">
        <v>36</v>
      </c>
      <c r="N10" s="88" t="s">
        <v>37</v>
      </c>
      <c r="O10" s="88" t="s">
        <v>38</v>
      </c>
      <c r="P10" s="88" t="s">
        <v>39</v>
      </c>
      <c r="Q10" s="88" t="s">
        <v>40</v>
      </c>
      <c r="R10" s="90" t="s">
        <v>41</v>
      </c>
      <c r="S10" s="90" t="s">
        <v>42</v>
      </c>
      <c r="T10" s="91" t="s">
        <v>43</v>
      </c>
      <c r="U10" s="85" t="s">
        <v>44</v>
      </c>
      <c r="V10" s="90" t="s">
        <v>45</v>
      </c>
      <c r="W10" s="90" t="s">
        <v>46</v>
      </c>
      <c r="X10" s="90" t="s">
        <v>47</v>
      </c>
      <c r="Y10" s="90" t="s">
        <v>48</v>
      </c>
      <c r="Z10" s="92" t="s">
        <v>49</v>
      </c>
      <c r="AA10" s="110"/>
      <c r="AF10" s="151"/>
      <c r="AG10" s="152"/>
      <c r="AH10" s="153" t="s">
        <v>50</v>
      </c>
      <c r="AI10" s="154" t="s">
        <v>51</v>
      </c>
      <c r="AJ10" s="155"/>
      <c r="AK10" s="156"/>
      <c r="AL10" s="157" t="s">
        <v>89</v>
      </c>
      <c r="AM10" s="158" t="s">
        <v>52</v>
      </c>
      <c r="AN10" s="158" t="s">
        <v>88</v>
      </c>
      <c r="AO10" s="159" t="s">
        <v>91</v>
      </c>
      <c r="AP10" s="155"/>
      <c r="AQ10" s="160"/>
      <c r="AR10" s="160"/>
      <c r="AS10" s="160"/>
      <c r="AT10" s="160"/>
      <c r="AU10" s="161"/>
      <c r="AV10" s="151"/>
      <c r="AW10" s="86"/>
    </row>
    <row r="11" spans="1:49" ht="14.4" x14ac:dyDescent="0.3">
      <c r="G11" s="73" t="s">
        <v>92</v>
      </c>
      <c r="H11" s="94"/>
      <c r="T11" s="95"/>
      <c r="U11" s="71" t="s">
        <v>87</v>
      </c>
      <c r="X11" s="75"/>
      <c r="Y11" s="75"/>
      <c r="Z11" s="75"/>
      <c r="AA11" s="75"/>
      <c r="AG11" s="162">
        <f t="shared" ref="AG11:AG40" si="0">X11</f>
        <v>0</v>
      </c>
      <c r="AH11" s="162"/>
      <c r="AJ11" s="134">
        <f>AG11+AI11</f>
        <v>0</v>
      </c>
      <c r="AL11" s="134">
        <f t="shared" ref="AL11:AL40" si="1">IF(W11=0,AJ11,0)</f>
        <v>0</v>
      </c>
      <c r="AM11" s="134">
        <f t="shared" ref="AM11:AM40" si="2">$C$4-T11</f>
        <v>45657</v>
      </c>
      <c r="AN11" s="134" cm="1">
        <f t="array" ref="AN11">_xlfn.IFS(G11="Y", IF(AM11&gt;184, S11, 0), G11="N", IF(AM11&gt;92, S11, 0))</f>
        <v>0</v>
      </c>
      <c r="AO11" s="134">
        <f t="shared" ref="AO11:AO40" si="3">IF(H11&gt;=T11,S11,0)</f>
        <v>0</v>
      </c>
      <c r="AP11" s="163"/>
      <c r="AQ11" s="163"/>
      <c r="AS11" s="134">
        <f>MAX(AL11,AN11,AO11,AP11)</f>
        <v>0</v>
      </c>
      <c r="AT11" s="134">
        <f>S11-AS11</f>
        <v>0</v>
      </c>
    </row>
    <row r="12" spans="1:49" ht="14.4" x14ac:dyDescent="0.3">
      <c r="G12" s="73" t="s">
        <v>93</v>
      </c>
      <c r="U12" s="71" t="s">
        <v>87</v>
      </c>
      <c r="X12" s="75"/>
      <c r="Y12" s="75"/>
      <c r="Z12" s="75"/>
      <c r="AA12" s="75"/>
      <c r="AG12" s="162">
        <f t="shared" si="0"/>
        <v>0</v>
      </c>
      <c r="AH12" s="162"/>
      <c r="AJ12" s="134">
        <f t="shared" ref="AJ12:AJ40" si="4">AG12+AI12</f>
        <v>0</v>
      </c>
      <c r="AL12" s="134">
        <f t="shared" si="1"/>
        <v>0</v>
      </c>
      <c r="AM12" s="134">
        <f t="shared" si="2"/>
        <v>45657</v>
      </c>
      <c r="AN12" s="134" cm="1">
        <f t="array" ref="AN12">_xlfn.IFS(G12="Y", IF(AM12&gt;184, S12, 0), G12="N", IF(AM12&gt;92, S12, 0))</f>
        <v>0</v>
      </c>
      <c r="AO12" s="134">
        <f t="shared" si="3"/>
        <v>0</v>
      </c>
      <c r="AS12" s="134">
        <f t="shared" ref="AS12:AS40" si="5">MAX(AL12,AN12,AO12,AP12)</f>
        <v>0</v>
      </c>
      <c r="AT12" s="134">
        <f t="shared" ref="AT12:AT40" si="6">AJ12-AS12</f>
        <v>0</v>
      </c>
    </row>
    <row r="13" spans="1:49" ht="14.4" x14ac:dyDescent="0.3">
      <c r="G13" s="73" t="s">
        <v>92</v>
      </c>
      <c r="U13" s="71" t="s">
        <v>87</v>
      </c>
      <c r="X13" s="75"/>
      <c r="Y13" s="75"/>
      <c r="Z13" s="75"/>
      <c r="AA13" s="75"/>
      <c r="AG13" s="162">
        <f t="shared" si="0"/>
        <v>0</v>
      </c>
      <c r="AH13" s="162"/>
      <c r="AJ13" s="134">
        <f t="shared" si="4"/>
        <v>0</v>
      </c>
      <c r="AL13" s="134">
        <f t="shared" si="1"/>
        <v>0</v>
      </c>
      <c r="AM13" s="134">
        <f t="shared" si="2"/>
        <v>45657</v>
      </c>
      <c r="AN13" s="134" cm="1">
        <f t="array" ref="AN13">_xlfn.IFS(G13="Y", IF(AM13&gt;184, S13, 0), G13="N", IF(AM13&gt;92, S13, 0))</f>
        <v>0</v>
      </c>
      <c r="AO13" s="134">
        <f t="shared" si="3"/>
        <v>0</v>
      </c>
      <c r="AS13" s="134">
        <f t="shared" si="5"/>
        <v>0</v>
      </c>
      <c r="AT13" s="134">
        <f t="shared" si="6"/>
        <v>0</v>
      </c>
    </row>
    <row r="14" spans="1:49" ht="14.4" x14ac:dyDescent="0.3">
      <c r="U14" s="71" t="s">
        <v>87</v>
      </c>
      <c r="X14" s="75"/>
      <c r="Y14" s="75"/>
      <c r="Z14" s="75"/>
      <c r="AA14" s="75"/>
      <c r="AG14" s="162">
        <f t="shared" si="0"/>
        <v>0</v>
      </c>
      <c r="AH14" s="162"/>
      <c r="AJ14" s="134">
        <f t="shared" si="4"/>
        <v>0</v>
      </c>
      <c r="AL14" s="134">
        <f t="shared" si="1"/>
        <v>0</v>
      </c>
      <c r="AM14" s="134">
        <f t="shared" si="2"/>
        <v>45657</v>
      </c>
      <c r="AN14" s="134" t="e" cm="1">
        <f t="array" ref="AN14">_xlfn.IFS(G14="Y", IF(AM14&gt;184, S14, 0), G14="N", IF(AM14&gt;92, S14, 0))</f>
        <v>#N/A</v>
      </c>
      <c r="AO14" s="134">
        <f t="shared" si="3"/>
        <v>0</v>
      </c>
      <c r="AS14" s="134" t="e">
        <f t="shared" si="5"/>
        <v>#N/A</v>
      </c>
      <c r="AT14" s="134" t="e">
        <f t="shared" si="6"/>
        <v>#N/A</v>
      </c>
    </row>
    <row r="15" spans="1:49" ht="14.4" x14ac:dyDescent="0.3">
      <c r="U15" s="71" t="s">
        <v>87</v>
      </c>
      <c r="X15" s="75"/>
      <c r="Y15" s="75"/>
      <c r="Z15" s="75"/>
      <c r="AA15" s="75"/>
      <c r="AG15" s="162">
        <f t="shared" si="0"/>
        <v>0</v>
      </c>
      <c r="AH15" s="162"/>
      <c r="AJ15" s="134">
        <f t="shared" si="4"/>
        <v>0</v>
      </c>
      <c r="AL15" s="134">
        <f t="shared" si="1"/>
        <v>0</v>
      </c>
      <c r="AM15" s="134">
        <f t="shared" si="2"/>
        <v>45657</v>
      </c>
      <c r="AN15" s="134" t="e" cm="1">
        <f t="array" ref="AN15">_xlfn.IFS(G15="Y", IF(AM15&gt;184, S15, 0), G15="N", IF(AM15&gt;92, S15, 0))</f>
        <v>#N/A</v>
      </c>
      <c r="AO15" s="134">
        <f t="shared" si="3"/>
        <v>0</v>
      </c>
      <c r="AS15" s="134" t="e">
        <f t="shared" si="5"/>
        <v>#N/A</v>
      </c>
      <c r="AT15" s="134" t="e">
        <f t="shared" si="6"/>
        <v>#N/A</v>
      </c>
    </row>
    <row r="16" spans="1:49" ht="14.4" x14ac:dyDescent="0.3">
      <c r="U16" s="71" t="s">
        <v>87</v>
      </c>
      <c r="X16" s="75"/>
      <c r="Y16" s="75"/>
      <c r="Z16" s="75"/>
      <c r="AA16" s="75"/>
      <c r="AG16" s="162">
        <f t="shared" si="0"/>
        <v>0</v>
      </c>
      <c r="AH16" s="162"/>
      <c r="AJ16" s="134">
        <f t="shared" si="4"/>
        <v>0</v>
      </c>
      <c r="AL16" s="134">
        <f t="shared" si="1"/>
        <v>0</v>
      </c>
      <c r="AM16" s="134">
        <f t="shared" si="2"/>
        <v>45657</v>
      </c>
      <c r="AN16" s="134" t="e" cm="1">
        <f t="array" ref="AN16">_xlfn.IFS(G16="Y", IF(AM16&gt;184, S16, 0), G16="N", IF(AM16&gt;92, S16, 0))</f>
        <v>#N/A</v>
      </c>
      <c r="AO16" s="134">
        <f t="shared" si="3"/>
        <v>0</v>
      </c>
      <c r="AS16" s="134" t="e">
        <f t="shared" si="5"/>
        <v>#N/A</v>
      </c>
      <c r="AT16" s="134" t="e">
        <f t="shared" si="6"/>
        <v>#N/A</v>
      </c>
    </row>
    <row r="17" spans="21:46" ht="14.4" x14ac:dyDescent="0.3">
      <c r="U17" s="71" t="s">
        <v>87</v>
      </c>
      <c r="X17" s="75"/>
      <c r="Y17" s="75"/>
      <c r="Z17" s="75"/>
      <c r="AA17" s="75"/>
      <c r="AG17" s="162">
        <f t="shared" si="0"/>
        <v>0</v>
      </c>
      <c r="AH17" s="162"/>
      <c r="AJ17" s="134">
        <f t="shared" si="4"/>
        <v>0</v>
      </c>
      <c r="AL17" s="134">
        <f t="shared" si="1"/>
        <v>0</v>
      </c>
      <c r="AM17" s="134">
        <f t="shared" si="2"/>
        <v>45657</v>
      </c>
      <c r="AN17" s="134" t="e" cm="1">
        <f t="array" ref="AN17">_xlfn.IFS(G17="Y", IF(AM17&gt;184, S17, 0), G17="N", IF(AM17&gt;92, S17, 0))</f>
        <v>#N/A</v>
      </c>
      <c r="AO17" s="134">
        <f t="shared" si="3"/>
        <v>0</v>
      </c>
      <c r="AS17" s="134" t="e">
        <f t="shared" si="5"/>
        <v>#N/A</v>
      </c>
      <c r="AT17" s="134" t="e">
        <f t="shared" si="6"/>
        <v>#N/A</v>
      </c>
    </row>
    <row r="18" spans="21:46" ht="14.4" x14ac:dyDescent="0.3">
      <c r="U18" s="71" t="s">
        <v>87</v>
      </c>
      <c r="X18" s="75"/>
      <c r="Y18" s="75"/>
      <c r="Z18" s="75"/>
      <c r="AA18" s="75"/>
      <c r="AG18" s="162">
        <f t="shared" si="0"/>
        <v>0</v>
      </c>
      <c r="AH18" s="162"/>
      <c r="AJ18" s="134">
        <f t="shared" si="4"/>
        <v>0</v>
      </c>
      <c r="AL18" s="134">
        <f t="shared" si="1"/>
        <v>0</v>
      </c>
      <c r="AM18" s="134">
        <f t="shared" si="2"/>
        <v>45657</v>
      </c>
      <c r="AN18" s="134" t="e" cm="1">
        <f t="array" ref="AN18">_xlfn.IFS(G18="Y", IF(AM18&gt;184, S18, 0), G18="N", IF(AM18&gt;92, S18, 0))</f>
        <v>#N/A</v>
      </c>
      <c r="AO18" s="134">
        <f t="shared" si="3"/>
        <v>0</v>
      </c>
      <c r="AS18" s="134" t="e">
        <f t="shared" si="5"/>
        <v>#N/A</v>
      </c>
      <c r="AT18" s="134" t="e">
        <f t="shared" si="6"/>
        <v>#N/A</v>
      </c>
    </row>
    <row r="19" spans="21:46" ht="16.5" customHeight="1" x14ac:dyDescent="0.3">
      <c r="U19" s="71" t="s">
        <v>87</v>
      </c>
      <c r="X19" s="75"/>
      <c r="Y19" s="75"/>
      <c r="Z19" s="75"/>
      <c r="AA19" s="75"/>
      <c r="AG19" s="162">
        <f t="shared" si="0"/>
        <v>0</v>
      </c>
      <c r="AH19" s="162"/>
      <c r="AJ19" s="134">
        <f t="shared" si="4"/>
        <v>0</v>
      </c>
      <c r="AL19" s="134">
        <f t="shared" si="1"/>
        <v>0</v>
      </c>
      <c r="AM19" s="134">
        <f t="shared" si="2"/>
        <v>45657</v>
      </c>
      <c r="AN19" s="134" t="e" cm="1">
        <f t="array" ref="AN19">_xlfn.IFS(G19="Y", IF(AM19&gt;184, S19, 0), G19="N", IF(AM19&gt;92, S19, 0))</f>
        <v>#N/A</v>
      </c>
      <c r="AO19" s="134">
        <f t="shared" si="3"/>
        <v>0</v>
      </c>
      <c r="AS19" s="134" t="e">
        <f t="shared" si="5"/>
        <v>#N/A</v>
      </c>
      <c r="AT19" s="134" t="e">
        <f t="shared" si="6"/>
        <v>#N/A</v>
      </c>
    </row>
    <row r="20" spans="21:46" ht="16.5" customHeight="1" x14ac:dyDescent="0.3">
      <c r="U20" s="71" t="s">
        <v>87</v>
      </c>
      <c r="X20" s="75"/>
      <c r="Y20" s="75"/>
      <c r="Z20" s="75"/>
      <c r="AA20" s="75"/>
      <c r="AG20" s="162">
        <f t="shared" si="0"/>
        <v>0</v>
      </c>
      <c r="AH20" s="162"/>
      <c r="AJ20" s="134">
        <f t="shared" si="4"/>
        <v>0</v>
      </c>
      <c r="AL20" s="134">
        <f t="shared" si="1"/>
        <v>0</v>
      </c>
      <c r="AM20" s="134">
        <f t="shared" si="2"/>
        <v>45657</v>
      </c>
      <c r="AN20" s="134" t="e" cm="1">
        <f t="array" ref="AN20">_xlfn.IFS(G20="Y", IF(AM20&gt;184, S20, 0), G20="N", IF(AM20&gt;92, S20, 0))</f>
        <v>#N/A</v>
      </c>
      <c r="AO20" s="134">
        <f t="shared" si="3"/>
        <v>0</v>
      </c>
      <c r="AS20" s="134" t="e">
        <f t="shared" si="5"/>
        <v>#N/A</v>
      </c>
      <c r="AT20" s="134" t="e">
        <f t="shared" si="6"/>
        <v>#N/A</v>
      </c>
    </row>
    <row r="21" spans="21:46" ht="16.5" customHeight="1" x14ac:dyDescent="0.3">
      <c r="U21" s="71" t="s">
        <v>87</v>
      </c>
      <c r="X21" s="75"/>
      <c r="Y21" s="75"/>
      <c r="Z21" s="75"/>
      <c r="AA21" s="75"/>
      <c r="AG21" s="162">
        <f t="shared" si="0"/>
        <v>0</v>
      </c>
      <c r="AH21" s="162"/>
      <c r="AJ21" s="134">
        <f t="shared" si="4"/>
        <v>0</v>
      </c>
      <c r="AL21" s="134">
        <f t="shared" si="1"/>
        <v>0</v>
      </c>
      <c r="AM21" s="134">
        <f t="shared" si="2"/>
        <v>45657</v>
      </c>
      <c r="AN21" s="134" t="e" cm="1">
        <f t="array" ref="AN21">_xlfn.IFS(G21="Y", IF(AM21&gt;184, S21, 0), G21="N", IF(AM21&gt;92, S21, 0))</f>
        <v>#N/A</v>
      </c>
      <c r="AO21" s="134">
        <f t="shared" si="3"/>
        <v>0</v>
      </c>
      <c r="AS21" s="134" t="e">
        <f t="shared" si="5"/>
        <v>#N/A</v>
      </c>
      <c r="AT21" s="134" t="e">
        <f t="shared" si="6"/>
        <v>#N/A</v>
      </c>
    </row>
    <row r="22" spans="21:46" ht="16.5" customHeight="1" x14ac:dyDescent="0.3">
      <c r="U22" s="71" t="s">
        <v>87</v>
      </c>
      <c r="X22" s="75"/>
      <c r="Y22" s="75"/>
      <c r="Z22" s="75"/>
      <c r="AA22" s="75"/>
      <c r="AG22" s="162">
        <f t="shared" si="0"/>
        <v>0</v>
      </c>
      <c r="AH22" s="162"/>
      <c r="AJ22" s="134">
        <f t="shared" si="4"/>
        <v>0</v>
      </c>
      <c r="AL22" s="134">
        <f t="shared" si="1"/>
        <v>0</v>
      </c>
      <c r="AM22" s="134">
        <f t="shared" si="2"/>
        <v>45657</v>
      </c>
      <c r="AN22" s="134" t="e" cm="1">
        <f t="array" ref="AN22">_xlfn.IFS(G22="Y", IF(AM22&gt;184, S22, 0), G22="N", IF(AM22&gt;92, S22, 0))</f>
        <v>#N/A</v>
      </c>
      <c r="AO22" s="134">
        <f t="shared" si="3"/>
        <v>0</v>
      </c>
      <c r="AS22" s="134" t="e">
        <f t="shared" si="5"/>
        <v>#N/A</v>
      </c>
      <c r="AT22" s="134" t="e">
        <f t="shared" si="6"/>
        <v>#N/A</v>
      </c>
    </row>
    <row r="23" spans="21:46" ht="16.5" customHeight="1" x14ac:dyDescent="0.3">
      <c r="U23" s="71" t="s">
        <v>87</v>
      </c>
      <c r="X23" s="75"/>
      <c r="Y23" s="75"/>
      <c r="Z23" s="75"/>
      <c r="AA23" s="75"/>
      <c r="AG23" s="162">
        <f t="shared" si="0"/>
        <v>0</v>
      </c>
      <c r="AH23" s="162"/>
      <c r="AJ23" s="134">
        <f t="shared" si="4"/>
        <v>0</v>
      </c>
      <c r="AL23" s="134">
        <f t="shared" si="1"/>
        <v>0</v>
      </c>
      <c r="AM23" s="134">
        <f t="shared" si="2"/>
        <v>45657</v>
      </c>
      <c r="AN23" s="134" t="e" cm="1">
        <f t="array" ref="AN23">_xlfn.IFS(G23="Y", IF(AM23&gt;184, S23, 0), G23="N", IF(AM23&gt;92, S23, 0))</f>
        <v>#N/A</v>
      </c>
      <c r="AO23" s="134">
        <f t="shared" si="3"/>
        <v>0</v>
      </c>
      <c r="AS23" s="134" t="e">
        <f t="shared" si="5"/>
        <v>#N/A</v>
      </c>
      <c r="AT23" s="134" t="e">
        <f t="shared" si="6"/>
        <v>#N/A</v>
      </c>
    </row>
    <row r="24" spans="21:46" ht="16.5" customHeight="1" x14ac:dyDescent="0.3">
      <c r="U24" s="71" t="s">
        <v>87</v>
      </c>
      <c r="X24" s="75"/>
      <c r="Y24" s="75"/>
      <c r="Z24" s="75"/>
      <c r="AA24" s="75"/>
      <c r="AG24" s="162">
        <f t="shared" si="0"/>
        <v>0</v>
      </c>
      <c r="AH24" s="162"/>
      <c r="AJ24" s="134">
        <f t="shared" si="4"/>
        <v>0</v>
      </c>
      <c r="AL24" s="134">
        <f t="shared" si="1"/>
        <v>0</v>
      </c>
      <c r="AM24" s="134">
        <f t="shared" si="2"/>
        <v>45657</v>
      </c>
      <c r="AN24" s="134" t="e" cm="1">
        <f t="array" ref="AN24">_xlfn.IFS(G24="Y", IF(AM24&gt;184, S24, 0), G24="N", IF(AM24&gt;92, S24, 0))</f>
        <v>#N/A</v>
      </c>
      <c r="AO24" s="134">
        <f t="shared" si="3"/>
        <v>0</v>
      </c>
      <c r="AS24" s="134" t="e">
        <f t="shared" si="5"/>
        <v>#N/A</v>
      </c>
      <c r="AT24" s="134" t="e">
        <f t="shared" si="6"/>
        <v>#N/A</v>
      </c>
    </row>
    <row r="25" spans="21:46" ht="16.5" customHeight="1" x14ac:dyDescent="0.3">
      <c r="U25" s="71" t="s">
        <v>87</v>
      </c>
      <c r="X25" s="75"/>
      <c r="Y25" s="75"/>
      <c r="Z25" s="75"/>
      <c r="AA25" s="75"/>
      <c r="AG25" s="162">
        <f t="shared" si="0"/>
        <v>0</v>
      </c>
      <c r="AH25" s="162"/>
      <c r="AJ25" s="134">
        <f t="shared" si="4"/>
        <v>0</v>
      </c>
      <c r="AL25" s="134">
        <f t="shared" si="1"/>
        <v>0</v>
      </c>
      <c r="AM25" s="134">
        <f t="shared" si="2"/>
        <v>45657</v>
      </c>
      <c r="AN25" s="134" t="e" cm="1">
        <f t="array" ref="AN25">_xlfn.IFS(G25="Y", IF(AM25&gt;184, S25, 0), G25="N", IF(AM25&gt;92, S25, 0))</f>
        <v>#N/A</v>
      </c>
      <c r="AO25" s="134">
        <f t="shared" si="3"/>
        <v>0</v>
      </c>
      <c r="AS25" s="134" t="e">
        <f t="shared" si="5"/>
        <v>#N/A</v>
      </c>
      <c r="AT25" s="134" t="e">
        <f t="shared" si="6"/>
        <v>#N/A</v>
      </c>
    </row>
    <row r="26" spans="21:46" ht="16.5" customHeight="1" x14ac:dyDescent="0.3">
      <c r="U26" s="71" t="s">
        <v>87</v>
      </c>
      <c r="X26" s="75"/>
      <c r="Y26" s="75"/>
      <c r="Z26" s="75"/>
      <c r="AA26" s="75"/>
      <c r="AG26" s="162">
        <f t="shared" si="0"/>
        <v>0</v>
      </c>
      <c r="AH26" s="162"/>
      <c r="AJ26" s="134">
        <f t="shared" si="4"/>
        <v>0</v>
      </c>
      <c r="AL26" s="134">
        <f t="shared" si="1"/>
        <v>0</v>
      </c>
      <c r="AM26" s="134">
        <f t="shared" si="2"/>
        <v>45657</v>
      </c>
      <c r="AN26" s="134" t="e" cm="1">
        <f t="array" ref="AN26">_xlfn.IFS(G26="Y", IF(AM26&gt;184, S26, 0), G26="N", IF(AM26&gt;92, S26, 0))</f>
        <v>#N/A</v>
      </c>
      <c r="AO26" s="134">
        <f t="shared" si="3"/>
        <v>0</v>
      </c>
      <c r="AS26" s="134" t="e">
        <f t="shared" si="5"/>
        <v>#N/A</v>
      </c>
      <c r="AT26" s="134" t="e">
        <f t="shared" si="6"/>
        <v>#N/A</v>
      </c>
    </row>
    <row r="27" spans="21:46" ht="16.5" customHeight="1" x14ac:dyDescent="0.3">
      <c r="U27" s="71" t="s">
        <v>87</v>
      </c>
      <c r="X27" s="75"/>
      <c r="Y27" s="75"/>
      <c r="Z27" s="75"/>
      <c r="AA27" s="75"/>
      <c r="AG27" s="162">
        <f t="shared" si="0"/>
        <v>0</v>
      </c>
      <c r="AH27" s="162"/>
      <c r="AJ27" s="134">
        <f t="shared" si="4"/>
        <v>0</v>
      </c>
      <c r="AL27" s="134">
        <f t="shared" si="1"/>
        <v>0</v>
      </c>
      <c r="AM27" s="134">
        <f t="shared" si="2"/>
        <v>45657</v>
      </c>
      <c r="AN27" s="134" t="e" cm="1">
        <f t="array" ref="AN27">_xlfn.IFS(G27="Y", IF(AM27&gt;184, S27, 0), G27="N", IF(AM27&gt;92, S27, 0))</f>
        <v>#N/A</v>
      </c>
      <c r="AO27" s="134">
        <f t="shared" si="3"/>
        <v>0</v>
      </c>
      <c r="AS27" s="134" t="e">
        <f t="shared" si="5"/>
        <v>#N/A</v>
      </c>
      <c r="AT27" s="134" t="e">
        <f t="shared" si="6"/>
        <v>#N/A</v>
      </c>
    </row>
    <row r="28" spans="21:46" ht="16.5" customHeight="1" x14ac:dyDescent="0.3">
      <c r="U28" s="71" t="s">
        <v>87</v>
      </c>
      <c r="X28" s="75"/>
      <c r="Y28" s="75"/>
      <c r="Z28" s="75"/>
      <c r="AA28" s="75"/>
      <c r="AG28" s="162">
        <f t="shared" si="0"/>
        <v>0</v>
      </c>
      <c r="AH28" s="162"/>
      <c r="AJ28" s="134">
        <f t="shared" si="4"/>
        <v>0</v>
      </c>
      <c r="AL28" s="134">
        <f t="shared" si="1"/>
        <v>0</v>
      </c>
      <c r="AM28" s="134">
        <f t="shared" si="2"/>
        <v>45657</v>
      </c>
      <c r="AN28" s="134" t="e" cm="1">
        <f t="array" ref="AN28">_xlfn.IFS(G28="Y", IF(AM28&gt;184, S28, 0), G28="N", IF(AM28&gt;92, S28, 0))</f>
        <v>#N/A</v>
      </c>
      <c r="AO28" s="134">
        <f t="shared" si="3"/>
        <v>0</v>
      </c>
      <c r="AS28" s="134" t="e">
        <f t="shared" si="5"/>
        <v>#N/A</v>
      </c>
      <c r="AT28" s="134" t="e">
        <f t="shared" si="6"/>
        <v>#N/A</v>
      </c>
    </row>
    <row r="29" spans="21:46" ht="16.5" customHeight="1" x14ac:dyDescent="0.3">
      <c r="U29" s="71" t="s">
        <v>87</v>
      </c>
      <c r="X29" s="75"/>
      <c r="Y29" s="75"/>
      <c r="Z29" s="75"/>
      <c r="AA29" s="75"/>
      <c r="AG29" s="162">
        <f t="shared" si="0"/>
        <v>0</v>
      </c>
      <c r="AH29" s="162"/>
      <c r="AJ29" s="134">
        <f t="shared" si="4"/>
        <v>0</v>
      </c>
      <c r="AL29" s="134">
        <f t="shared" si="1"/>
        <v>0</v>
      </c>
      <c r="AM29" s="134">
        <f t="shared" si="2"/>
        <v>45657</v>
      </c>
      <c r="AN29" s="134" t="e" cm="1">
        <f t="array" ref="AN29">_xlfn.IFS(G29="Y", IF(AM29&gt;184, S29, 0), G29="N", IF(AM29&gt;92, S29, 0))</f>
        <v>#N/A</v>
      </c>
      <c r="AO29" s="134">
        <f t="shared" si="3"/>
        <v>0</v>
      </c>
      <c r="AS29" s="134" t="e">
        <f t="shared" si="5"/>
        <v>#N/A</v>
      </c>
      <c r="AT29" s="134" t="e">
        <f t="shared" si="6"/>
        <v>#N/A</v>
      </c>
    </row>
    <row r="30" spans="21:46" ht="16.5" customHeight="1" x14ac:dyDescent="0.3">
      <c r="U30" s="71" t="s">
        <v>87</v>
      </c>
      <c r="X30" s="75"/>
      <c r="Y30" s="75"/>
      <c r="Z30" s="75"/>
      <c r="AA30" s="75"/>
      <c r="AG30" s="162">
        <f t="shared" si="0"/>
        <v>0</v>
      </c>
      <c r="AH30" s="162"/>
      <c r="AJ30" s="134">
        <f t="shared" si="4"/>
        <v>0</v>
      </c>
      <c r="AL30" s="134">
        <f t="shared" si="1"/>
        <v>0</v>
      </c>
      <c r="AM30" s="134">
        <f t="shared" si="2"/>
        <v>45657</v>
      </c>
      <c r="AN30" s="134" t="e" cm="1">
        <f t="array" ref="AN30">_xlfn.IFS(G30="Y", IF(AM30&gt;184, S30, 0), G30="N", IF(AM30&gt;92, S30, 0))</f>
        <v>#N/A</v>
      </c>
      <c r="AO30" s="134">
        <f t="shared" si="3"/>
        <v>0</v>
      </c>
      <c r="AS30" s="134" t="e">
        <f t="shared" si="5"/>
        <v>#N/A</v>
      </c>
      <c r="AT30" s="134" t="e">
        <f t="shared" si="6"/>
        <v>#N/A</v>
      </c>
    </row>
    <row r="31" spans="21:46" ht="16.5" customHeight="1" x14ac:dyDescent="0.3">
      <c r="U31" s="71" t="s">
        <v>87</v>
      </c>
      <c r="X31" s="75"/>
      <c r="Y31" s="75"/>
      <c r="Z31" s="75"/>
      <c r="AA31" s="75"/>
      <c r="AG31" s="162">
        <f t="shared" si="0"/>
        <v>0</v>
      </c>
      <c r="AH31" s="162"/>
      <c r="AJ31" s="134">
        <f t="shared" si="4"/>
        <v>0</v>
      </c>
      <c r="AL31" s="134">
        <f t="shared" si="1"/>
        <v>0</v>
      </c>
      <c r="AM31" s="134">
        <f t="shared" si="2"/>
        <v>45657</v>
      </c>
      <c r="AN31" s="134" t="e" cm="1">
        <f t="array" ref="AN31">_xlfn.IFS(G31="Y", IF(AM31&gt;184, S31, 0), G31="N", IF(AM31&gt;92, S31, 0))</f>
        <v>#N/A</v>
      </c>
      <c r="AO31" s="134">
        <f t="shared" si="3"/>
        <v>0</v>
      </c>
      <c r="AS31" s="134" t="e">
        <f t="shared" si="5"/>
        <v>#N/A</v>
      </c>
      <c r="AT31" s="134" t="e">
        <f t="shared" si="6"/>
        <v>#N/A</v>
      </c>
    </row>
    <row r="32" spans="21:46" ht="16.5" customHeight="1" x14ac:dyDescent="0.3">
      <c r="U32" s="71" t="s">
        <v>87</v>
      </c>
      <c r="X32" s="75"/>
      <c r="Y32" s="75"/>
      <c r="Z32" s="75"/>
      <c r="AA32" s="75"/>
      <c r="AG32" s="162">
        <f t="shared" si="0"/>
        <v>0</v>
      </c>
      <c r="AH32" s="162"/>
      <c r="AJ32" s="134">
        <f t="shared" si="4"/>
        <v>0</v>
      </c>
      <c r="AL32" s="134">
        <f t="shared" si="1"/>
        <v>0</v>
      </c>
      <c r="AM32" s="134">
        <f t="shared" si="2"/>
        <v>45657</v>
      </c>
      <c r="AN32" s="134" t="e" cm="1">
        <f t="array" ref="AN32">_xlfn.IFS(G32="Y", IF(AM32&gt;184, S32, 0), G32="N", IF(AM32&gt;92, S32, 0))</f>
        <v>#N/A</v>
      </c>
      <c r="AO32" s="134">
        <f t="shared" si="3"/>
        <v>0</v>
      </c>
      <c r="AS32" s="134" t="e">
        <f t="shared" si="5"/>
        <v>#N/A</v>
      </c>
      <c r="AT32" s="134" t="e">
        <f t="shared" si="6"/>
        <v>#N/A</v>
      </c>
    </row>
    <row r="33" spans="21:46" ht="16.5" customHeight="1" x14ac:dyDescent="0.3">
      <c r="U33" s="71" t="s">
        <v>87</v>
      </c>
      <c r="X33" s="75"/>
      <c r="Y33" s="75"/>
      <c r="Z33" s="75"/>
      <c r="AA33" s="75"/>
      <c r="AG33" s="162">
        <f t="shared" si="0"/>
        <v>0</v>
      </c>
      <c r="AH33" s="162"/>
      <c r="AJ33" s="134">
        <f t="shared" si="4"/>
        <v>0</v>
      </c>
      <c r="AL33" s="134">
        <f t="shared" si="1"/>
        <v>0</v>
      </c>
      <c r="AM33" s="134">
        <f t="shared" si="2"/>
        <v>45657</v>
      </c>
      <c r="AN33" s="134" t="e" cm="1">
        <f t="array" ref="AN33">_xlfn.IFS(G33="Y", IF(AM33&gt;184, S33, 0), G33="N", IF(AM33&gt;92, S33, 0))</f>
        <v>#N/A</v>
      </c>
      <c r="AO33" s="134">
        <f t="shared" si="3"/>
        <v>0</v>
      </c>
      <c r="AS33" s="134" t="e">
        <f t="shared" si="5"/>
        <v>#N/A</v>
      </c>
      <c r="AT33" s="134" t="e">
        <f t="shared" si="6"/>
        <v>#N/A</v>
      </c>
    </row>
    <row r="34" spans="21:46" ht="16.5" customHeight="1" x14ac:dyDescent="0.3">
      <c r="U34" s="71" t="s">
        <v>87</v>
      </c>
      <c r="X34" s="75"/>
      <c r="Y34" s="75"/>
      <c r="Z34" s="75"/>
      <c r="AA34" s="75"/>
      <c r="AG34" s="162">
        <f t="shared" si="0"/>
        <v>0</v>
      </c>
      <c r="AH34" s="162"/>
      <c r="AJ34" s="134">
        <f t="shared" si="4"/>
        <v>0</v>
      </c>
      <c r="AL34" s="134">
        <f t="shared" si="1"/>
        <v>0</v>
      </c>
      <c r="AM34" s="134">
        <f t="shared" si="2"/>
        <v>45657</v>
      </c>
      <c r="AN34" s="134" t="e" cm="1">
        <f t="array" ref="AN34">_xlfn.IFS(G34="Y", IF(AM34&gt;184, S34, 0), G34="N", IF(AM34&gt;92, S34, 0))</f>
        <v>#N/A</v>
      </c>
      <c r="AO34" s="134">
        <f t="shared" si="3"/>
        <v>0</v>
      </c>
      <c r="AS34" s="134" t="e">
        <f t="shared" si="5"/>
        <v>#N/A</v>
      </c>
      <c r="AT34" s="134" t="e">
        <f t="shared" si="6"/>
        <v>#N/A</v>
      </c>
    </row>
    <row r="35" spans="21:46" ht="16.5" customHeight="1" x14ac:dyDescent="0.3">
      <c r="U35" s="71" t="s">
        <v>87</v>
      </c>
      <c r="X35" s="75"/>
      <c r="Y35" s="75"/>
      <c r="Z35" s="75"/>
      <c r="AA35" s="75"/>
      <c r="AG35" s="162">
        <f t="shared" si="0"/>
        <v>0</v>
      </c>
      <c r="AH35" s="162"/>
      <c r="AJ35" s="134">
        <f t="shared" si="4"/>
        <v>0</v>
      </c>
      <c r="AL35" s="134">
        <f t="shared" si="1"/>
        <v>0</v>
      </c>
      <c r="AM35" s="134">
        <f t="shared" si="2"/>
        <v>45657</v>
      </c>
      <c r="AN35" s="134" t="e" cm="1">
        <f t="array" ref="AN35">_xlfn.IFS(G35="Y", IF(AM35&gt;184, S35, 0), G35="N", IF(AM35&gt;92, S35, 0))</f>
        <v>#N/A</v>
      </c>
      <c r="AO35" s="134">
        <f t="shared" si="3"/>
        <v>0</v>
      </c>
      <c r="AS35" s="134" t="e">
        <f t="shared" si="5"/>
        <v>#N/A</v>
      </c>
      <c r="AT35" s="134" t="e">
        <f t="shared" si="6"/>
        <v>#N/A</v>
      </c>
    </row>
    <row r="36" spans="21:46" ht="16.5" customHeight="1" x14ac:dyDescent="0.3">
      <c r="U36" s="71" t="s">
        <v>87</v>
      </c>
      <c r="X36" s="75"/>
      <c r="Y36" s="75"/>
      <c r="Z36" s="75"/>
      <c r="AA36" s="75"/>
      <c r="AG36" s="162">
        <f t="shared" si="0"/>
        <v>0</v>
      </c>
      <c r="AH36" s="162"/>
      <c r="AJ36" s="134">
        <f t="shared" si="4"/>
        <v>0</v>
      </c>
      <c r="AL36" s="134">
        <f t="shared" si="1"/>
        <v>0</v>
      </c>
      <c r="AM36" s="134">
        <f t="shared" si="2"/>
        <v>45657</v>
      </c>
      <c r="AN36" s="134" t="e" cm="1">
        <f t="array" ref="AN36">_xlfn.IFS(G36="Y", IF(AM36&gt;184, S36, 0), G36="N", IF(AM36&gt;92, S36, 0))</f>
        <v>#N/A</v>
      </c>
      <c r="AO36" s="134">
        <f t="shared" si="3"/>
        <v>0</v>
      </c>
      <c r="AS36" s="134" t="e">
        <f t="shared" si="5"/>
        <v>#N/A</v>
      </c>
      <c r="AT36" s="134" t="e">
        <f t="shared" si="6"/>
        <v>#N/A</v>
      </c>
    </row>
    <row r="37" spans="21:46" ht="16.5" customHeight="1" x14ac:dyDescent="0.3">
      <c r="U37" s="71" t="s">
        <v>87</v>
      </c>
      <c r="X37" s="75"/>
      <c r="Y37" s="75"/>
      <c r="Z37" s="75"/>
      <c r="AA37" s="75"/>
      <c r="AG37" s="162">
        <f t="shared" si="0"/>
        <v>0</v>
      </c>
      <c r="AH37" s="162"/>
      <c r="AJ37" s="134">
        <f t="shared" si="4"/>
        <v>0</v>
      </c>
      <c r="AL37" s="134">
        <f t="shared" si="1"/>
        <v>0</v>
      </c>
      <c r="AM37" s="134">
        <f t="shared" si="2"/>
        <v>45657</v>
      </c>
      <c r="AN37" s="134" t="e" cm="1">
        <f t="array" ref="AN37">_xlfn.IFS(G37="Y", IF(AM37&gt;184, S37, 0), G37="N", IF(AM37&gt;92, S37, 0))</f>
        <v>#N/A</v>
      </c>
      <c r="AO37" s="134">
        <f t="shared" si="3"/>
        <v>0</v>
      </c>
      <c r="AS37" s="134" t="e">
        <f t="shared" si="5"/>
        <v>#N/A</v>
      </c>
      <c r="AT37" s="134" t="e">
        <f t="shared" si="6"/>
        <v>#N/A</v>
      </c>
    </row>
    <row r="38" spans="21:46" ht="16.5" customHeight="1" x14ac:dyDescent="0.3">
      <c r="U38" s="71" t="s">
        <v>87</v>
      </c>
      <c r="X38" s="75"/>
      <c r="Y38" s="75"/>
      <c r="Z38" s="75"/>
      <c r="AA38" s="75"/>
      <c r="AG38" s="162">
        <f t="shared" si="0"/>
        <v>0</v>
      </c>
      <c r="AH38" s="162"/>
      <c r="AJ38" s="134">
        <f t="shared" si="4"/>
        <v>0</v>
      </c>
      <c r="AL38" s="134">
        <f t="shared" si="1"/>
        <v>0</v>
      </c>
      <c r="AM38" s="134">
        <f t="shared" si="2"/>
        <v>45657</v>
      </c>
      <c r="AN38" s="134" t="e" cm="1">
        <f t="array" ref="AN38">_xlfn.IFS(G38="Y", IF(AM38&gt;184, S38, 0), G38="N", IF(AM38&gt;92, S38, 0))</f>
        <v>#N/A</v>
      </c>
      <c r="AO38" s="134">
        <f t="shared" si="3"/>
        <v>0</v>
      </c>
      <c r="AS38" s="134" t="e">
        <f t="shared" si="5"/>
        <v>#N/A</v>
      </c>
      <c r="AT38" s="134" t="e">
        <f t="shared" si="6"/>
        <v>#N/A</v>
      </c>
    </row>
    <row r="39" spans="21:46" ht="16.5" customHeight="1" x14ac:dyDescent="0.3">
      <c r="U39" s="71" t="s">
        <v>87</v>
      </c>
      <c r="X39" s="75"/>
      <c r="Y39" s="75"/>
      <c r="Z39" s="75"/>
      <c r="AA39" s="75"/>
      <c r="AG39" s="162">
        <f t="shared" si="0"/>
        <v>0</v>
      </c>
      <c r="AH39" s="162"/>
      <c r="AJ39" s="134">
        <f t="shared" si="4"/>
        <v>0</v>
      </c>
      <c r="AL39" s="134">
        <f t="shared" si="1"/>
        <v>0</v>
      </c>
      <c r="AM39" s="134">
        <f t="shared" si="2"/>
        <v>45657</v>
      </c>
      <c r="AN39" s="134" t="e" cm="1">
        <f t="array" ref="AN39">_xlfn.IFS(G39="Y", IF(AM39&gt;184, S39, 0), G39="N", IF(AM39&gt;92, S39, 0))</f>
        <v>#N/A</v>
      </c>
      <c r="AO39" s="134">
        <f t="shared" si="3"/>
        <v>0</v>
      </c>
      <c r="AS39" s="134" t="e">
        <f t="shared" si="5"/>
        <v>#N/A</v>
      </c>
      <c r="AT39" s="134" t="e">
        <f t="shared" si="6"/>
        <v>#N/A</v>
      </c>
    </row>
    <row r="40" spans="21:46" ht="16.5" customHeight="1" x14ac:dyDescent="0.3">
      <c r="U40" s="71" t="s">
        <v>87</v>
      </c>
      <c r="X40" s="75"/>
      <c r="Y40" s="75"/>
      <c r="Z40" s="75"/>
      <c r="AA40" s="75"/>
      <c r="AG40" s="162">
        <f t="shared" si="0"/>
        <v>0</v>
      </c>
      <c r="AH40" s="162"/>
      <c r="AJ40" s="134">
        <f t="shared" si="4"/>
        <v>0</v>
      </c>
      <c r="AL40" s="134">
        <f t="shared" si="1"/>
        <v>0</v>
      </c>
      <c r="AM40" s="134">
        <f t="shared" si="2"/>
        <v>45657</v>
      </c>
      <c r="AN40" s="134" t="e" cm="1">
        <f t="array" ref="AN40">_xlfn.IFS(G40="Y", IF(AM40&gt;184, S40, 0), G40="N", IF(AM40&gt;92, S40, 0))</f>
        <v>#N/A</v>
      </c>
      <c r="AO40" s="134">
        <f t="shared" si="3"/>
        <v>0</v>
      </c>
      <c r="AS40" s="134" t="e">
        <f t="shared" si="5"/>
        <v>#N/A</v>
      </c>
      <c r="AT40" s="134" t="e">
        <f t="shared" si="6"/>
        <v>#N/A</v>
      </c>
    </row>
  </sheetData>
  <sheetProtection algorithmName="SHA-512" hashValue="igwWs2949EDDhIwf6OhruSWJfy17wVaBb3W/mn7cyg1nAXC4iOULQM2h0d480F8s2ZAzECqA5P6RO6rAu+F2hQ==" saltValue="fDFBLvbIGFah7lc9SCpHnw==" spinCount="100000" sheet="1" formatCells="0" insertColumns="0" insertRows="0" insertHyperlinks="0" sort="0" autoFilter="0"/>
  <mergeCells count="17">
    <mergeCell ref="AJ9:AJ10"/>
    <mergeCell ref="AP9:AP10"/>
    <mergeCell ref="AG9:AG10"/>
    <mergeCell ref="AU8:AU10"/>
    <mergeCell ref="AL9:AO9"/>
    <mergeCell ref="AR9:AR10"/>
    <mergeCell ref="AS9:AS10"/>
    <mergeCell ref="AT9:AT10"/>
    <mergeCell ref="AK9:AK10"/>
    <mergeCell ref="AQ9:AQ10"/>
    <mergeCell ref="B9:Z9"/>
    <mergeCell ref="AH9:AI9"/>
    <mergeCell ref="B2:F2"/>
    <mergeCell ref="C3:F3"/>
    <mergeCell ref="C4:F4"/>
    <mergeCell ref="B8:Q8"/>
    <mergeCell ref="AA8:AA10"/>
  </mergeCells>
  <conditionalFormatting sqref="B6:B1048576">
    <cfRule type="duplicateValues" dxfId="0" priority="1"/>
  </conditionalFormatting>
  <dataValidations count="2">
    <dataValidation type="list" allowBlank="1" showInputMessage="1" showErrorMessage="1" sqref="U11:U40" xr:uid="{9E76624A-8016-425F-B2F3-9126746A1194}">
      <formula1>"More than 9 years, 5-9 years, Less than 5 years"</formula1>
    </dataValidation>
    <dataValidation type="list" allowBlank="1" showInputMessage="1" showErrorMessage="1" sqref="G11" xr:uid="{FA459DDB-39B5-4690-BEB5-EE12ADC750E0}">
      <formula1>"Y,N"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8FD0A-6232-410C-93B4-9C2F3F50A73F}">
  <dimension ref="B1:N15"/>
  <sheetViews>
    <sheetView topLeftCell="B1" workbookViewId="0">
      <selection activeCell="E12" sqref="E12"/>
    </sheetView>
  </sheetViews>
  <sheetFormatPr defaultColWidth="8.88671875" defaultRowHeight="13.8" x14ac:dyDescent="0.3"/>
  <cols>
    <col min="1" max="1" width="2.5546875" style="18" customWidth="1"/>
    <col min="2" max="2" width="26.109375" style="18" customWidth="1"/>
    <col min="3" max="3" width="25.33203125" style="18" customWidth="1"/>
    <col min="4" max="4" width="24.88671875" style="18" customWidth="1"/>
    <col min="5" max="5" width="23" style="18" customWidth="1"/>
    <col min="6" max="8" width="1.33203125" style="18" customWidth="1"/>
    <col min="9" max="9" width="14.44140625" style="18" bestFit="1" customWidth="1"/>
    <col min="10" max="10" width="10.44140625" style="18" customWidth="1"/>
    <col min="11" max="11" width="8.88671875" style="18"/>
    <col min="12" max="12" width="14.44140625" style="18" bestFit="1" customWidth="1"/>
    <col min="13" max="13" width="17.88671875" style="18" bestFit="1" customWidth="1"/>
    <col min="14" max="16384" width="8.88671875" style="18"/>
  </cols>
  <sheetData>
    <row r="1" spans="2:14" ht="14.4" thickBot="1" x14ac:dyDescent="0.35"/>
    <row r="2" spans="2:14" ht="16.2" thickBot="1" x14ac:dyDescent="0.35">
      <c r="B2" s="42" t="s">
        <v>53</v>
      </c>
      <c r="C2" s="43"/>
      <c r="D2" s="44"/>
    </row>
    <row r="3" spans="2:14" ht="16.2" thickBot="1" x14ac:dyDescent="0.35">
      <c r="B3" s="45" t="s">
        <v>2</v>
      </c>
      <c r="C3" s="35" t="s">
        <v>3</v>
      </c>
      <c r="D3" s="36"/>
    </row>
    <row r="4" spans="2:14" ht="16.2" thickBot="1" x14ac:dyDescent="0.35">
      <c r="B4" s="46" t="s">
        <v>4</v>
      </c>
      <c r="C4" s="47" t="s">
        <v>54</v>
      </c>
      <c r="D4" s="48"/>
    </row>
    <row r="5" spans="2:14" ht="15" customHeight="1" thickBot="1" x14ac:dyDescent="0.35">
      <c r="I5" s="115" t="s">
        <v>10</v>
      </c>
      <c r="J5" s="116"/>
      <c r="K5" s="116"/>
      <c r="L5" s="116"/>
      <c r="M5" s="116"/>
      <c r="N5" s="117"/>
    </row>
    <row r="6" spans="2:14" x14ac:dyDescent="0.3">
      <c r="B6" s="118" t="s">
        <v>55</v>
      </c>
      <c r="C6" s="49" t="s">
        <v>56</v>
      </c>
      <c r="D6" s="120" t="s">
        <v>57</v>
      </c>
      <c r="E6" s="122" t="s">
        <v>58</v>
      </c>
      <c r="I6" s="125" t="s">
        <v>47</v>
      </c>
      <c r="J6" s="124" t="s">
        <v>17</v>
      </c>
      <c r="K6" s="124"/>
      <c r="L6" s="111" t="s">
        <v>59</v>
      </c>
      <c r="M6" s="111" t="s">
        <v>60</v>
      </c>
      <c r="N6" s="113" t="s">
        <v>61</v>
      </c>
    </row>
    <row r="7" spans="2:14" ht="14.4" thickBot="1" x14ac:dyDescent="0.35">
      <c r="B7" s="119"/>
      <c r="C7" s="37" t="s">
        <v>62</v>
      </c>
      <c r="D7" s="121"/>
      <c r="E7" s="123"/>
      <c r="I7" s="126"/>
      <c r="J7" s="57" t="s">
        <v>50</v>
      </c>
      <c r="K7" s="57" t="s">
        <v>51</v>
      </c>
      <c r="L7" s="112"/>
      <c r="M7" s="112"/>
      <c r="N7" s="114"/>
    </row>
    <row r="8" spans="2:14" ht="5.25" customHeight="1" x14ac:dyDescent="0.3">
      <c r="B8" s="50"/>
      <c r="C8" s="38"/>
      <c r="D8" s="39"/>
      <c r="E8" s="51"/>
      <c r="I8" s="58"/>
      <c r="J8" s="59"/>
      <c r="K8" s="59"/>
      <c r="L8" s="59"/>
      <c r="M8" s="59"/>
      <c r="N8" s="60"/>
    </row>
    <row r="9" spans="2:14" x14ac:dyDescent="0.3">
      <c r="B9" s="52" t="s">
        <v>63</v>
      </c>
      <c r="C9" s="40"/>
      <c r="D9" s="40"/>
      <c r="E9" s="53"/>
      <c r="I9" s="26"/>
      <c r="J9" s="27"/>
      <c r="K9" s="27"/>
      <c r="L9" s="27"/>
      <c r="M9" s="27"/>
      <c r="N9" s="28"/>
    </row>
    <row r="10" spans="2:14" x14ac:dyDescent="0.3">
      <c r="B10" s="52" t="s">
        <v>64</v>
      </c>
      <c r="C10" s="40"/>
      <c r="D10" s="40"/>
      <c r="E10" s="53"/>
      <c r="I10" s="26"/>
      <c r="J10" s="27"/>
      <c r="K10" s="27"/>
      <c r="L10" s="27"/>
      <c r="M10" s="27"/>
      <c r="N10" s="28"/>
    </row>
    <row r="11" spans="2:14" x14ac:dyDescent="0.3">
      <c r="B11" s="54" t="s">
        <v>65</v>
      </c>
      <c r="C11" s="40"/>
      <c r="D11" s="40"/>
      <c r="E11" s="53"/>
      <c r="I11" s="26"/>
      <c r="J11" s="27"/>
      <c r="K11" s="27"/>
      <c r="L11" s="27"/>
      <c r="M11" s="27"/>
      <c r="N11" s="28"/>
    </row>
    <row r="12" spans="2:14" x14ac:dyDescent="0.3">
      <c r="B12" s="54" t="s">
        <v>66</v>
      </c>
      <c r="C12" s="40"/>
      <c r="D12" s="40"/>
      <c r="E12" s="53"/>
      <c r="I12" s="26"/>
      <c r="J12" s="27"/>
      <c r="K12" s="27"/>
      <c r="L12" s="27"/>
      <c r="M12" s="27"/>
      <c r="N12" s="28"/>
    </row>
    <row r="13" spans="2:14" x14ac:dyDescent="0.3">
      <c r="B13" s="52" t="s">
        <v>67</v>
      </c>
      <c r="C13" s="40"/>
      <c r="D13" s="40"/>
      <c r="E13" s="53"/>
      <c r="I13" s="26"/>
      <c r="J13" s="27"/>
      <c r="K13" s="27"/>
      <c r="L13" s="27"/>
      <c r="M13" s="27"/>
      <c r="N13" s="28"/>
    </row>
    <row r="14" spans="2:14" ht="14.4" thickBot="1" x14ac:dyDescent="0.35">
      <c r="B14" s="55" t="s">
        <v>68</v>
      </c>
      <c r="C14" s="41"/>
      <c r="D14" s="41"/>
      <c r="E14" s="56"/>
      <c r="I14" s="61"/>
      <c r="J14" s="62"/>
      <c r="K14" s="62"/>
      <c r="L14" s="62"/>
      <c r="M14" s="62"/>
      <c r="N14" s="63"/>
    </row>
    <row r="15" spans="2:14" ht="14.4" thickBot="1" x14ac:dyDescent="0.35">
      <c r="B15" s="64" t="s">
        <v>69</v>
      </c>
      <c r="C15" s="70"/>
      <c r="D15" s="70"/>
      <c r="E15" s="65"/>
      <c r="I15" s="66" t="s">
        <v>69</v>
      </c>
      <c r="J15" s="67"/>
      <c r="K15" s="67"/>
      <c r="L15" s="67"/>
      <c r="M15" s="68"/>
      <c r="N15" s="69"/>
    </row>
  </sheetData>
  <mergeCells count="9">
    <mergeCell ref="L6:L7"/>
    <mergeCell ref="M6:M7"/>
    <mergeCell ref="N6:N7"/>
    <mergeCell ref="I5:N5"/>
    <mergeCell ref="B6:B7"/>
    <mergeCell ref="D6:D7"/>
    <mergeCell ref="E6:E7"/>
    <mergeCell ref="J6:K6"/>
    <mergeCell ref="I6:I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648E7-A7C4-4F04-9644-DD0EF8991351}">
  <dimension ref="B2:M15"/>
  <sheetViews>
    <sheetView workbookViewId="0">
      <selection activeCell="C6" sqref="C6"/>
    </sheetView>
  </sheetViews>
  <sheetFormatPr defaultColWidth="8.88671875" defaultRowHeight="13.8" x14ac:dyDescent="0.3"/>
  <cols>
    <col min="1" max="1" width="3.33203125" style="1" customWidth="1"/>
    <col min="2" max="2" width="14.33203125" style="1" customWidth="1"/>
    <col min="3" max="3" width="20.33203125" style="1" customWidth="1"/>
    <col min="4" max="4" width="17.5546875" style="1" customWidth="1"/>
    <col min="5" max="5" width="15.5546875" style="1" customWidth="1"/>
    <col min="6" max="6" width="12.33203125" style="1" customWidth="1"/>
    <col min="7" max="8" width="8.88671875" style="1"/>
    <col min="9" max="9" width="13.44140625" style="1" customWidth="1"/>
    <col min="10" max="10" width="13.6640625" style="1" customWidth="1"/>
    <col min="11" max="11" width="8.33203125" style="1" customWidth="1"/>
    <col min="12" max="16384" width="8.88671875" style="1"/>
  </cols>
  <sheetData>
    <row r="2" spans="2:13" ht="15.6" x14ac:dyDescent="0.3">
      <c r="B2" s="42" t="s">
        <v>70</v>
      </c>
      <c r="C2" s="43"/>
      <c r="D2" s="44"/>
    </row>
    <row r="3" spans="2:13" ht="15.6" x14ac:dyDescent="0.3">
      <c r="B3" s="45" t="s">
        <v>2</v>
      </c>
      <c r="C3" s="35" t="s">
        <v>3</v>
      </c>
      <c r="D3" s="36"/>
    </row>
    <row r="4" spans="2:13" ht="15.6" x14ac:dyDescent="0.3">
      <c r="B4" s="46" t="s">
        <v>4</v>
      </c>
      <c r="C4" s="47" t="s">
        <v>54</v>
      </c>
      <c r="D4" s="48"/>
    </row>
    <row r="6" spans="2:13" s="11" customFormat="1" ht="55.8" thickBot="1" x14ac:dyDescent="0.35">
      <c r="B6" s="8" t="s">
        <v>71</v>
      </c>
      <c r="C6" s="9" t="s">
        <v>72</v>
      </c>
      <c r="D6" s="9" t="s">
        <v>73</v>
      </c>
      <c r="E6" s="9" t="s">
        <v>74</v>
      </c>
      <c r="F6" s="9" t="s">
        <v>75</v>
      </c>
      <c r="G6" s="9" t="s">
        <v>76</v>
      </c>
      <c r="H6" s="9" t="s">
        <v>77</v>
      </c>
      <c r="I6" s="9" t="s">
        <v>78</v>
      </c>
      <c r="J6" s="9" t="s">
        <v>79</v>
      </c>
      <c r="K6" s="9" t="s">
        <v>80</v>
      </c>
      <c r="L6" s="9" t="s">
        <v>81</v>
      </c>
      <c r="M6" s="10" t="s">
        <v>82</v>
      </c>
    </row>
    <row r="7" spans="2:13" ht="5.25" customHeight="1" x14ac:dyDescent="0.3">
      <c r="B7" s="12"/>
      <c r="C7" s="13"/>
      <c r="D7" s="13"/>
      <c r="E7" s="13"/>
      <c r="F7" s="13"/>
      <c r="G7" s="13"/>
      <c r="H7" s="13"/>
      <c r="I7" s="13"/>
      <c r="J7" s="13"/>
      <c r="K7" s="13"/>
      <c r="L7" s="13"/>
      <c r="M7" s="14"/>
    </row>
    <row r="8" spans="2:13" x14ac:dyDescent="0.3"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2:13" x14ac:dyDescent="0.3">
      <c r="B9" s="2"/>
      <c r="C9" s="3"/>
      <c r="D9" s="3"/>
      <c r="E9" s="3"/>
      <c r="F9" s="3"/>
      <c r="G9" s="3"/>
      <c r="H9" s="3"/>
      <c r="I9" s="3"/>
      <c r="J9" s="3"/>
      <c r="K9" s="3"/>
      <c r="L9" s="3"/>
      <c r="M9" s="4"/>
    </row>
    <row r="10" spans="2:13" x14ac:dyDescent="0.3"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4"/>
    </row>
    <row r="11" spans="2:13" x14ac:dyDescent="0.3">
      <c r="B11" s="2"/>
      <c r="C11" s="3"/>
      <c r="D11" s="3"/>
      <c r="E11" s="3"/>
      <c r="F11" s="3"/>
      <c r="G11" s="3"/>
      <c r="H11" s="3"/>
      <c r="I11" s="3"/>
      <c r="J11" s="3"/>
      <c r="K11" s="3"/>
      <c r="L11" s="3"/>
      <c r="M11" s="4"/>
    </row>
    <row r="12" spans="2:13" x14ac:dyDescent="0.3">
      <c r="B12" s="2"/>
      <c r="C12" s="3"/>
      <c r="D12" s="3"/>
      <c r="E12" s="3"/>
      <c r="F12" s="3"/>
      <c r="G12" s="3"/>
      <c r="H12" s="3"/>
      <c r="I12" s="3"/>
      <c r="J12" s="3"/>
      <c r="K12" s="3"/>
      <c r="L12" s="3"/>
      <c r="M12" s="4"/>
    </row>
    <row r="13" spans="2:13" x14ac:dyDescent="0.3">
      <c r="B13" s="2"/>
      <c r="C13" s="3"/>
      <c r="D13" s="3"/>
      <c r="E13" s="3"/>
      <c r="F13" s="3"/>
      <c r="G13" s="3"/>
      <c r="H13" s="3"/>
      <c r="I13" s="3"/>
      <c r="J13" s="3"/>
      <c r="K13" s="3"/>
      <c r="L13" s="3"/>
      <c r="M13" s="4"/>
    </row>
    <row r="14" spans="2:13" ht="14.4" thickBot="1" x14ac:dyDescent="0.35"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7"/>
    </row>
    <row r="15" spans="2:13" ht="14.4" thickBot="1" x14ac:dyDescent="0.35">
      <c r="B15" s="15" t="s">
        <v>83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88A5B-129F-4570-91B8-0F11154A3C4F}">
  <dimension ref="B2:M15"/>
  <sheetViews>
    <sheetView workbookViewId="0">
      <selection activeCell="C6" sqref="C6"/>
    </sheetView>
  </sheetViews>
  <sheetFormatPr defaultColWidth="8.88671875" defaultRowHeight="13.8" x14ac:dyDescent="0.3"/>
  <cols>
    <col min="1" max="1" width="2.5546875" style="18" customWidth="1"/>
    <col min="2" max="2" width="14.33203125" style="18" customWidth="1"/>
    <col min="3" max="3" width="20.33203125" style="18" customWidth="1"/>
    <col min="4" max="4" width="17.5546875" style="18" customWidth="1"/>
    <col min="5" max="5" width="15.5546875" style="18" customWidth="1"/>
    <col min="6" max="6" width="12.33203125" style="18" customWidth="1"/>
    <col min="7" max="7" width="13.5546875" style="18" customWidth="1"/>
    <col min="8" max="8" width="13.6640625" style="18" customWidth="1"/>
    <col min="9" max="9" width="14.33203125" style="18" customWidth="1"/>
    <col min="10" max="10" width="21.44140625" style="18" customWidth="1"/>
    <col min="11" max="11" width="8.33203125" style="18" customWidth="1"/>
    <col min="12" max="16384" width="8.88671875" style="18"/>
  </cols>
  <sheetData>
    <row r="2" spans="2:13" ht="15.6" x14ac:dyDescent="0.3">
      <c r="B2" s="42" t="s">
        <v>84</v>
      </c>
      <c r="C2" s="43"/>
      <c r="D2" s="44"/>
    </row>
    <row r="3" spans="2:13" ht="15.6" x14ac:dyDescent="0.3">
      <c r="B3" s="45" t="s">
        <v>2</v>
      </c>
      <c r="C3" s="35" t="s">
        <v>3</v>
      </c>
      <c r="D3" s="36"/>
    </row>
    <row r="4" spans="2:13" ht="15.6" x14ac:dyDescent="0.3">
      <c r="B4" s="46" t="s">
        <v>4</v>
      </c>
      <c r="C4" s="47" t="s">
        <v>54</v>
      </c>
      <c r="D4" s="48"/>
    </row>
    <row r="5" spans="2:13" ht="14.4" thickBot="1" x14ac:dyDescent="0.35"/>
    <row r="6" spans="2:13" s="22" customFormat="1" ht="55.8" thickBot="1" x14ac:dyDescent="0.35">
      <c r="B6" s="19" t="s">
        <v>71</v>
      </c>
      <c r="C6" s="9" t="s">
        <v>72</v>
      </c>
      <c r="D6" s="20" t="s">
        <v>73</v>
      </c>
      <c r="E6" s="20" t="s">
        <v>74</v>
      </c>
      <c r="F6" s="20" t="s">
        <v>75</v>
      </c>
      <c r="G6" s="20" t="s">
        <v>76</v>
      </c>
      <c r="H6" s="20" t="s">
        <v>77</v>
      </c>
      <c r="I6" s="20" t="s">
        <v>78</v>
      </c>
      <c r="J6" s="20" t="s">
        <v>79</v>
      </c>
      <c r="K6" s="20" t="s">
        <v>80</v>
      </c>
      <c r="L6" s="20" t="s">
        <v>85</v>
      </c>
      <c r="M6" s="21" t="s">
        <v>82</v>
      </c>
    </row>
    <row r="7" spans="2:13" ht="4.95" customHeight="1" x14ac:dyDescent="0.3">
      <c r="B7" s="23"/>
      <c r="C7" s="24"/>
      <c r="D7" s="24"/>
      <c r="E7" s="24"/>
      <c r="F7" s="24"/>
      <c r="G7" s="24"/>
      <c r="H7" s="24"/>
      <c r="I7" s="24"/>
      <c r="J7" s="24"/>
      <c r="K7" s="24"/>
      <c r="L7" s="24"/>
      <c r="M7" s="25"/>
    </row>
    <row r="8" spans="2:13" x14ac:dyDescent="0.3">
      <c r="B8" s="26"/>
      <c r="C8" s="27"/>
      <c r="D8" s="27"/>
      <c r="E8" s="27"/>
      <c r="F8" s="27"/>
      <c r="G8" s="27"/>
      <c r="H8" s="27"/>
      <c r="I8" s="27"/>
      <c r="J8" s="27"/>
      <c r="K8" s="27"/>
      <c r="L8" s="27"/>
      <c r="M8" s="28"/>
    </row>
    <row r="9" spans="2:13" x14ac:dyDescent="0.3">
      <c r="B9" s="26"/>
      <c r="C9" s="27"/>
      <c r="D9" s="27"/>
      <c r="E9" s="27"/>
      <c r="F9" s="27"/>
      <c r="G9" s="27"/>
      <c r="H9" s="27"/>
      <c r="I9" s="27"/>
      <c r="J9" s="27"/>
      <c r="K9" s="27"/>
      <c r="L9" s="27"/>
      <c r="M9" s="28"/>
    </row>
    <row r="10" spans="2:13" x14ac:dyDescent="0.3">
      <c r="B10" s="26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8"/>
    </row>
    <row r="11" spans="2:13" x14ac:dyDescent="0.3">
      <c r="B11" s="26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8"/>
    </row>
    <row r="12" spans="2:13" x14ac:dyDescent="0.3"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8"/>
    </row>
    <row r="13" spans="2:13" x14ac:dyDescent="0.3">
      <c r="B13" s="26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8"/>
    </row>
    <row r="14" spans="2:13" ht="14.4" thickBot="1" x14ac:dyDescent="0.35">
      <c r="B14" s="29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1"/>
    </row>
    <row r="15" spans="2:13" ht="14.4" thickBot="1" x14ac:dyDescent="0.35">
      <c r="B15" s="32" t="s">
        <v>83</v>
      </c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DB1A-21D7-4EC1-8DFA-1CBF2D175F7E}">
  <dimension ref="B1:M15"/>
  <sheetViews>
    <sheetView workbookViewId="0">
      <selection activeCell="D7" sqref="D7"/>
    </sheetView>
  </sheetViews>
  <sheetFormatPr defaultColWidth="8.88671875" defaultRowHeight="13.8" x14ac:dyDescent="0.3"/>
  <cols>
    <col min="1" max="1" width="3.33203125" style="1" customWidth="1"/>
    <col min="2" max="2" width="14.33203125" style="1" customWidth="1"/>
    <col min="3" max="3" width="20.33203125" style="1" customWidth="1"/>
    <col min="4" max="4" width="17.5546875" style="1" customWidth="1"/>
    <col min="5" max="5" width="15.5546875" style="1" customWidth="1"/>
    <col min="6" max="6" width="12.33203125" style="1" customWidth="1"/>
    <col min="7" max="8" width="8.88671875" style="1"/>
    <col min="9" max="9" width="13.44140625" style="1" customWidth="1"/>
    <col min="10" max="10" width="13.6640625" style="1" customWidth="1"/>
    <col min="11" max="11" width="8.33203125" style="1" customWidth="1"/>
    <col min="12" max="16384" width="8.88671875" style="1"/>
  </cols>
  <sheetData>
    <row r="1" spans="2:13" ht="14.4" thickBot="1" x14ac:dyDescent="0.35"/>
    <row r="2" spans="2:13" ht="16.2" thickBot="1" x14ac:dyDescent="0.35">
      <c r="B2" s="127" t="s">
        <v>86</v>
      </c>
      <c r="C2" s="128"/>
      <c r="D2" s="128"/>
      <c r="E2" s="128"/>
      <c r="F2" s="129"/>
    </row>
    <row r="3" spans="2:13" ht="16.2" thickBot="1" x14ac:dyDescent="0.35">
      <c r="B3" s="45" t="s">
        <v>2</v>
      </c>
      <c r="C3" s="130" t="s">
        <v>3</v>
      </c>
      <c r="D3" s="131"/>
      <c r="E3" s="131"/>
      <c r="F3" s="132"/>
    </row>
    <row r="4" spans="2:13" ht="16.2" thickBot="1" x14ac:dyDescent="0.35">
      <c r="B4" s="46" t="s">
        <v>4</v>
      </c>
      <c r="C4" s="130" t="s">
        <v>54</v>
      </c>
      <c r="D4" s="131"/>
      <c r="E4" s="131"/>
      <c r="F4" s="132"/>
    </row>
    <row r="5" spans="2:13" ht="14.4" thickBot="1" x14ac:dyDescent="0.35"/>
    <row r="6" spans="2:13" s="11" customFormat="1" ht="55.8" thickBot="1" x14ac:dyDescent="0.35">
      <c r="B6" s="8" t="s">
        <v>71</v>
      </c>
      <c r="C6" s="9" t="s">
        <v>72</v>
      </c>
      <c r="D6" s="9" t="s">
        <v>73</v>
      </c>
      <c r="E6" s="9" t="s">
        <v>74</v>
      </c>
      <c r="F6" s="9" t="s">
        <v>75</v>
      </c>
      <c r="G6" s="9" t="s">
        <v>76</v>
      </c>
      <c r="H6" s="9" t="s">
        <v>77</v>
      </c>
      <c r="I6" s="9" t="s">
        <v>78</v>
      </c>
      <c r="J6" s="9" t="s">
        <v>79</v>
      </c>
      <c r="K6" s="9" t="s">
        <v>80</v>
      </c>
      <c r="L6" s="9" t="s">
        <v>81</v>
      </c>
      <c r="M6" s="10" t="s">
        <v>82</v>
      </c>
    </row>
    <row r="7" spans="2:13" ht="5.25" customHeight="1" x14ac:dyDescent="0.3">
      <c r="B7" s="12"/>
      <c r="C7" s="13"/>
      <c r="D7" s="13"/>
      <c r="E7" s="13"/>
      <c r="F7" s="13"/>
      <c r="G7" s="13"/>
      <c r="H7" s="13"/>
      <c r="I7" s="13"/>
      <c r="J7" s="13"/>
      <c r="K7" s="13"/>
      <c r="L7" s="13"/>
      <c r="M7" s="14"/>
    </row>
    <row r="8" spans="2:13" x14ac:dyDescent="0.3"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2:13" x14ac:dyDescent="0.3">
      <c r="B9" s="2"/>
      <c r="C9" s="3"/>
      <c r="D9" s="3"/>
      <c r="E9" s="3"/>
      <c r="F9" s="3"/>
      <c r="G9" s="3"/>
      <c r="H9" s="3"/>
      <c r="I9" s="3"/>
      <c r="J9" s="3"/>
      <c r="K9" s="3"/>
      <c r="L9" s="3"/>
      <c r="M9" s="4"/>
    </row>
    <row r="10" spans="2:13" x14ac:dyDescent="0.3"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4"/>
    </row>
    <row r="11" spans="2:13" x14ac:dyDescent="0.3">
      <c r="B11" s="2"/>
      <c r="C11" s="3"/>
      <c r="D11" s="3"/>
      <c r="E11" s="3"/>
      <c r="F11" s="3"/>
      <c r="G11" s="3"/>
      <c r="H11" s="3"/>
      <c r="I11" s="3"/>
      <c r="J11" s="3"/>
      <c r="K11" s="3"/>
      <c r="L11" s="3"/>
      <c r="M11" s="4"/>
    </row>
    <row r="12" spans="2:13" x14ac:dyDescent="0.3">
      <c r="B12" s="2"/>
      <c r="C12" s="3"/>
      <c r="D12" s="3"/>
      <c r="E12" s="3"/>
      <c r="F12" s="3"/>
      <c r="G12" s="3"/>
      <c r="H12" s="3"/>
      <c r="I12" s="3"/>
      <c r="J12" s="3"/>
      <c r="K12" s="3"/>
      <c r="L12" s="3"/>
      <c r="M12" s="4"/>
    </row>
    <row r="13" spans="2:13" x14ac:dyDescent="0.3">
      <c r="B13" s="2"/>
      <c r="C13" s="3"/>
      <c r="D13" s="3"/>
      <c r="E13" s="3"/>
      <c r="F13" s="3"/>
      <c r="G13" s="3"/>
      <c r="H13" s="3"/>
      <c r="I13" s="3"/>
      <c r="J13" s="3"/>
      <c r="K13" s="3"/>
      <c r="L13" s="3"/>
      <c r="M13" s="4"/>
    </row>
    <row r="14" spans="2:13" ht="14.4" thickBot="1" x14ac:dyDescent="0.35"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7"/>
    </row>
    <row r="15" spans="2:13" ht="14.4" thickBot="1" x14ac:dyDescent="0.35">
      <c r="B15" s="15" t="s">
        <v>83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7"/>
    </row>
  </sheetData>
  <mergeCells count="3">
    <mergeCell ref="B2:F2"/>
    <mergeCell ref="C3:F3"/>
    <mergeCell ref="C4:F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5FFBDC74663A47A9FC07AD497701C7" ma:contentTypeVersion="15" ma:contentTypeDescription="Create a new document." ma:contentTypeScope="" ma:versionID="41d24cb1ddd56afe6459551bcf284bcc">
  <xsd:schema xmlns:xsd="http://www.w3.org/2001/XMLSchema" xmlns:xs="http://www.w3.org/2001/XMLSchema" xmlns:p="http://schemas.microsoft.com/office/2006/metadata/properties" xmlns:ns2="f79bc100-d68f-46a9-8db5-b172db4a66c6" xmlns:ns3="7fca9307-7fe5-4797-a098-57bd1eb437ac" targetNamespace="http://schemas.microsoft.com/office/2006/metadata/properties" ma:root="true" ma:fieldsID="6edb3591421688be15112c0e41ce646e" ns2:_="" ns3:_="">
    <xsd:import namespace="f79bc100-d68f-46a9-8db5-b172db4a66c6"/>
    <xsd:import namespace="7fca9307-7fe5-4797-a098-57bd1eb437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9bc100-d68f-46a9-8db5-b172db4a66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c7b5a5c-ce00-47d5-b44b-c66ac74b34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ca9307-7fe5-4797-a098-57bd1eb437a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c51a020-4850-42bf-bbae-51199c614979}" ma:internalName="TaxCatchAll" ma:showField="CatchAllData" ma:web="7fca9307-7fe5-4797-a098-57bd1eb437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79bc100-d68f-46a9-8db5-b172db4a66c6">
      <Terms xmlns="http://schemas.microsoft.com/office/infopath/2007/PartnerControls"/>
    </lcf76f155ced4ddcb4097134ff3c332f>
    <TaxCatchAll xmlns="7fca9307-7fe5-4797-a098-57bd1eb437ac" xsi:nil="true"/>
    <SharedWithUsers xmlns="7fca9307-7fe5-4797-a098-57bd1eb437a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A1B91D2F-DB4E-42B5-A84E-594F57BD87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9bc100-d68f-46a9-8db5-b172db4a66c6"/>
    <ds:schemaRef ds:uri="7fca9307-7fe5-4797-a098-57bd1eb437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419423-DB1E-494D-A305-3861F7FCB6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9BD5E0-C775-4455-9C8C-A763E5411E2A}">
  <ds:schemaRefs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f79bc100-d68f-46a9-8db5-b172db4a66c6"/>
    <ds:schemaRef ds:uri="http://www.w3.org/XML/1998/namespace"/>
    <ds:schemaRef ds:uri="http://purl.org/dc/terms/"/>
    <ds:schemaRef ds:uri="http://schemas.openxmlformats.org/package/2006/metadata/core-properties"/>
    <ds:schemaRef ds:uri="7fca9307-7fe5-4797-a098-57bd1eb437a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Format 1 - SERIATIM</vt:lpstr>
      <vt:lpstr>Format 2 - RESERVES RECON</vt:lpstr>
      <vt:lpstr>Format 3.A-CLAIMS PAID</vt:lpstr>
      <vt:lpstr>Format 3.B-CLAIMS DENIED</vt:lpstr>
      <vt:lpstr>Format 4-CLAIMS Q1 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Catherine Khadija V. Apostol</dc:creator>
  <cp:keywords/>
  <dc:description/>
  <cp:lastModifiedBy>Catherine Khadija V. Apostol</cp:lastModifiedBy>
  <cp:revision/>
  <dcterms:created xsi:type="dcterms:W3CDTF">2025-02-13T06:31:18Z</dcterms:created>
  <dcterms:modified xsi:type="dcterms:W3CDTF">2025-03-31T07:11:22Z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0x0101006C5FFBDC74663A47A9FC07AD497701C7</vt:lpwstr>
  </property>
  <property fmtid="{D5CDD505-2E9C-101B-9397-08002B2CF9AE}" pid="3" name="MediaServiceImageTags">
    <vt:lpwstr/>
  </property>
  <property fmtid="{D5CDD505-2E9C-101B-9397-08002B2CF9AE}" pid="4" name="Order">
    <vt:r8>7090200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