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1st Quarter 2024/"/>
    </mc:Choice>
  </mc:AlternateContent>
  <xr:revisionPtr revIDLastSave="3" documentId="13_ncr:1_{4C7A9ED2-8D23-4DAE-94DA-69CD730164E2}" xr6:coauthVersionLast="47" xr6:coauthVersionMax="47" xr10:uidLastSave="{1141E87D-425F-4719-8F80-300760463689}"/>
  <bookViews>
    <workbookView xWindow="-120" yWindow="-120" windowWidth="29040" windowHeight="15840" xr2:uid="{E99C237B-31BB-4D04-A418-3201231599E0}"/>
  </bookViews>
  <sheets>
    <sheet name="Industry Performance" sheetId="1" r:id="rId1"/>
    <sheet name="Summary" sheetId="2" r:id="rId2"/>
  </sheets>
  <definedNames>
    <definedName name="_Key1" hidden="1">#REF!</definedName>
    <definedName name="_Sort" hidden="1">#REF!</definedName>
    <definedName name="_xlcn.WorksheetConnection_LifeBusinessDone_test.xlsmCompanies1" hidden="1">#REF!</definedName>
    <definedName name="_xlcn.WorksheetConnection_LifeBusinessDone_test.xlsmRowNum1" hidden="1">#REF!</definedName>
    <definedName name="_xlcn.WorksheetConnection_LifeFCIASFORWorksheet.xlsmCompanies1" hidden="1">#REF!</definedName>
    <definedName name="_xlcn.WorksheetConnection_LifeFCIASFORWorksheet.xlsmFinCon1" hidden="1">#REF!</definedName>
    <definedName name="_xlcn.WorksheetConnection_LifeFCIASFORWorksheet.xlsmInvAssets1" hidden="1">#REF!</definedName>
    <definedName name="_xlcn.WorksheetConnection_LifeFCIASFORWorksheet.xlsmOperatingResults1" hidden="1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_xlnm.Print_Area" localSheetId="0">'Industry Performance'!$B$1:$J$40</definedName>
    <definedName name="_xlnm.Print_Area" localSheetId="1">Summary!$A$1:$P$37</definedName>
    <definedName name="TextRefCopyRange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12" i="2"/>
  <c r="B13" i="2" s="1"/>
  <c r="B11" i="2"/>
  <c r="G35" i="2" l="1"/>
  <c r="I35" i="2"/>
  <c r="L35" i="2"/>
  <c r="F18" i="1" l="1"/>
  <c r="F22" i="1"/>
  <c r="K35" i="2"/>
  <c r="F27" i="1" s="1"/>
  <c r="H35" i="2"/>
  <c r="M35" i="2"/>
  <c r="F29" i="1" s="1"/>
  <c r="J35" i="2"/>
  <c r="F35" i="2"/>
  <c r="E35" i="2"/>
  <c r="I29" i="1" l="1"/>
  <c r="I27" i="1"/>
  <c r="I22" i="1"/>
  <c r="I18" i="1"/>
  <c r="F20" i="1"/>
  <c r="F16" i="1"/>
  <c r="N35" i="2"/>
  <c r="F31" i="1" s="1"/>
  <c r="F24" i="1"/>
  <c r="F26" i="1"/>
  <c r="I24" i="1" l="1"/>
  <c r="I16" i="1"/>
  <c r="I31" i="1"/>
  <c r="I20" i="1"/>
  <c r="I26" i="1"/>
</calcChain>
</file>

<file path=xl/sharedStrings.xml><?xml version="1.0" encoding="utf-8"?>
<sst xmlns="http://schemas.openxmlformats.org/spreadsheetml/2006/main" count="100" uniqueCount="68">
  <si>
    <t>HMO INDUSTRY PERFORMANCE</t>
  </si>
  <si>
    <t>as of 31 March 2024</t>
  </si>
  <si>
    <t>( Based on Submitted Unaudited Interim Financial Statements )</t>
  </si>
  <si>
    <t>Health Maintenance Organizations</t>
  </si>
  <si>
    <r>
      <t>2024</t>
    </r>
    <r>
      <rPr>
        <b/>
        <vertAlign val="superscript"/>
        <sz val="12"/>
        <rFont val="Arial"/>
        <family val="2"/>
      </rPr>
      <t>1/</t>
    </r>
  </si>
  <si>
    <r>
      <t>2023</t>
    </r>
    <r>
      <rPr>
        <b/>
        <vertAlign val="superscript"/>
        <sz val="12"/>
        <rFont val="Arial"/>
        <family val="2"/>
      </rPr>
      <t>2/</t>
    </r>
  </si>
  <si>
    <t>% Increase/
(Decrease)</t>
  </si>
  <si>
    <t>.</t>
  </si>
  <si>
    <t>Total Number of Companies</t>
  </si>
  <si>
    <t>(in Million Pesos)</t>
  </si>
  <si>
    <t>Total Assets</t>
  </si>
  <si>
    <t>Total Liabilities</t>
  </si>
  <si>
    <t>Total Equity</t>
  </si>
  <si>
    <t>Total Capital Stock</t>
  </si>
  <si>
    <r>
      <t>Total Invested Assets</t>
    </r>
    <r>
      <rPr>
        <b/>
        <vertAlign val="superscript"/>
        <sz val="12"/>
        <rFont val="Arial"/>
        <family val="2"/>
      </rPr>
      <t>3</t>
    </r>
  </si>
  <si>
    <t>Total Revenues</t>
  </si>
  <si>
    <t>Total Membership Fees</t>
  </si>
  <si>
    <t>Total Healthcare Benefits and Claims</t>
  </si>
  <si>
    <t>Total Net Income/(Loss)</t>
  </si>
  <si>
    <t>1/ Aggregate Figures are based on submissions of 24 licensed HMO companies.</t>
  </si>
  <si>
    <t>3/ Includes Cash Equivalent, Financial Assets at FVPL, Financial Assets Designated at FVPL, Available for Sale Financial Assets, Held to Maturity</t>
  </si>
  <si>
    <t>Prepared date: 19 April 2024</t>
  </si>
  <si>
    <t>HMO Statistics (First Quarter 2024)</t>
  </si>
  <si>
    <t>Based on Unaudited Interim Financial Statements</t>
  </si>
  <si>
    <t>Name of Company</t>
  </si>
  <si>
    <t>Assets</t>
  </si>
  <si>
    <t>Invested Assets</t>
  </si>
  <si>
    <t>Liabilities</t>
  </si>
  <si>
    <t>Equities</t>
  </si>
  <si>
    <t>Capital Stock</t>
  </si>
  <si>
    <t>Revenues</t>
  </si>
  <si>
    <t>Membership Fees*</t>
  </si>
  <si>
    <t>Expenses</t>
  </si>
  <si>
    <t>Healthcare Benefits and Claims</t>
  </si>
  <si>
    <t>Net Income</t>
  </si>
  <si>
    <t>License Status</t>
  </si>
  <si>
    <t>Asalus Corporation (Intellicare)</t>
  </si>
  <si>
    <t>Licensed</t>
  </si>
  <si>
    <t>Asian Care Health Systems, Inc.</t>
  </si>
  <si>
    <t>Avega Managed Care, Inc.</t>
  </si>
  <si>
    <t>Carewell Health Systems, Inc.</t>
  </si>
  <si>
    <t>Dynamic Care Corporation</t>
  </si>
  <si>
    <t>Eastwest HealthCare, Inc.</t>
  </si>
  <si>
    <t>Forticare Health Systems International, Inc.</t>
  </si>
  <si>
    <t>Getwell Health Systems, Inc.</t>
  </si>
  <si>
    <t>Health Maintenance, Inc.</t>
  </si>
  <si>
    <t>Health Plan Phils., Inc.</t>
  </si>
  <si>
    <t>IMS Wellth Care, Inc.</t>
  </si>
  <si>
    <t>Insular  Health Care, Incorporated</t>
  </si>
  <si>
    <t>Kaiser International Healthgroup, Inc.</t>
  </si>
  <si>
    <t>Life &amp; Health HMP, Inc.</t>
  </si>
  <si>
    <t>Maxicare HealthCare Corporation</t>
  </si>
  <si>
    <t>Medicard Philippines, Inc.</t>
  </si>
  <si>
    <t>Medicare Plus, Inc.</t>
  </si>
  <si>
    <t>Medocare Health Systems, Inc.</t>
  </si>
  <si>
    <t>MetroCare Health Systems, Inc.</t>
  </si>
  <si>
    <t>Optimum Medical &amp; Health Care</t>
  </si>
  <si>
    <t>Pacific Cross Health Care, Inc.</t>
  </si>
  <si>
    <t>Philhealth Care, Inc.</t>
  </si>
  <si>
    <t>Value Care Health System, Inc.</t>
  </si>
  <si>
    <t>Wellcare Health Maintenance, Inc.</t>
  </si>
  <si>
    <t xml:space="preserve">          GRAND TOTAL</t>
  </si>
  <si>
    <t>*Membership Fees only includes Full-Risk HMO Arrangements</t>
  </si>
  <si>
    <t>2/ Based on the published figures (with 29 HMO submissions)</t>
  </si>
  <si>
    <t>r</t>
  </si>
  <si>
    <t>r Revised figures</t>
  </si>
  <si>
    <t>Held-to-Maturity, Other Receivables, Investments in Subsidiaries, Associates and Joint Ventures, Property &amp; Equipment (Land, Building &amp;</t>
  </si>
  <si>
    <t xml:space="preserve">IT Equipment only) and Investment Property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</si>
</sst>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#.#,,"/>
    <numFmt numFmtId="166" formatCode="#,###.0,,"/>
    <numFmt numFmtId="167" formatCode="0.00_);\(0.00\)"/>
    <numFmt numFmtId="168" formatCode="#,##0.0"/>
    <numFmt numFmtId="169" formatCode="#,###.#,,;\(#,###.#,,\)"/>
    <numFmt numFmtId="170" formatCode="#,###.0,,;\(#,###.0,,\)"/>
    <numFmt numFmtId="171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i/>
      <sz val="12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1"/>
      <name val="Calibri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  <charset val="134"/>
    </font>
    <font>
      <i/>
      <sz val="9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2"/>
      <name val="Arial"/>
      <family val="2"/>
      <charset val="134"/>
    </font>
    <font>
      <i/>
      <sz val="10"/>
      <name val="Arial"/>
      <family val="2"/>
      <charset val="134"/>
    </font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1"/>
    <xf numFmtId="164" fontId="2" fillId="0" borderId="0" xfId="2" applyFont="1"/>
    <xf numFmtId="0" fontId="3" fillId="0" borderId="1" xfId="1" applyFont="1" applyBorder="1" applyAlignment="1">
      <alignment horizontal="centerContinuous" wrapText="1"/>
    </xf>
    <xf numFmtId="0" fontId="3" fillId="0" borderId="2" xfId="1" applyFont="1" applyBorder="1" applyAlignment="1">
      <alignment horizontal="centerContinuous" wrapText="1"/>
    </xf>
    <xf numFmtId="0" fontId="3" fillId="0" borderId="3" xfId="1" applyFont="1" applyBorder="1" applyAlignment="1">
      <alignment horizontal="centerContinuous" wrapText="1"/>
    </xf>
    <xf numFmtId="0" fontId="3" fillId="0" borderId="4" xfId="1" applyFont="1" applyBorder="1" applyAlignment="1">
      <alignment horizontal="centerContinuous" wrapText="1"/>
    </xf>
    <xf numFmtId="0" fontId="3" fillId="0" borderId="0" xfId="1" applyFont="1" applyAlignment="1">
      <alignment horizontal="centerContinuous" wrapText="1"/>
    </xf>
    <xf numFmtId="0" fontId="3" fillId="0" borderId="5" xfId="1" applyFont="1" applyBorder="1" applyAlignment="1">
      <alignment horizontal="centerContinuous" wrapText="1"/>
    </xf>
    <xf numFmtId="0" fontId="4" fillId="0" borderId="4" xfId="1" applyFont="1" applyBorder="1" applyAlignment="1">
      <alignment horizontal="centerContinuous" wrapText="1"/>
    </xf>
    <xf numFmtId="0" fontId="4" fillId="0" borderId="0" xfId="1" applyFont="1" applyAlignment="1">
      <alignment horizontal="centerContinuous" wrapText="1"/>
    </xf>
    <xf numFmtId="0" fontId="4" fillId="0" borderId="5" xfId="1" applyFont="1" applyBorder="1" applyAlignment="1">
      <alignment horizontal="centerContinuous" wrapText="1"/>
    </xf>
    <xf numFmtId="0" fontId="5" fillId="0" borderId="4" xfId="1" applyFont="1" applyBorder="1" applyAlignment="1">
      <alignment horizontal="centerContinuous"/>
    </xf>
    <xf numFmtId="0" fontId="5" fillId="0" borderId="0" xfId="1" applyFont="1" applyAlignment="1">
      <alignment horizontal="centerContinuous"/>
    </xf>
    <xf numFmtId="0" fontId="5" fillId="0" borderId="5" xfId="1" applyFont="1" applyBorder="1" applyAlignment="1">
      <alignment horizontal="centerContinuous"/>
    </xf>
    <xf numFmtId="0" fontId="6" fillId="0" borderId="0" xfId="1" applyFont="1"/>
    <xf numFmtId="0" fontId="2" fillId="0" borderId="4" xfId="1" applyFont="1" applyBorder="1"/>
    <xf numFmtId="0" fontId="9" fillId="0" borderId="0" xfId="1" applyFont="1"/>
    <xf numFmtId="0" fontId="2" fillId="0" borderId="11" xfId="1" applyFont="1" applyBorder="1"/>
    <xf numFmtId="0" fontId="2" fillId="0" borderId="12" xfId="1" applyFont="1" applyBorder="1"/>
    <xf numFmtId="0" fontId="7" fillId="0" borderId="17" xfId="1" applyFont="1" applyBorder="1" applyAlignment="1">
      <alignment horizontal="right"/>
    </xf>
    <xf numFmtId="0" fontId="9" fillId="0" borderId="18" xfId="1" applyFont="1" applyBorder="1"/>
    <xf numFmtId="0" fontId="7" fillId="0" borderId="18" xfId="1" applyFont="1" applyBorder="1"/>
    <xf numFmtId="0" fontId="7" fillId="0" borderId="19" xfId="1" applyFont="1" applyBorder="1" applyAlignment="1">
      <alignment horizontal="center"/>
    </xf>
    <xf numFmtId="2" fontId="7" fillId="0" borderId="20" xfId="3" applyNumberFormat="1" applyFont="1" applyBorder="1" applyAlignment="1">
      <alignment horizontal="center" vertical="center"/>
    </xf>
    <xf numFmtId="0" fontId="10" fillId="0" borderId="19" xfId="1" applyFont="1" applyBorder="1" applyAlignment="1">
      <alignment horizontal="centerContinuous"/>
    </xf>
    <xf numFmtId="2" fontId="7" fillId="0" borderId="21" xfId="3" applyNumberFormat="1" applyFont="1" applyBorder="1" applyAlignment="1">
      <alignment horizontal="center" vertical="center"/>
    </xf>
    <xf numFmtId="0" fontId="2" fillId="0" borderId="21" xfId="1" applyFont="1" applyBorder="1"/>
    <xf numFmtId="0" fontId="2" fillId="0" borderId="18" xfId="1" applyFont="1" applyBorder="1"/>
    <xf numFmtId="165" fontId="7" fillId="0" borderId="19" xfId="2" applyNumberFormat="1" applyFont="1" applyBorder="1" applyAlignment="1">
      <alignment horizontal="center"/>
    </xf>
    <xf numFmtId="166" fontId="7" fillId="0" borderId="19" xfId="1" applyNumberFormat="1" applyFont="1" applyBorder="1" applyAlignment="1">
      <alignment horizontal="center"/>
    </xf>
    <xf numFmtId="167" fontId="7" fillId="0" borderId="20" xfId="3" applyNumberFormat="1" applyFont="1" applyBorder="1" applyAlignment="1">
      <alignment horizontal="center" vertical="center"/>
    </xf>
    <xf numFmtId="0" fontId="7" fillId="0" borderId="4" xfId="1" applyFont="1" applyBorder="1"/>
    <xf numFmtId="0" fontId="2" fillId="0" borderId="0" xfId="1" applyFont="1"/>
    <xf numFmtId="0" fontId="7" fillId="0" borderId="0" xfId="1" applyFont="1"/>
    <xf numFmtId="168" fontId="9" fillId="0" borderId="11" xfId="1" applyNumberFormat="1" applyFont="1" applyBorder="1" applyAlignment="1">
      <alignment horizontal="center"/>
    </xf>
    <xf numFmtId="165" fontId="7" fillId="0" borderId="19" xfId="1" applyNumberFormat="1" applyFont="1" applyBorder="1" applyAlignment="1">
      <alignment horizontal="center" vertical="center"/>
    </xf>
    <xf numFmtId="166" fontId="7" fillId="0" borderId="19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right" vertical="center"/>
    </xf>
    <xf numFmtId="0" fontId="2" fillId="0" borderId="18" xfId="1" applyFont="1" applyBorder="1" applyAlignment="1">
      <alignment vertical="center"/>
    </xf>
    <xf numFmtId="0" fontId="7" fillId="0" borderId="18" xfId="1" applyFont="1" applyBorder="1" applyAlignment="1">
      <alignment vertical="center" wrapText="1"/>
    </xf>
    <xf numFmtId="0" fontId="11" fillId="0" borderId="22" xfId="1" applyFont="1" applyBorder="1" applyAlignment="1">
      <alignment horizontal="left" indent="2"/>
    </xf>
    <xf numFmtId="0" fontId="7" fillId="0" borderId="0" xfId="1" applyFont="1" applyAlignment="1">
      <alignment horizontal="left"/>
    </xf>
    <xf numFmtId="0" fontId="7" fillId="0" borderId="22" xfId="1" applyFont="1" applyBorder="1" applyAlignment="1">
      <alignment horizontal="left"/>
    </xf>
    <xf numFmtId="169" fontId="7" fillId="0" borderId="19" xfId="1" applyNumberFormat="1" applyFont="1" applyBorder="1" applyAlignment="1">
      <alignment horizontal="center" vertical="center"/>
    </xf>
    <xf numFmtId="0" fontId="7" fillId="0" borderId="6" xfId="1" applyFont="1" applyBorder="1"/>
    <xf numFmtId="0" fontId="2" fillId="0" borderId="7" xfId="1" applyFont="1" applyBorder="1"/>
    <xf numFmtId="0" fontId="7" fillId="0" borderId="23" xfId="1" applyFont="1" applyBorder="1"/>
    <xf numFmtId="0" fontId="9" fillId="0" borderId="24" xfId="1" applyFont="1" applyBorder="1"/>
    <xf numFmtId="0" fontId="1" fillId="0" borderId="25" xfId="1" applyBorder="1"/>
    <xf numFmtId="0" fontId="13" fillId="0" borderId="0" xfId="1" applyFont="1"/>
    <xf numFmtId="0" fontId="13" fillId="0" borderId="0" xfId="1" applyFont="1" applyAlignment="1">
      <alignment horizontal="left" vertical="top" wrapText="1"/>
    </xf>
    <xf numFmtId="0" fontId="13" fillId="0" borderId="0" xfId="1" applyFont="1" applyAlignment="1">
      <alignment horizontal="left" vertical="top"/>
    </xf>
    <xf numFmtId="0" fontId="1" fillId="0" borderId="0" xfId="1" applyAlignment="1">
      <alignment horizontal="center" vertical="center"/>
    </xf>
    <xf numFmtId="0" fontId="16" fillId="0" borderId="32" xfId="1" applyFont="1" applyBorder="1" applyAlignment="1">
      <alignment horizontal="center"/>
    </xf>
    <xf numFmtId="0" fontId="1" fillId="0" borderId="18" xfId="1" applyBorder="1" applyAlignment="1">
      <alignment wrapText="1"/>
    </xf>
    <xf numFmtId="0" fontId="1" fillId="0" borderId="22" xfId="1" applyBorder="1" applyAlignment="1">
      <alignment wrapText="1"/>
    </xf>
    <xf numFmtId="0" fontId="1" fillId="0" borderId="19" xfId="1" applyBorder="1"/>
    <xf numFmtId="0" fontId="1" fillId="0" borderId="19" xfId="1" applyBorder="1" applyAlignment="1">
      <alignment horizontal="center" vertical="center"/>
    </xf>
    <xf numFmtId="0" fontId="16" fillId="0" borderId="36" xfId="1" applyFont="1" applyBorder="1" applyAlignment="1">
      <alignment wrapText="1"/>
    </xf>
    <xf numFmtId="0" fontId="2" fillId="0" borderId="22" xfId="1" applyFont="1" applyBorder="1"/>
    <xf numFmtId="171" fontId="2" fillId="0" borderId="19" xfId="2" applyNumberFormat="1" applyFont="1" applyBorder="1"/>
    <xf numFmtId="0" fontId="5" fillId="0" borderId="36" xfId="1" applyFont="1" applyBorder="1"/>
    <xf numFmtId="171" fontId="17" fillId="0" borderId="19" xfId="2" applyNumberFormat="1" applyFont="1" applyBorder="1"/>
    <xf numFmtId="0" fontId="2" fillId="0" borderId="36" xfId="1" applyFont="1" applyBorder="1"/>
    <xf numFmtId="0" fontId="2" fillId="0" borderId="22" xfId="4" applyFont="1" applyBorder="1"/>
    <xf numFmtId="0" fontId="2" fillId="0" borderId="19" xfId="1" applyFont="1" applyBorder="1"/>
    <xf numFmtId="0" fontId="7" fillId="0" borderId="22" xfId="4" applyFont="1" applyBorder="1" applyAlignment="1">
      <alignment horizontal="center"/>
    </xf>
    <xf numFmtId="0" fontId="18" fillId="0" borderId="0" xfId="1" applyFont="1"/>
    <xf numFmtId="171" fontId="1" fillId="0" borderId="0" xfId="1" applyNumberFormat="1"/>
    <xf numFmtId="171" fontId="0" fillId="0" borderId="0" xfId="2" applyNumberFormat="1" applyFont="1"/>
    <xf numFmtId="43" fontId="1" fillId="0" borderId="0" xfId="5" applyFont="1"/>
    <xf numFmtId="0" fontId="2" fillId="0" borderId="30" xfId="1" applyFont="1" applyBorder="1"/>
    <xf numFmtId="0" fontId="7" fillId="0" borderId="36" xfId="1" applyFont="1" applyBorder="1" applyAlignment="1">
      <alignment horizontal="center"/>
    </xf>
    <xf numFmtId="166" fontId="7" fillId="0" borderId="36" xfId="1" applyNumberFormat="1" applyFont="1" applyBorder="1" applyAlignment="1">
      <alignment horizontal="center"/>
    </xf>
    <xf numFmtId="168" fontId="9" fillId="0" borderId="30" xfId="1" applyNumberFormat="1" applyFont="1" applyBorder="1" applyAlignment="1">
      <alignment horizontal="center"/>
    </xf>
    <xf numFmtId="165" fontId="7" fillId="0" borderId="36" xfId="1" applyNumberFormat="1" applyFont="1" applyBorder="1" applyAlignment="1">
      <alignment horizontal="center"/>
    </xf>
    <xf numFmtId="168" fontId="9" fillId="0" borderId="36" xfId="1" applyNumberFormat="1" applyFont="1" applyBorder="1" applyAlignment="1">
      <alignment horizontal="center"/>
    </xf>
    <xf numFmtId="165" fontId="7" fillId="0" borderId="36" xfId="1" applyNumberFormat="1" applyFont="1" applyBorder="1" applyAlignment="1">
      <alignment horizontal="center" vertical="center"/>
    </xf>
    <xf numFmtId="170" fontId="12" fillId="0" borderId="36" xfId="1" applyNumberFormat="1" applyFont="1" applyBorder="1" applyAlignment="1">
      <alignment horizontal="center" vertical="center"/>
    </xf>
    <xf numFmtId="0" fontId="10" fillId="0" borderId="36" xfId="1" applyFont="1" applyBorder="1" applyAlignment="1">
      <alignment horizontal="centerContinuous"/>
    </xf>
    <xf numFmtId="0" fontId="9" fillId="0" borderId="39" xfId="1" applyFont="1" applyBorder="1"/>
    <xf numFmtId="0" fontId="2" fillId="0" borderId="31" xfId="1" applyFont="1" applyBorder="1"/>
    <xf numFmtId="0" fontId="7" fillId="0" borderId="22" xfId="1" applyFont="1" applyBorder="1" applyAlignment="1">
      <alignment horizontal="center"/>
    </xf>
    <xf numFmtId="0" fontId="10" fillId="0" borderId="34" xfId="1" applyFont="1" applyBorder="1" applyAlignment="1">
      <alignment horizontal="centerContinuous"/>
    </xf>
    <xf numFmtId="166" fontId="7" fillId="0" borderId="22" xfId="1" applyNumberFormat="1" applyFont="1" applyBorder="1" applyAlignment="1">
      <alignment horizontal="center"/>
    </xf>
    <xf numFmtId="168" fontId="9" fillId="0" borderId="31" xfId="1" applyNumberFormat="1" applyFont="1" applyBorder="1" applyAlignment="1">
      <alignment horizontal="center"/>
    </xf>
    <xf numFmtId="165" fontId="7" fillId="0" borderId="22" xfId="1" applyNumberFormat="1" applyFont="1" applyBorder="1" applyAlignment="1">
      <alignment horizontal="center"/>
    </xf>
    <xf numFmtId="168" fontId="9" fillId="0" borderId="22" xfId="1" applyNumberFormat="1" applyFont="1" applyBorder="1" applyAlignment="1">
      <alignment horizontal="center"/>
    </xf>
    <xf numFmtId="165" fontId="7" fillId="0" borderId="22" xfId="1" applyNumberFormat="1" applyFont="1" applyBorder="1" applyAlignment="1">
      <alignment horizontal="center" vertical="center"/>
    </xf>
    <xf numFmtId="170" fontId="12" fillId="0" borderId="22" xfId="1" applyNumberFormat="1" applyFont="1" applyBorder="1" applyAlignment="1">
      <alignment horizontal="center" vertical="center"/>
    </xf>
    <xf numFmtId="0" fontId="9" fillId="0" borderId="42" xfId="1" applyFont="1" applyBorder="1"/>
    <xf numFmtId="165" fontId="20" fillId="0" borderId="22" xfId="1" applyNumberFormat="1" applyFont="1" applyBorder="1" applyAlignment="1">
      <alignment horizontal="center" vertical="center"/>
    </xf>
    <xf numFmtId="168" fontId="21" fillId="0" borderId="22" xfId="1" applyNumberFormat="1" applyFont="1" applyBorder="1" applyAlignment="1">
      <alignment horizontal="center"/>
    </xf>
    <xf numFmtId="0" fontId="7" fillId="0" borderId="36" xfId="1" applyFont="1" applyBorder="1"/>
    <xf numFmtId="171" fontId="7" fillId="0" borderId="19" xfId="1" applyNumberFormat="1" applyFont="1" applyBorder="1"/>
    <xf numFmtId="0" fontId="16" fillId="0" borderId="19" xfId="1" applyFont="1" applyBorder="1" applyAlignment="1">
      <alignment horizontal="center" vertical="center"/>
    </xf>
    <xf numFmtId="0" fontId="16" fillId="0" borderId="0" xfId="1" applyFont="1"/>
    <xf numFmtId="0" fontId="13" fillId="0" borderId="0" xfId="1" applyFont="1" applyAlignment="1">
      <alignment horizontal="left" vertical="top" wrapText="1"/>
    </xf>
    <xf numFmtId="0" fontId="13" fillId="0" borderId="0" xfId="1" applyFont="1" applyAlignment="1">
      <alignment horizontal="left" wrapText="1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1" fillId="0" borderId="2" xfId="1" applyBorder="1" applyAlignment="1">
      <alignment wrapText="1"/>
    </xf>
    <xf numFmtId="0" fontId="1" fillId="0" borderId="4" xfId="1" applyBorder="1" applyAlignment="1">
      <alignment wrapText="1"/>
    </xf>
    <xf numFmtId="0" fontId="1" fillId="0" borderId="0" xfId="1" applyAlignment="1">
      <alignment wrapText="1"/>
    </xf>
    <xf numFmtId="0" fontId="1" fillId="0" borderId="13" xfId="1" applyBorder="1" applyAlignment="1">
      <alignment wrapText="1"/>
    </xf>
    <xf numFmtId="0" fontId="1" fillId="0" borderId="14" xfId="1" applyBorder="1" applyAlignment="1">
      <alignment wrapText="1"/>
    </xf>
    <xf numFmtId="0" fontId="7" fillId="0" borderId="9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7" fillId="0" borderId="2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</cellXfs>
  <cellStyles count="6">
    <cellStyle name="Comma" xfId="5" builtinId="3"/>
    <cellStyle name="Comma 2" xfId="2" xr:uid="{4541FEF6-3A83-489C-A6C9-56A67BA82AC7}"/>
    <cellStyle name="Normal" xfId="0" builtinId="0"/>
    <cellStyle name="Normal 2 2" xfId="1" xr:uid="{8936F046-92B0-4033-A172-76A81CAF54C7}"/>
    <cellStyle name="Normal 2 2 2" xfId="4" xr:uid="{3B0F18B6-4C87-42B7-936D-59857D59DD57}"/>
    <cellStyle name="Percent 2" xfId="3" xr:uid="{4B585C98-7DBA-4296-BCF5-F6A59B3796C0}"/>
  </cellStyles>
  <dxfs count="0"/>
  <tableStyles count="1" defaultTableStyle="TableStyleMedium2" defaultPivotStyle="PivotStyleLight16">
    <tableStyle name="Invisible" pivot="0" table="0" count="0" xr9:uid="{0992DECD-8DAF-4DEE-8434-AAA13213210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465927</xdr:colOff>
      <xdr:row>0</xdr:row>
      <xdr:rowOff>93745</xdr:rowOff>
    </xdr:from>
    <xdr:to>
      <xdr:col>8</xdr:col>
      <xdr:colOff>1250690</xdr:colOff>
      <xdr:row>1</xdr:row>
      <xdr:rowOff>1275519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8EC681-FF2C-4107-A131-85F5A6A44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927" y="93745"/>
          <a:ext cx="7414163" cy="1372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F2482-42EE-4DE4-A5ED-9CBE00915122}">
  <sheetPr>
    <tabColor rgb="FFFF0000"/>
    <pageSetUpPr fitToPage="1"/>
  </sheetPr>
  <dimension ref="C1:L40"/>
  <sheetViews>
    <sheetView tabSelected="1" view="pageBreakPreview" topLeftCell="B1" zoomScaleNormal="100" zoomScaleSheetLayoutView="100" zoomScalePageLayoutView="85" workbookViewId="0">
      <selection activeCell="G34" sqref="G34"/>
    </sheetView>
  </sheetViews>
  <sheetFormatPr defaultColWidth="8.85546875" defaultRowHeight="13.15" customHeight="1"/>
  <cols>
    <col min="1" max="1" width="9.140625" style="1" customWidth="1"/>
    <col min="2" max="2" width="1.140625" style="1" customWidth="1"/>
    <col min="3" max="3" width="3.140625" style="1" customWidth="1"/>
    <col min="4" max="4" width="1.28515625" style="1" customWidth="1"/>
    <col min="5" max="5" width="45.42578125" style="1" customWidth="1"/>
    <col min="6" max="6" width="20" style="1" customWidth="1"/>
    <col min="7" max="7" width="15.85546875" style="1" customWidth="1"/>
    <col min="8" max="8" width="3.42578125" style="1" customWidth="1"/>
    <col min="9" max="9" width="18.85546875" style="1" customWidth="1"/>
    <col min="10" max="10" width="1.140625" style="1" customWidth="1"/>
    <col min="11" max="11" width="18.5703125" style="1" bestFit="1" customWidth="1"/>
    <col min="12" max="12" width="10.42578125" style="1" bestFit="1" customWidth="1"/>
    <col min="13" max="16384" width="8.85546875" style="1"/>
  </cols>
  <sheetData>
    <row r="1" spans="3:12" ht="15">
      <c r="L1" s="2"/>
    </row>
    <row r="2" spans="3:12" ht="149.25" customHeight="1" thickBot="1">
      <c r="L2" s="2"/>
    </row>
    <row r="3" spans="3:12" ht="4.5" customHeight="1">
      <c r="C3" s="3"/>
      <c r="D3" s="4"/>
      <c r="E3" s="4"/>
      <c r="F3" s="4"/>
      <c r="G3" s="4"/>
      <c r="H3" s="4"/>
      <c r="I3" s="5"/>
      <c r="L3" s="2"/>
    </row>
    <row r="4" spans="3:12" ht="20.25" customHeight="1">
      <c r="C4" s="6" t="s">
        <v>0</v>
      </c>
      <c r="D4" s="7"/>
      <c r="E4" s="7"/>
      <c r="F4" s="7"/>
      <c r="G4" s="7"/>
      <c r="H4" s="7"/>
      <c r="I4" s="8"/>
      <c r="L4" s="2"/>
    </row>
    <row r="5" spans="3:12" ht="20.25" customHeight="1">
      <c r="C5" s="9" t="s">
        <v>1</v>
      </c>
      <c r="D5" s="10"/>
      <c r="E5" s="10"/>
      <c r="F5" s="10"/>
      <c r="G5" s="10"/>
      <c r="H5" s="10"/>
      <c r="I5" s="11"/>
      <c r="L5" s="2"/>
    </row>
    <row r="6" spans="3:12" ht="18.75" customHeight="1">
      <c r="C6" s="12" t="s">
        <v>2</v>
      </c>
      <c r="D6" s="13"/>
      <c r="E6" s="13"/>
      <c r="F6" s="13"/>
      <c r="G6" s="13"/>
      <c r="H6" s="13"/>
      <c r="I6" s="14"/>
      <c r="K6" s="15"/>
      <c r="L6" s="2"/>
    </row>
    <row r="7" spans="3:12" ht="4.5" customHeight="1" thickBot="1">
      <c r="C7" s="100"/>
      <c r="D7" s="101"/>
      <c r="E7" s="101"/>
      <c r="F7" s="101"/>
      <c r="G7" s="101"/>
      <c r="H7" s="101"/>
      <c r="I7" s="102"/>
      <c r="L7" s="2"/>
    </row>
    <row r="8" spans="3:12" ht="48" customHeight="1">
      <c r="C8" s="103" t="s">
        <v>3</v>
      </c>
      <c r="D8" s="104"/>
      <c r="E8" s="104"/>
      <c r="F8" s="109" t="s">
        <v>4</v>
      </c>
      <c r="G8" s="115" t="s">
        <v>5</v>
      </c>
      <c r="H8" s="116"/>
      <c r="I8" s="112" t="s">
        <v>6</v>
      </c>
      <c r="L8" s="2"/>
    </row>
    <row r="9" spans="3:12" ht="15" customHeight="1">
      <c r="C9" s="105"/>
      <c r="D9" s="106"/>
      <c r="E9" s="106"/>
      <c r="F9" s="110"/>
      <c r="G9" s="117"/>
      <c r="H9" s="118"/>
      <c r="I9" s="113"/>
      <c r="L9" s="2"/>
    </row>
    <row r="10" spans="3:12" ht="15.75" customHeight="1" thickBot="1">
      <c r="C10" s="107"/>
      <c r="D10" s="108"/>
      <c r="E10" s="108"/>
      <c r="F10" s="111"/>
      <c r="G10" s="119"/>
      <c r="H10" s="120"/>
      <c r="I10" s="114"/>
      <c r="L10" s="2"/>
    </row>
    <row r="11" spans="3:12" ht="16.5" thickTop="1">
      <c r="C11" s="16"/>
      <c r="D11" s="17"/>
      <c r="E11" s="17"/>
      <c r="F11" s="18"/>
      <c r="G11" s="72"/>
      <c r="H11" s="82"/>
      <c r="I11" s="19"/>
      <c r="L11" s="2"/>
    </row>
    <row r="12" spans="3:12" ht="15.75">
      <c r="C12" s="20">
        <v>1</v>
      </c>
      <c r="D12" s="21" t="s">
        <v>7</v>
      </c>
      <c r="E12" s="22" t="s">
        <v>8</v>
      </c>
      <c r="F12" s="23">
        <v>24</v>
      </c>
      <c r="G12" s="73">
        <v>29</v>
      </c>
      <c r="H12" s="83"/>
      <c r="I12" s="24"/>
      <c r="L12" s="2"/>
    </row>
    <row r="13" spans="3:12" ht="5.25" customHeight="1">
      <c r="C13" s="20"/>
      <c r="D13" s="21"/>
      <c r="E13" s="22"/>
      <c r="F13" s="23"/>
      <c r="G13" s="73"/>
      <c r="H13" s="83"/>
      <c r="I13" s="24"/>
      <c r="L13" s="2"/>
    </row>
    <row r="14" spans="3:12" ht="15.75">
      <c r="C14" s="20"/>
      <c r="D14" s="21"/>
      <c r="E14" s="22"/>
      <c r="F14" s="25" t="s">
        <v>9</v>
      </c>
      <c r="G14" s="80"/>
      <c r="H14" s="84"/>
      <c r="I14" s="26"/>
      <c r="L14" s="2"/>
    </row>
    <row r="15" spans="3:12" ht="6.75" customHeight="1">
      <c r="C15" s="16"/>
      <c r="D15" s="17"/>
      <c r="E15" s="17"/>
      <c r="F15" s="18"/>
      <c r="G15" s="72"/>
      <c r="H15" s="82"/>
      <c r="I15" s="27"/>
      <c r="L15" s="2"/>
    </row>
    <row r="16" spans="3:12" ht="15.75">
      <c r="C16" s="20">
        <v>2</v>
      </c>
      <c r="D16" s="28" t="s">
        <v>7</v>
      </c>
      <c r="E16" s="22" t="s">
        <v>10</v>
      </c>
      <c r="F16" s="29">
        <f>Summary!E35</f>
        <v>71313753902.652298</v>
      </c>
      <c r="G16" s="74">
        <v>64787014931.018532</v>
      </c>
      <c r="H16" s="85"/>
      <c r="I16" s="31">
        <f>(F16-G16)/G16*100</f>
        <v>10.07414676935349</v>
      </c>
      <c r="K16" s="71"/>
      <c r="L16" s="2"/>
    </row>
    <row r="17" spans="3:12" ht="15.75" customHeight="1">
      <c r="C17" s="32"/>
      <c r="D17" s="33"/>
      <c r="E17" s="34"/>
      <c r="F17" s="35"/>
      <c r="G17" s="75"/>
      <c r="H17" s="86"/>
      <c r="I17" s="24"/>
      <c r="K17" s="71"/>
      <c r="L17" s="2"/>
    </row>
    <row r="18" spans="3:12" ht="15.75">
      <c r="C18" s="20">
        <v>3</v>
      </c>
      <c r="D18" s="28" t="s">
        <v>7</v>
      </c>
      <c r="E18" s="22" t="s">
        <v>11</v>
      </c>
      <c r="F18" s="36">
        <f>Summary!G35</f>
        <v>61492073145.225502</v>
      </c>
      <c r="G18" s="74">
        <v>52959124415.83287</v>
      </c>
      <c r="H18" s="85"/>
      <c r="I18" s="31">
        <f>(F18-G18)/G18*100</f>
        <v>16.112329694864794</v>
      </c>
      <c r="K18" s="71"/>
      <c r="L18" s="2"/>
    </row>
    <row r="19" spans="3:12" ht="15.75">
      <c r="C19" s="32"/>
      <c r="D19" s="33"/>
      <c r="E19" s="34"/>
      <c r="F19" s="35"/>
      <c r="G19" s="75"/>
      <c r="H19" s="86"/>
      <c r="I19" s="24"/>
      <c r="K19" s="71"/>
      <c r="L19" s="2"/>
    </row>
    <row r="20" spans="3:12" ht="15.75">
      <c r="C20" s="20">
        <v>4</v>
      </c>
      <c r="D20" s="28" t="s">
        <v>7</v>
      </c>
      <c r="E20" s="22" t="s">
        <v>12</v>
      </c>
      <c r="F20" s="30">
        <f>Summary!H35</f>
        <v>9821680757.3239517</v>
      </c>
      <c r="G20" s="76">
        <v>11827890516.615431</v>
      </c>
      <c r="H20" s="87"/>
      <c r="I20" s="31">
        <f>(F20-G20)/G20*100</f>
        <v>-16.961686925265511</v>
      </c>
      <c r="K20" s="71"/>
      <c r="L20" s="2"/>
    </row>
    <row r="21" spans="3:12" ht="15.75">
      <c r="C21" s="32"/>
      <c r="D21" s="33"/>
      <c r="E21" s="34"/>
      <c r="F21" s="35"/>
      <c r="G21" s="77"/>
      <c r="H21" s="88"/>
      <c r="I21" s="24"/>
      <c r="K21" s="71"/>
      <c r="L21" s="2"/>
    </row>
    <row r="22" spans="3:12" ht="15.75">
      <c r="C22" s="20">
        <v>5</v>
      </c>
      <c r="D22" s="28" t="s">
        <v>7</v>
      </c>
      <c r="E22" s="22" t="s">
        <v>13</v>
      </c>
      <c r="F22" s="37">
        <f>Summary!I35</f>
        <v>8139989173.3999996</v>
      </c>
      <c r="G22" s="76">
        <v>5656871659.6609077</v>
      </c>
      <c r="H22" s="87"/>
      <c r="I22" s="31">
        <f>(F22-G22)/G22*100</f>
        <v>43.895595713195625</v>
      </c>
      <c r="K22" s="71"/>
      <c r="L22" s="2"/>
    </row>
    <row r="23" spans="3:12" ht="15.75">
      <c r="C23" s="32"/>
      <c r="D23" s="33"/>
      <c r="E23" s="34"/>
      <c r="F23" s="35"/>
      <c r="G23" s="77"/>
      <c r="H23" s="88"/>
      <c r="I23" s="24"/>
      <c r="K23" s="71"/>
      <c r="L23" s="2"/>
    </row>
    <row r="24" spans="3:12" ht="18.75">
      <c r="C24" s="38">
        <v>6</v>
      </c>
      <c r="D24" s="39" t="s">
        <v>7</v>
      </c>
      <c r="E24" s="40" t="s">
        <v>14</v>
      </c>
      <c r="F24" s="37">
        <f>Summary!F35</f>
        <v>18487997914.468525</v>
      </c>
      <c r="G24" s="78">
        <v>17697449900</v>
      </c>
      <c r="H24" s="92" t="s">
        <v>64</v>
      </c>
      <c r="I24" s="31">
        <f>(F24-G24)/G24*100</f>
        <v>4.4670165415669576</v>
      </c>
      <c r="K24" s="71"/>
      <c r="L24" s="2"/>
    </row>
    <row r="25" spans="3:12" ht="15.75">
      <c r="C25" s="32"/>
      <c r="D25" s="33"/>
      <c r="E25" s="34"/>
      <c r="F25" s="35"/>
      <c r="G25" s="77"/>
      <c r="H25" s="93"/>
      <c r="I25" s="24"/>
      <c r="K25" s="71"/>
      <c r="L25" s="2"/>
    </row>
    <row r="26" spans="3:12" ht="15.75">
      <c r="C26" s="38">
        <v>7</v>
      </c>
      <c r="D26" s="39" t="s">
        <v>7</v>
      </c>
      <c r="E26" s="40" t="s">
        <v>15</v>
      </c>
      <c r="F26" s="37">
        <f>Summary!J35</f>
        <v>18678849331.938225</v>
      </c>
      <c r="G26" s="78">
        <v>15554477391.922331</v>
      </c>
      <c r="H26" s="92"/>
      <c r="I26" s="31">
        <f>(F26-G26)/G26*100</f>
        <v>20.086640401293241</v>
      </c>
      <c r="K26" s="71"/>
      <c r="L26" s="2"/>
    </row>
    <row r="27" spans="3:12" ht="15.75">
      <c r="C27" s="38"/>
      <c r="D27" s="39"/>
      <c r="E27" s="41" t="s">
        <v>16</v>
      </c>
      <c r="F27" s="36">
        <f>Summary!K35</f>
        <v>17771112443.713322</v>
      </c>
      <c r="G27" s="78">
        <v>15132703122.318535</v>
      </c>
      <c r="H27" s="92" t="s">
        <v>64</v>
      </c>
      <c r="I27" s="31">
        <f>(F27-G27)/G27*100</f>
        <v>17.435148896191038</v>
      </c>
      <c r="K27" s="71"/>
      <c r="L27" s="2"/>
    </row>
    <row r="28" spans="3:12" ht="15.75">
      <c r="C28" s="32"/>
      <c r="D28" s="33"/>
      <c r="E28" s="42"/>
      <c r="F28" s="35"/>
      <c r="G28" s="77"/>
      <c r="H28" s="88"/>
      <c r="I28" s="24"/>
      <c r="K28" s="71"/>
      <c r="L28" s="2"/>
    </row>
    <row r="29" spans="3:12" ht="15.75">
      <c r="C29" s="38">
        <v>8</v>
      </c>
      <c r="D29" s="39" t="s">
        <v>7</v>
      </c>
      <c r="E29" s="43" t="s">
        <v>17</v>
      </c>
      <c r="F29" s="37">
        <f>Summary!M35</f>
        <v>15053787043.138605</v>
      </c>
      <c r="G29" s="78">
        <v>12833654203.806496</v>
      </c>
      <c r="H29" s="89"/>
      <c r="I29" s="31">
        <f>(F29-G29)/G29*100</f>
        <v>17.299303877718728</v>
      </c>
      <c r="K29" s="71"/>
      <c r="L29" s="2"/>
    </row>
    <row r="30" spans="3:12" ht="15.75">
      <c r="C30" s="32"/>
      <c r="D30" s="33"/>
      <c r="E30" s="42"/>
      <c r="F30" s="35"/>
      <c r="G30" s="77"/>
      <c r="H30" s="88"/>
      <c r="I30" s="24"/>
      <c r="K30" s="71"/>
      <c r="L30" s="2"/>
    </row>
    <row r="31" spans="3:12" ht="15.75">
      <c r="C31" s="20">
        <v>9</v>
      </c>
      <c r="D31" s="28" t="s">
        <v>7</v>
      </c>
      <c r="E31" s="40" t="s">
        <v>18</v>
      </c>
      <c r="F31" s="44">
        <f>Summary!N35</f>
        <v>6782810.7520556226</v>
      </c>
      <c r="G31" s="79">
        <v>-319029150.25754237</v>
      </c>
      <c r="H31" s="90"/>
      <c r="I31" s="31">
        <f>-(F31-G31)/G31*100</f>
        <v>102.12607868170672</v>
      </c>
      <c r="K31" s="71"/>
      <c r="L31" s="2"/>
    </row>
    <row r="32" spans="3:12" ht="16.5" thickBot="1">
      <c r="C32" s="45"/>
      <c r="D32" s="46"/>
      <c r="E32" s="47"/>
      <c r="F32" s="48"/>
      <c r="G32" s="81"/>
      <c r="H32" s="91"/>
      <c r="I32" s="49"/>
      <c r="L32" s="2"/>
    </row>
    <row r="33" spans="3:12" ht="15">
      <c r="L33" s="2"/>
    </row>
    <row r="34" spans="3:12" ht="15">
      <c r="C34" s="50" t="s">
        <v>19</v>
      </c>
      <c r="L34" s="2"/>
    </row>
    <row r="35" spans="3:12" ht="12.75" customHeight="1">
      <c r="C35" s="98" t="s">
        <v>63</v>
      </c>
      <c r="D35" s="98"/>
      <c r="E35" s="98"/>
      <c r="F35" s="98"/>
      <c r="G35" s="98"/>
      <c r="H35" s="98"/>
      <c r="I35" s="98"/>
      <c r="L35" s="2"/>
    </row>
    <row r="36" spans="3:12" ht="12.75" customHeight="1">
      <c r="C36" s="98" t="s">
        <v>20</v>
      </c>
      <c r="D36" s="98"/>
      <c r="E36" s="98"/>
      <c r="F36" s="98"/>
      <c r="G36" s="98"/>
      <c r="H36" s="98"/>
      <c r="I36" s="98"/>
      <c r="L36" s="2"/>
    </row>
    <row r="37" spans="3:12" ht="12.75" customHeight="1">
      <c r="C37" s="98" t="s">
        <v>66</v>
      </c>
      <c r="D37" s="98"/>
      <c r="E37" s="98"/>
      <c r="F37" s="98"/>
      <c r="G37" s="98"/>
      <c r="H37" s="98"/>
      <c r="I37" s="98"/>
      <c r="L37" s="2"/>
    </row>
    <row r="38" spans="3:12" ht="12.75" customHeight="1">
      <c r="C38" s="52" t="s">
        <v>67</v>
      </c>
      <c r="D38" s="51"/>
      <c r="E38" s="51"/>
      <c r="F38" s="51"/>
      <c r="G38" s="51"/>
      <c r="H38" s="51"/>
      <c r="I38" s="51"/>
      <c r="L38" s="2"/>
    </row>
    <row r="39" spans="3:12" ht="15">
      <c r="C39" s="99" t="s">
        <v>65</v>
      </c>
      <c r="D39" s="99"/>
      <c r="E39" s="99"/>
      <c r="F39" s="99"/>
      <c r="G39" s="99"/>
      <c r="H39" s="99"/>
      <c r="I39" s="99"/>
      <c r="L39" s="2"/>
    </row>
    <row r="40" spans="3:12" ht="15">
      <c r="E40" s="1" t="s">
        <v>21</v>
      </c>
      <c r="L40" s="2"/>
    </row>
  </sheetData>
  <mergeCells count="9">
    <mergeCell ref="C36:I36"/>
    <mergeCell ref="C37:I37"/>
    <mergeCell ref="C39:I39"/>
    <mergeCell ref="C7:I7"/>
    <mergeCell ref="C8:E10"/>
    <mergeCell ref="F8:F10"/>
    <mergeCell ref="I8:I10"/>
    <mergeCell ref="C35:I35"/>
    <mergeCell ref="G8:H10"/>
  </mergeCells>
  <printOptions horizontalCentered="1"/>
  <pageMargins left="0.25" right="0.25" top="0.75" bottom="0.75" header="0.3" footer="0.3"/>
  <pageSetup paperSize="9" scale="89" fitToHeight="0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D2F64-F304-445D-9FDC-DB3134050952}">
  <sheetPr>
    <tabColor rgb="FFFF0000"/>
  </sheetPr>
  <dimension ref="A1:O38"/>
  <sheetViews>
    <sheetView tabSelected="1" view="pageBreakPreview" zoomScale="70" zoomScaleNormal="100" zoomScaleSheetLayoutView="70" workbookViewId="0">
      <selection activeCell="G34" sqref="G34"/>
    </sheetView>
  </sheetViews>
  <sheetFormatPr defaultColWidth="8.85546875" defaultRowHeight="13.15" customHeight="1"/>
  <cols>
    <col min="1" max="1" width="0.42578125" style="1" customWidth="1"/>
    <col min="2" max="2" width="3.7109375" style="1" bestFit="1" customWidth="1"/>
    <col min="3" max="3" width="1.28515625" style="1" customWidth="1"/>
    <col min="4" max="4" width="55.42578125" style="1" bestFit="1" customWidth="1"/>
    <col min="5" max="14" width="20.5703125" style="1" customWidth="1"/>
    <col min="15" max="15" width="15.28515625" style="1" customWidth="1"/>
    <col min="16" max="44" width="8.85546875" style="1" customWidth="1"/>
    <col min="45" max="16384" width="8.85546875" style="1"/>
  </cols>
  <sheetData>
    <row r="1" spans="1:15" ht="26.25" customHeight="1">
      <c r="O1" s="53"/>
    </row>
    <row r="2" spans="1:15" ht="18">
      <c r="A2" s="124" t="s">
        <v>22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53"/>
    </row>
    <row r="3" spans="1:15" ht="14.25">
      <c r="A3" s="125" t="s">
        <v>23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53"/>
    </row>
    <row r="4" spans="1:15" ht="12.75">
      <c r="O4" s="53"/>
    </row>
    <row r="5" spans="1:15" ht="12.75" customHeight="1">
      <c r="A5" s="126" t="s">
        <v>24</v>
      </c>
      <c r="B5" s="127"/>
      <c r="C5" s="127"/>
      <c r="D5" s="128"/>
      <c r="E5" s="121" t="s">
        <v>25</v>
      </c>
      <c r="F5" s="121" t="s">
        <v>26</v>
      </c>
      <c r="G5" s="121" t="s">
        <v>27</v>
      </c>
      <c r="H5" s="121" t="s">
        <v>28</v>
      </c>
      <c r="I5" s="121" t="s">
        <v>29</v>
      </c>
      <c r="J5" s="121" t="s">
        <v>30</v>
      </c>
      <c r="K5" s="121" t="s">
        <v>31</v>
      </c>
      <c r="L5" s="121" t="s">
        <v>32</v>
      </c>
      <c r="M5" s="121" t="s">
        <v>33</v>
      </c>
      <c r="N5" s="121" t="s">
        <v>34</v>
      </c>
      <c r="O5" s="121" t="s">
        <v>35</v>
      </c>
    </row>
    <row r="6" spans="1:15" ht="12.75" customHeight="1">
      <c r="A6" s="129"/>
      <c r="B6" s="130"/>
      <c r="C6" s="130"/>
      <c r="D6" s="131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1:15" ht="12.75" customHeight="1">
      <c r="A7" s="129"/>
      <c r="B7" s="130"/>
      <c r="C7" s="130"/>
      <c r="D7" s="131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1:15" ht="13.5" customHeight="1">
      <c r="A8" s="132"/>
      <c r="B8" s="133"/>
      <c r="C8" s="133"/>
      <c r="D8" s="134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1:15" ht="12.75">
      <c r="A9" s="54"/>
      <c r="B9" s="55"/>
      <c r="C9" s="55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</row>
    <row r="10" spans="1:15" ht="15">
      <c r="A10" s="59"/>
      <c r="B10" s="28">
        <v>1</v>
      </c>
      <c r="C10" s="28"/>
      <c r="D10" s="60" t="s">
        <v>36</v>
      </c>
      <c r="E10" s="61">
        <v>19339592983.709999</v>
      </c>
      <c r="F10" s="61">
        <v>1507846312.3799999</v>
      </c>
      <c r="G10" s="61">
        <v>18070175153.719994</v>
      </c>
      <c r="H10" s="61">
        <v>1269417829.990006</v>
      </c>
      <c r="I10" s="61">
        <v>750000000</v>
      </c>
      <c r="J10" s="61">
        <v>4971394319.5400009</v>
      </c>
      <c r="K10" s="61">
        <v>4905030494.3300009</v>
      </c>
      <c r="L10" s="61">
        <v>4927815302.6800003</v>
      </c>
      <c r="M10" s="61">
        <v>4182798457.1200004</v>
      </c>
      <c r="N10" s="61">
        <v>43579016.86000061</v>
      </c>
      <c r="O10" s="58" t="s">
        <v>37</v>
      </c>
    </row>
    <row r="11" spans="1:15" ht="15">
      <c r="A11" s="62"/>
      <c r="B11" s="28">
        <f>B10+1</f>
        <v>2</v>
      </c>
      <c r="C11" s="28"/>
      <c r="D11" s="60" t="s">
        <v>38</v>
      </c>
      <c r="E11" s="61">
        <v>79519929.168007925</v>
      </c>
      <c r="F11" s="61">
        <v>9031549.6087397262</v>
      </c>
      <c r="G11" s="61">
        <v>34587816.133102983</v>
      </c>
      <c r="H11" s="61">
        <v>44932113.034905255</v>
      </c>
      <c r="I11" s="61">
        <v>25000000</v>
      </c>
      <c r="J11" s="61">
        <v>20009024.249999996</v>
      </c>
      <c r="K11" s="61">
        <v>19917286.939999998</v>
      </c>
      <c r="L11" s="61">
        <v>20472518.616393004</v>
      </c>
      <c r="M11" s="61">
        <v>16870297.040000003</v>
      </c>
      <c r="N11" s="63">
        <v>-463494.36639300734</v>
      </c>
      <c r="O11" s="58" t="s">
        <v>37</v>
      </c>
    </row>
    <row r="12" spans="1:15" ht="15">
      <c r="A12" s="62"/>
      <c r="B12" s="28">
        <f t="shared" ref="B12:B33" si="0">B11+1</f>
        <v>3</v>
      </c>
      <c r="C12" s="28"/>
      <c r="D12" s="60" t="s">
        <v>39</v>
      </c>
      <c r="E12" s="61">
        <v>2835990441.8199768</v>
      </c>
      <c r="F12" s="61">
        <v>244088728.82840163</v>
      </c>
      <c r="G12" s="61">
        <v>2076387522.0054185</v>
      </c>
      <c r="H12" s="61">
        <v>759602919.28337026</v>
      </c>
      <c r="I12" s="61">
        <v>200000000</v>
      </c>
      <c r="J12" s="61">
        <v>263181580.6834358</v>
      </c>
      <c r="K12" s="61">
        <v>122267178.79000004</v>
      </c>
      <c r="L12" s="61">
        <v>195245975.57120535</v>
      </c>
      <c r="M12" s="61">
        <v>27705869.159999989</v>
      </c>
      <c r="N12" s="61">
        <v>67935605.11223045</v>
      </c>
      <c r="O12" s="58" t="s">
        <v>37</v>
      </c>
    </row>
    <row r="13" spans="1:15" ht="15">
      <c r="A13" s="62"/>
      <c r="B13" s="28">
        <f t="shared" si="0"/>
        <v>4</v>
      </c>
      <c r="C13" s="28"/>
      <c r="D13" s="60" t="s">
        <v>40</v>
      </c>
      <c r="E13" s="61">
        <v>33231612.839999996</v>
      </c>
      <c r="F13" s="61">
        <v>10391854.23</v>
      </c>
      <c r="G13" s="61">
        <v>18544049.729999997</v>
      </c>
      <c r="H13" s="61">
        <v>14687563.11142857</v>
      </c>
      <c r="I13" s="61">
        <v>17500000</v>
      </c>
      <c r="J13" s="61">
        <v>7267767.981428571</v>
      </c>
      <c r="K13" s="61">
        <v>7265593.8214285709</v>
      </c>
      <c r="L13" s="61">
        <v>12595093.66</v>
      </c>
      <c r="M13" s="61">
        <v>8609831.120000001</v>
      </c>
      <c r="N13" s="63">
        <v>-5327325.6785714291</v>
      </c>
      <c r="O13" s="58" t="s">
        <v>37</v>
      </c>
    </row>
    <row r="14" spans="1:15" ht="15">
      <c r="A14" s="62"/>
      <c r="B14" s="28">
        <f t="shared" si="0"/>
        <v>5</v>
      </c>
      <c r="C14" s="28"/>
      <c r="D14" s="60" t="s">
        <v>41</v>
      </c>
      <c r="E14" s="61">
        <v>25163118.870000001</v>
      </c>
      <c r="F14" s="61">
        <v>408667.05999999994</v>
      </c>
      <c r="G14" s="61">
        <v>2182791.4500000002</v>
      </c>
      <c r="H14" s="61">
        <v>22980327.420000002</v>
      </c>
      <c r="I14" s="61">
        <v>10000000</v>
      </c>
      <c r="J14" s="61">
        <v>4668456.46</v>
      </c>
      <c r="K14" s="61">
        <v>4668456.46</v>
      </c>
      <c r="L14" s="61">
        <v>4480870.04</v>
      </c>
      <c r="M14" s="61">
        <v>1876355</v>
      </c>
      <c r="N14" s="61">
        <v>187586.41999999993</v>
      </c>
      <c r="O14" s="58" t="s">
        <v>37</v>
      </c>
    </row>
    <row r="15" spans="1:15" ht="15">
      <c r="A15" s="62"/>
      <c r="B15" s="28">
        <f t="shared" si="0"/>
        <v>6</v>
      </c>
      <c r="C15" s="28"/>
      <c r="D15" s="60" t="s">
        <v>42</v>
      </c>
      <c r="E15" s="61">
        <v>633686488.96531522</v>
      </c>
      <c r="F15" s="61">
        <v>281502557.76999998</v>
      </c>
      <c r="G15" s="61">
        <v>426179592.69916523</v>
      </c>
      <c r="H15" s="61">
        <v>207506896.26615003</v>
      </c>
      <c r="I15" s="61">
        <v>50000000</v>
      </c>
      <c r="J15" s="61">
        <v>177415017.82999998</v>
      </c>
      <c r="K15" s="61">
        <v>175502807.40000001</v>
      </c>
      <c r="L15" s="61">
        <v>174116796.42999986</v>
      </c>
      <c r="M15" s="61">
        <v>138789991.69999987</v>
      </c>
      <c r="N15" s="61">
        <v>3298221.4000001252</v>
      </c>
      <c r="O15" s="58" t="s">
        <v>37</v>
      </c>
    </row>
    <row r="16" spans="1:15" ht="15">
      <c r="A16" s="62"/>
      <c r="B16" s="28">
        <f t="shared" si="0"/>
        <v>7</v>
      </c>
      <c r="C16" s="28"/>
      <c r="D16" s="60" t="s">
        <v>43</v>
      </c>
      <c r="E16" s="61">
        <v>116177447.40000001</v>
      </c>
      <c r="F16" s="61">
        <v>25189168.550000001</v>
      </c>
      <c r="G16" s="61">
        <v>25920783.560000002</v>
      </c>
      <c r="H16" s="61">
        <v>90256663.840000004</v>
      </c>
      <c r="I16" s="61">
        <v>104200000</v>
      </c>
      <c r="J16" s="61">
        <v>13503645.6</v>
      </c>
      <c r="K16" s="61">
        <v>13282758.109999999</v>
      </c>
      <c r="L16" s="61">
        <v>13512864.490000002</v>
      </c>
      <c r="M16" s="61">
        <v>1672152.62</v>
      </c>
      <c r="N16" s="61">
        <v>-9218.8900000024587</v>
      </c>
      <c r="O16" s="58" t="s">
        <v>37</v>
      </c>
    </row>
    <row r="17" spans="1:15" ht="15">
      <c r="A17" s="62"/>
      <c r="B17" s="28">
        <f t="shared" si="0"/>
        <v>8</v>
      </c>
      <c r="C17" s="28"/>
      <c r="D17" s="60" t="s">
        <v>44</v>
      </c>
      <c r="E17" s="61">
        <v>176644619.79040983</v>
      </c>
      <c r="F17" s="61">
        <v>15572361.581027778</v>
      </c>
      <c r="G17" s="61">
        <v>137894482.88092408</v>
      </c>
      <c r="H17" s="61">
        <v>38750136.909999996</v>
      </c>
      <c r="I17" s="61">
        <v>60000000</v>
      </c>
      <c r="J17" s="61">
        <v>72336004.853271395</v>
      </c>
      <c r="K17" s="61">
        <v>70836004.853271395</v>
      </c>
      <c r="L17" s="61">
        <v>70028193.62559022</v>
      </c>
      <c r="M17" s="61">
        <v>22254433.381000001</v>
      </c>
      <c r="N17" s="61">
        <v>2307811.2276811749</v>
      </c>
      <c r="O17" s="58" t="s">
        <v>37</v>
      </c>
    </row>
    <row r="18" spans="1:15" ht="15">
      <c r="A18" s="62"/>
      <c r="B18" s="28">
        <f t="shared" si="0"/>
        <v>9</v>
      </c>
      <c r="C18" s="28"/>
      <c r="D18" s="60" t="s">
        <v>45</v>
      </c>
      <c r="E18" s="61">
        <v>617298578.75999987</v>
      </c>
      <c r="F18" s="61">
        <v>503668622.28000003</v>
      </c>
      <c r="G18" s="61">
        <v>325414294.43000007</v>
      </c>
      <c r="H18" s="61">
        <v>291884284.32999998</v>
      </c>
      <c r="I18" s="61">
        <v>150000000</v>
      </c>
      <c r="J18" s="61">
        <v>182017094.56999999</v>
      </c>
      <c r="K18" s="61">
        <v>177764282.38</v>
      </c>
      <c r="L18" s="61">
        <v>170205043.80500001</v>
      </c>
      <c r="M18" s="61">
        <v>126130374.77</v>
      </c>
      <c r="N18" s="61">
        <v>11812050.764999986</v>
      </c>
      <c r="O18" s="58" t="s">
        <v>37</v>
      </c>
    </row>
    <row r="19" spans="1:15" ht="15">
      <c r="A19" s="62"/>
      <c r="B19" s="28">
        <f t="shared" si="0"/>
        <v>10</v>
      </c>
      <c r="C19" s="28"/>
      <c r="D19" s="60" t="s">
        <v>46</v>
      </c>
      <c r="E19" s="61">
        <v>80110114.670000002</v>
      </c>
      <c r="F19" s="61">
        <v>32875821.190000001</v>
      </c>
      <c r="G19" s="61">
        <v>35689332.469999999</v>
      </c>
      <c r="H19" s="61">
        <v>44420782.67899996</v>
      </c>
      <c r="I19" s="61">
        <v>17000000</v>
      </c>
      <c r="J19" s="61">
        <v>86291081.019999996</v>
      </c>
      <c r="K19" s="61">
        <v>56152209.659999996</v>
      </c>
      <c r="L19" s="61">
        <v>83745114.971000016</v>
      </c>
      <c r="M19" s="61">
        <v>68405217.520000011</v>
      </c>
      <c r="N19" s="61">
        <v>2545966.0489999801</v>
      </c>
      <c r="O19" s="58" t="s">
        <v>37</v>
      </c>
    </row>
    <row r="20" spans="1:15" ht="15">
      <c r="A20" s="62"/>
      <c r="B20" s="28">
        <f t="shared" si="0"/>
        <v>11</v>
      </c>
      <c r="C20" s="28"/>
      <c r="D20" s="60" t="s">
        <v>47</v>
      </c>
      <c r="E20" s="61">
        <v>62636782.429999992</v>
      </c>
      <c r="F20" s="61">
        <v>26606211.719999999</v>
      </c>
      <c r="G20" s="61">
        <v>29704798.230000004</v>
      </c>
      <c r="H20" s="61">
        <v>32931984.199999999</v>
      </c>
      <c r="I20" s="61">
        <v>20595000</v>
      </c>
      <c r="J20" s="61">
        <v>15347110.300000001</v>
      </c>
      <c r="K20" s="61">
        <v>14891618.560000001</v>
      </c>
      <c r="L20" s="61">
        <v>14777846.479999999</v>
      </c>
      <c r="M20" s="61">
        <v>7773046.75</v>
      </c>
      <c r="N20" s="61">
        <v>569263.82000000216</v>
      </c>
      <c r="O20" s="58" t="s">
        <v>37</v>
      </c>
    </row>
    <row r="21" spans="1:15" ht="15">
      <c r="A21" s="62"/>
      <c r="B21" s="28">
        <f t="shared" si="0"/>
        <v>12</v>
      </c>
      <c r="C21" s="28"/>
      <c r="D21" s="60" t="s">
        <v>48</v>
      </c>
      <c r="E21" s="61">
        <v>2939954344.5159955</v>
      </c>
      <c r="F21" s="61">
        <v>378264229.76953173</v>
      </c>
      <c r="G21" s="61">
        <v>2625343009.2598953</v>
      </c>
      <c r="H21" s="61">
        <v>314611335.23681974</v>
      </c>
      <c r="I21" s="61">
        <v>204000000</v>
      </c>
      <c r="J21" s="61">
        <v>655985635.85476971</v>
      </c>
      <c r="K21" s="61">
        <v>254532308.04219717</v>
      </c>
      <c r="L21" s="61">
        <v>622435611.35381508</v>
      </c>
      <c r="M21" s="61">
        <v>501912937.39949197</v>
      </c>
      <c r="N21" s="61">
        <v>33550024.500954628</v>
      </c>
      <c r="O21" s="58" t="s">
        <v>37</v>
      </c>
    </row>
    <row r="22" spans="1:15" ht="15">
      <c r="A22" s="62"/>
      <c r="B22" s="28">
        <f t="shared" si="0"/>
        <v>13</v>
      </c>
      <c r="C22" s="28"/>
      <c r="D22" s="60" t="s">
        <v>49</v>
      </c>
      <c r="E22" s="61">
        <v>2087741949.7672017</v>
      </c>
      <c r="F22" s="61">
        <v>1653924313.1779065</v>
      </c>
      <c r="G22" s="61">
        <v>2002630677.7444851</v>
      </c>
      <c r="H22" s="61">
        <v>85111272.022716612</v>
      </c>
      <c r="I22" s="61">
        <v>53240000</v>
      </c>
      <c r="J22" s="61">
        <v>156879161.23200056</v>
      </c>
      <c r="K22" s="61">
        <v>155234809.97336921</v>
      </c>
      <c r="L22" s="61">
        <v>154620705.58158249</v>
      </c>
      <c r="M22" s="61">
        <v>108826582.7</v>
      </c>
      <c r="N22" s="61">
        <v>2258455.6504180729</v>
      </c>
      <c r="O22" s="58" t="s">
        <v>37</v>
      </c>
    </row>
    <row r="23" spans="1:15" ht="15">
      <c r="A23" s="62"/>
      <c r="B23" s="28">
        <f t="shared" si="0"/>
        <v>14</v>
      </c>
      <c r="C23" s="28"/>
      <c r="D23" s="60" t="s">
        <v>50</v>
      </c>
      <c r="E23" s="61">
        <v>482431529.84355897</v>
      </c>
      <c r="F23" s="61">
        <v>47513384.420078501</v>
      </c>
      <c r="G23" s="61">
        <v>347901740.1576882</v>
      </c>
      <c r="H23" s="61">
        <v>134529789.56945029</v>
      </c>
      <c r="I23" s="61">
        <v>78663600</v>
      </c>
      <c r="J23" s="61">
        <v>165930244.15930387</v>
      </c>
      <c r="K23" s="61">
        <v>124436144.70904431</v>
      </c>
      <c r="L23" s="61">
        <v>156780307.69037381</v>
      </c>
      <c r="M23" s="61">
        <v>123854973.96000001</v>
      </c>
      <c r="N23" s="61">
        <v>9149936.4689300656</v>
      </c>
      <c r="O23" s="58" t="s">
        <v>37</v>
      </c>
    </row>
    <row r="24" spans="1:15" ht="15">
      <c r="A24" s="62"/>
      <c r="B24" s="28">
        <f t="shared" si="0"/>
        <v>15</v>
      </c>
      <c r="C24" s="28"/>
      <c r="D24" s="60" t="s">
        <v>51</v>
      </c>
      <c r="E24" s="61">
        <v>21036266528.367176</v>
      </c>
      <c r="F24" s="61">
        <v>6106947492.9199991</v>
      </c>
      <c r="G24" s="61">
        <v>19175355717.279999</v>
      </c>
      <c r="H24" s="61">
        <v>1860910811.3200037</v>
      </c>
      <c r="I24" s="61">
        <v>1850000000</v>
      </c>
      <c r="J24" s="61">
        <v>6887267920.7100019</v>
      </c>
      <c r="K24" s="61">
        <v>6710196152.3900013</v>
      </c>
      <c r="L24" s="61">
        <v>6877442912.5199995</v>
      </c>
      <c r="M24" s="61">
        <v>5651574794.9399986</v>
      </c>
      <c r="N24" s="61">
        <v>9825008.1900024414</v>
      </c>
      <c r="O24" s="58" t="s">
        <v>37</v>
      </c>
    </row>
    <row r="25" spans="1:15" ht="15">
      <c r="A25" s="62"/>
      <c r="B25" s="28">
        <f t="shared" si="0"/>
        <v>16</v>
      </c>
      <c r="C25" s="28"/>
      <c r="D25" s="60" t="s">
        <v>52</v>
      </c>
      <c r="E25" s="61">
        <v>10362496241</v>
      </c>
      <c r="F25" s="61">
        <v>4297409955</v>
      </c>
      <c r="G25" s="61">
        <v>8118224183</v>
      </c>
      <c r="H25" s="61">
        <v>2244272058</v>
      </c>
      <c r="I25" s="61">
        <v>3453125000</v>
      </c>
      <c r="J25" s="61">
        <v>2693222487</v>
      </c>
      <c r="K25" s="61">
        <v>2699578926</v>
      </c>
      <c r="L25" s="61">
        <v>2929148862</v>
      </c>
      <c r="M25" s="61">
        <v>2390103552</v>
      </c>
      <c r="N25" s="61">
        <v>-235926375</v>
      </c>
      <c r="O25" s="58" t="s">
        <v>37</v>
      </c>
    </row>
    <row r="26" spans="1:15" ht="15">
      <c r="A26" s="62"/>
      <c r="B26" s="28">
        <f t="shared" si="0"/>
        <v>17</v>
      </c>
      <c r="C26" s="28"/>
      <c r="D26" s="60" t="s">
        <v>53</v>
      </c>
      <c r="E26" s="61">
        <v>521631327.95877182</v>
      </c>
      <c r="F26" s="61">
        <v>30723274.50766667</v>
      </c>
      <c r="G26" s="61">
        <v>118438869.64765301</v>
      </c>
      <c r="H26" s="61">
        <v>403192458.31111878</v>
      </c>
      <c r="I26" s="61">
        <v>50000000</v>
      </c>
      <c r="J26" s="61">
        <v>21404574.447857141</v>
      </c>
      <c r="K26" s="61">
        <v>21404149.767857142</v>
      </c>
      <c r="L26" s="61">
        <v>21235830.534035813</v>
      </c>
      <c r="M26" s="61">
        <v>1247595.69</v>
      </c>
      <c r="N26" s="61">
        <v>168743.91382132843</v>
      </c>
      <c r="O26" s="58" t="s">
        <v>37</v>
      </c>
    </row>
    <row r="27" spans="1:15" ht="15">
      <c r="A27" s="62"/>
      <c r="B27" s="28">
        <f t="shared" si="0"/>
        <v>18</v>
      </c>
      <c r="C27" s="28"/>
      <c r="D27" s="60" t="s">
        <v>54</v>
      </c>
      <c r="E27" s="61">
        <v>205761307.94999999</v>
      </c>
      <c r="F27" s="61">
        <v>130421169.39999999</v>
      </c>
      <c r="G27" s="61">
        <v>72433457.539999992</v>
      </c>
      <c r="H27" s="61">
        <v>133327850.41</v>
      </c>
      <c r="I27" s="61">
        <v>167637000</v>
      </c>
      <c r="J27" s="61">
        <v>23352325.170000002</v>
      </c>
      <c r="K27" s="61">
        <v>23076096.260000002</v>
      </c>
      <c r="L27" s="61">
        <v>19790469.510000002</v>
      </c>
      <c r="M27" s="61">
        <v>10968667.1</v>
      </c>
      <c r="N27" s="61">
        <v>3561855.66</v>
      </c>
      <c r="O27" s="58" t="s">
        <v>37</v>
      </c>
    </row>
    <row r="28" spans="1:15" ht="15">
      <c r="A28" s="62"/>
      <c r="B28" s="28">
        <f t="shared" si="0"/>
        <v>19</v>
      </c>
      <c r="C28" s="28"/>
      <c r="D28" s="60" t="s">
        <v>55</v>
      </c>
      <c r="E28" s="61">
        <v>20111397.5</v>
      </c>
      <c r="F28" s="61">
        <v>12911525.75</v>
      </c>
      <c r="G28" s="61">
        <v>4229868.2</v>
      </c>
      <c r="H28" s="61">
        <v>15881529.300000001</v>
      </c>
      <c r="I28" s="61">
        <v>10000000</v>
      </c>
      <c r="J28" s="61">
        <v>2620332.61</v>
      </c>
      <c r="K28" s="61">
        <v>2545361</v>
      </c>
      <c r="L28" s="61">
        <v>2393724</v>
      </c>
      <c r="M28" s="61">
        <v>649223</v>
      </c>
      <c r="N28" s="61">
        <v>226608.60999999987</v>
      </c>
      <c r="O28" s="58" t="s">
        <v>37</v>
      </c>
    </row>
    <row r="29" spans="1:15" ht="15">
      <c r="A29" s="62"/>
      <c r="B29" s="28">
        <f t="shared" si="0"/>
        <v>20</v>
      </c>
      <c r="C29" s="28"/>
      <c r="D29" s="60" t="s">
        <v>56</v>
      </c>
      <c r="E29" s="61">
        <v>12204726.109999999</v>
      </c>
      <c r="F29" s="61">
        <v>3201000</v>
      </c>
      <c r="G29" s="61">
        <v>1347939</v>
      </c>
      <c r="H29" s="61">
        <v>10856787</v>
      </c>
      <c r="I29" s="61">
        <v>10000000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58" t="s">
        <v>37</v>
      </c>
    </row>
    <row r="30" spans="1:15" ht="15">
      <c r="A30" s="62"/>
      <c r="B30" s="28">
        <f t="shared" si="0"/>
        <v>21</v>
      </c>
      <c r="C30" s="28"/>
      <c r="D30" s="60" t="s">
        <v>57</v>
      </c>
      <c r="E30" s="61">
        <v>635576371</v>
      </c>
      <c r="F30" s="61">
        <v>121756699</v>
      </c>
      <c r="G30" s="61">
        <v>414501423</v>
      </c>
      <c r="H30" s="61">
        <v>221074948</v>
      </c>
      <c r="I30" s="61">
        <v>100000000</v>
      </c>
      <c r="J30" s="61">
        <v>58282626</v>
      </c>
      <c r="K30" s="61">
        <v>59250161</v>
      </c>
      <c r="L30" s="61">
        <v>71092151</v>
      </c>
      <c r="M30" s="61">
        <v>47452891</v>
      </c>
      <c r="N30" s="61">
        <v>-12809525</v>
      </c>
      <c r="O30" s="58" t="s">
        <v>37</v>
      </c>
    </row>
    <row r="31" spans="1:15" ht="15">
      <c r="A31" s="62"/>
      <c r="B31" s="28">
        <f t="shared" si="0"/>
        <v>22</v>
      </c>
      <c r="C31" s="28"/>
      <c r="D31" s="60" t="s">
        <v>58</v>
      </c>
      <c r="E31" s="61">
        <v>5886716791.4958973</v>
      </c>
      <c r="F31" s="61">
        <v>2017411001.5451756</v>
      </c>
      <c r="G31" s="61">
        <v>5081647471.5171833</v>
      </c>
      <c r="H31" s="61">
        <v>805069319.93898118</v>
      </c>
      <c r="I31" s="61">
        <v>251000000</v>
      </c>
      <c r="J31" s="61">
        <v>1481034226.5561538</v>
      </c>
      <c r="K31" s="61">
        <v>1456327459.3661537</v>
      </c>
      <c r="L31" s="61">
        <v>1456834214.2271726</v>
      </c>
      <c r="M31" s="61">
        <v>1077678557.0681114</v>
      </c>
      <c r="N31" s="61">
        <v>24200012.328981161</v>
      </c>
      <c r="O31" s="58" t="s">
        <v>37</v>
      </c>
    </row>
    <row r="32" spans="1:15" ht="15">
      <c r="A32" s="62"/>
      <c r="B32" s="28">
        <f t="shared" si="0"/>
        <v>23</v>
      </c>
      <c r="C32" s="28"/>
      <c r="D32" s="60" t="s">
        <v>59</v>
      </c>
      <c r="E32" s="61">
        <v>2969808899.5900002</v>
      </c>
      <c r="F32" s="61">
        <v>1015418968.87</v>
      </c>
      <c r="G32" s="61">
        <v>2264531268.2199993</v>
      </c>
      <c r="H32" s="61">
        <v>705277631.37000012</v>
      </c>
      <c r="I32" s="61">
        <v>475028573.39999998</v>
      </c>
      <c r="J32" s="61">
        <v>680181792.13000011</v>
      </c>
      <c r="K32" s="61">
        <v>657707519.20000005</v>
      </c>
      <c r="L32" s="61">
        <v>640719832.55000007</v>
      </c>
      <c r="M32" s="61">
        <v>514712674.32000005</v>
      </c>
      <c r="N32" s="61">
        <v>39461959.580000043</v>
      </c>
      <c r="O32" s="58" t="s">
        <v>37</v>
      </c>
    </row>
    <row r="33" spans="1:15" ht="15">
      <c r="A33" s="62"/>
      <c r="B33" s="28">
        <f t="shared" si="0"/>
        <v>24</v>
      </c>
      <c r="C33" s="28"/>
      <c r="D33" s="60" t="s">
        <v>60</v>
      </c>
      <c r="E33" s="61">
        <v>153000369.13000003</v>
      </c>
      <c r="F33" s="61">
        <v>14913044.91</v>
      </c>
      <c r="G33" s="61">
        <v>82806903.349999979</v>
      </c>
      <c r="H33" s="61">
        <v>70193465.779999971</v>
      </c>
      <c r="I33" s="61">
        <v>33000000</v>
      </c>
      <c r="J33" s="61">
        <v>39256902.980000004</v>
      </c>
      <c r="K33" s="61">
        <v>39244664.700000003</v>
      </c>
      <c r="L33" s="61">
        <v>32576279.850000001</v>
      </c>
      <c r="M33" s="61">
        <v>21918567.780000001</v>
      </c>
      <c r="N33" s="61">
        <v>6680623.1300000027</v>
      </c>
      <c r="O33" s="58" t="s">
        <v>37</v>
      </c>
    </row>
    <row r="34" spans="1:15" ht="15.95" customHeight="1">
      <c r="A34" s="64"/>
      <c r="B34" s="28"/>
      <c r="C34" s="28"/>
      <c r="D34" s="65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58"/>
    </row>
    <row r="35" spans="1:15" s="97" customFormat="1" ht="15.75" customHeight="1">
      <c r="A35" s="94"/>
      <c r="B35" s="22"/>
      <c r="C35" s="22"/>
      <c r="D35" s="67" t="s">
        <v>61</v>
      </c>
      <c r="E35" s="95">
        <f>SUM(E10:E34)</f>
        <v>71313753902.652298</v>
      </c>
      <c r="F35" s="95">
        <f>SUM(F10:F34)</f>
        <v>18487997914.468525</v>
      </c>
      <c r="G35" s="95">
        <f t="shared" ref="G35:N35" si="1">SUM(G10:G34)</f>
        <v>61492073145.225502</v>
      </c>
      <c r="H35" s="95">
        <f t="shared" si="1"/>
        <v>9821680757.3239517</v>
      </c>
      <c r="I35" s="95">
        <f t="shared" si="1"/>
        <v>8139989173.3999996</v>
      </c>
      <c r="J35" s="95">
        <f t="shared" si="1"/>
        <v>18678849331.938225</v>
      </c>
      <c r="K35" s="95">
        <f t="shared" si="1"/>
        <v>17771112443.713322</v>
      </c>
      <c r="L35" s="95">
        <f t="shared" si="1"/>
        <v>18672066521.186165</v>
      </c>
      <c r="M35" s="95">
        <f t="shared" si="1"/>
        <v>15053787043.138605</v>
      </c>
      <c r="N35" s="95">
        <f t="shared" si="1"/>
        <v>6782810.7520556226</v>
      </c>
      <c r="O35" s="96"/>
    </row>
    <row r="36" spans="1:15" ht="15.75" customHeight="1">
      <c r="A36" s="64"/>
      <c r="O36" s="53"/>
    </row>
    <row r="37" spans="1:15" ht="15.75" customHeight="1">
      <c r="A37" s="33"/>
      <c r="D37" s="68" t="s">
        <v>62</v>
      </c>
      <c r="N37" s="69"/>
      <c r="O37" s="53"/>
    </row>
    <row r="38" spans="1:15" ht="15"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53"/>
    </row>
  </sheetData>
  <mergeCells count="14">
    <mergeCell ref="L5:L8"/>
    <mergeCell ref="M5:M8"/>
    <mergeCell ref="N5:N8"/>
    <mergeCell ref="O5:O8"/>
    <mergeCell ref="A2:N2"/>
    <mergeCell ref="A3:N3"/>
    <mergeCell ref="A5:D8"/>
    <mergeCell ref="E5:E8"/>
    <mergeCell ref="F5:F8"/>
    <mergeCell ref="G5:G8"/>
    <mergeCell ref="H5:H8"/>
    <mergeCell ref="I5:I8"/>
    <mergeCell ref="J5:J8"/>
    <mergeCell ref="K5:K8"/>
  </mergeCells>
  <printOptions horizontalCentered="1"/>
  <pageMargins left="0.25" right="0.25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Industry Performance</vt:lpstr>
      <vt:lpstr>Summary</vt:lpstr>
      <vt:lpstr>'Industry Performance'!Print_Area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L. Anzia</dc:creator>
  <cp:lastModifiedBy>Jul Lieza Anne B. Serquina</cp:lastModifiedBy>
  <cp:lastPrinted>2024-05-23T05:56:11Z</cp:lastPrinted>
  <dcterms:created xsi:type="dcterms:W3CDTF">2024-04-25T05:14:58Z</dcterms:created>
  <dcterms:modified xsi:type="dcterms:W3CDTF">2024-05-23T05:56:14Z</dcterms:modified>
</cp:coreProperties>
</file>