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14.xml" ContentType="application/vnd.openxmlformats-officedocument.drawing+xml"/>
  <Override PartName="/xl/drawings/drawing1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06"/>
  <workbookPr codeName="ThisWorkbook" autoCompressPictures="0" defaultThemeVersion="124226"/>
  <mc:AlternateContent xmlns:mc="http://schemas.openxmlformats.org/markup-compatibility/2006">
    <mc:Choice Requires="x15">
      <x15ac:absPath xmlns:x15ac="http://schemas.microsoft.com/office/spreadsheetml/2010/11/ac" url="https://insurancegovph.sharepoint.com/sites/Non-LifeDivision/Shared Documents/Template/FRF/2024/"/>
    </mc:Choice>
  </mc:AlternateContent>
  <xr:revisionPtr revIDLastSave="0" documentId="8_{7D952153-A447-427D-BAFC-02141413E440}" xr6:coauthVersionLast="47" xr6:coauthVersionMax="47" xr10:uidLastSave="{00000000-0000-0000-0000-000000000000}"/>
  <workbookProtection workbookAlgorithmName="SHA-512" workbookHashValue="c3U9+jes9F6dmqcNOTxkIXSUdM4IgM0HPsHlijzVo0uT5XSaVEhl3vcKdWrvehaIhy7cJ6E/JBCl7pb/SixgpQ==" workbookSaltValue="jfCVC40RLMQwQ4vahHa0Cg==" workbookSpinCount="100000" lockStructure="1"/>
  <bookViews>
    <workbookView xWindow="28680" yWindow="-120" windowWidth="24240" windowHeight="13140" tabRatio="976" firstSheet="5" activeTab="5" xr2:uid="{00000000-000D-0000-FFFF-FFFF00000000}"/>
  </bookViews>
  <sheets>
    <sheet name="Topsheet" sheetId="49" r:id="rId1"/>
    <sheet name="ComProf" sheetId="48" r:id="rId2"/>
    <sheet name="SFP" sheetId="1" r:id="rId3"/>
    <sheet name="SCI" sheetId="23" r:id="rId4"/>
    <sheet name="Other Asset" sheetId="37" r:id="rId5"/>
    <sheet name="Notes" sheetId="39" r:id="rId6"/>
    <sheet name="PL (Undiscounted)" sheetId="40" r:id="rId7"/>
    <sheet name="PL (Discounted)" sheetId="50" r:id="rId8"/>
    <sheet name="CL (Undiscounted)" sheetId="42" r:id="rId9"/>
    <sheet name="CL (Discounted)" sheetId="47" r:id="rId10"/>
    <sheet name="Loss Triangles" sheetId="43" r:id="rId11"/>
    <sheet name="Productions" sheetId="46" r:id="rId12"/>
    <sheet name="RBC Reconciliation" sheetId="44" r:id="rId13"/>
    <sheet name="Revisions" sheetId="45" r:id="rId14"/>
    <sheet name="FOR IC&gt;&gt;" sheetId="52" state="hidden" r:id="rId15"/>
    <sheet name="Net Worth" sheetId="53" state="hidden" r:id="rId16"/>
    <sheet name="Ratios" sheetId="54" state="hidden" r:id="rId17"/>
    <sheet name="H&amp;VAnlaysis of SFP" sheetId="55" state="hidden" r:id="rId18"/>
    <sheet name="Production" sheetId="57" state="hidden" r:id="rId19"/>
  </sheets>
  <definedNames>
    <definedName name="____________________________dec11" localSheetId="16">#REF!</definedName>
    <definedName name="____________________________dec11">#REF!</definedName>
    <definedName name="____________________________dec12" localSheetId="16">#REF!</definedName>
    <definedName name="____________________________dec12">#REF!</definedName>
    <definedName name="____________________________dec13" localSheetId="16">#REF!</definedName>
    <definedName name="____________________________dec13">#REF!</definedName>
    <definedName name="____________________________dec14" localSheetId="16">#REF!</definedName>
    <definedName name="____________________________dec14">#REF!</definedName>
    <definedName name="____________________________dec15" localSheetId="16">#REF!</definedName>
    <definedName name="____________________________dec15">#REF!</definedName>
    <definedName name="____________________________dec16" localSheetId="16">#REF!</definedName>
    <definedName name="____________________________dec16">#REF!</definedName>
    <definedName name="____________________________dec17" localSheetId="16">#REF!</definedName>
    <definedName name="____________________________dec17">#REF!</definedName>
    <definedName name="____________________________dec6" localSheetId="16">#REF!</definedName>
    <definedName name="____________________________dec6">#REF!</definedName>
    <definedName name="____________________________dec7" localSheetId="16">#REF!</definedName>
    <definedName name="____________________________dec7">#REF!</definedName>
    <definedName name="____________________________dec9" localSheetId="16">#REF!</definedName>
    <definedName name="____________________________dec9">#REF!</definedName>
    <definedName name="____________________________new10" localSheetId="16">#REF!</definedName>
    <definedName name="____________________________new10">#REF!</definedName>
    <definedName name="____________________________new11" localSheetId="16">#REF!</definedName>
    <definedName name="____________________________new11">#REF!</definedName>
    <definedName name="____________________________new12" localSheetId="16">#REF!</definedName>
    <definedName name="____________________________new12">#REF!</definedName>
    <definedName name="____________________________new13" localSheetId="16">#REF!</definedName>
    <definedName name="____________________________new13">#REF!</definedName>
    <definedName name="____________________________new14" localSheetId="16">#REF!</definedName>
    <definedName name="____________________________new14">#REF!</definedName>
    <definedName name="____________________________new15" localSheetId="16">#REF!</definedName>
    <definedName name="____________________________new15">#REF!</definedName>
    <definedName name="____________________________new16" localSheetId="16">#REF!</definedName>
    <definedName name="____________________________new16">#REF!</definedName>
    <definedName name="____________________________new17" localSheetId="16">#REF!</definedName>
    <definedName name="____________________________new17">#REF!</definedName>
    <definedName name="____________________________new6" localSheetId="16">#REF!</definedName>
    <definedName name="____________________________new6">#REF!</definedName>
    <definedName name="____________________________new7" localSheetId="16">#REF!</definedName>
    <definedName name="____________________________new7">#REF!</definedName>
    <definedName name="____________________________new8" localSheetId="16">#REF!</definedName>
    <definedName name="____________________________new8">#REF!</definedName>
    <definedName name="____________________________new9" localSheetId="16">#REF!</definedName>
    <definedName name="____________________________new9">#REF!</definedName>
    <definedName name="____________________________old10" localSheetId="16">#REF!</definedName>
    <definedName name="____________________________old10">#REF!</definedName>
    <definedName name="____________________________old11" localSheetId="16">#REF!</definedName>
    <definedName name="____________________________old11">#REF!</definedName>
    <definedName name="____________________________old12" localSheetId="16">#REF!</definedName>
    <definedName name="____________________________old12">#REF!</definedName>
    <definedName name="____________________________old13" localSheetId="16">#REF!</definedName>
    <definedName name="____________________________old13">#REF!</definedName>
    <definedName name="____________________________old14" localSheetId="16">#REF!</definedName>
    <definedName name="____________________________old14">#REF!</definedName>
    <definedName name="____________________________old15" localSheetId="16">#REF!</definedName>
    <definedName name="____________________________old15">#REF!</definedName>
    <definedName name="____________________________old16" localSheetId="16">#REF!</definedName>
    <definedName name="____________________________old16">#REF!</definedName>
    <definedName name="____________________________old17" localSheetId="16">#REF!</definedName>
    <definedName name="____________________________old17">#REF!</definedName>
    <definedName name="____________________________old6" localSheetId="16">#REF!</definedName>
    <definedName name="____________________________old6">#REF!</definedName>
    <definedName name="____________________________old7" localSheetId="16">#REF!</definedName>
    <definedName name="____________________________old7">#REF!</definedName>
    <definedName name="____________________________old8" localSheetId="16">#REF!</definedName>
    <definedName name="____________________________old8">#REF!</definedName>
    <definedName name="____________________________old9" localSheetId="16">#REF!</definedName>
    <definedName name="____________________________old9">#REF!</definedName>
    <definedName name="___________________________dec10" localSheetId="16">#REF!</definedName>
    <definedName name="___________________________dec10">#REF!</definedName>
    <definedName name="___________________________dec11" localSheetId="16">#REF!</definedName>
    <definedName name="___________________________dec11">#REF!</definedName>
    <definedName name="___________________________dec12" localSheetId="16">#REF!</definedName>
    <definedName name="___________________________dec12">#REF!</definedName>
    <definedName name="___________________________dec13" localSheetId="16">#REF!</definedName>
    <definedName name="___________________________dec13">#REF!</definedName>
    <definedName name="___________________________dec14" localSheetId="16">#REF!</definedName>
    <definedName name="___________________________dec14">#REF!</definedName>
    <definedName name="___________________________dec15" localSheetId="16">#REF!</definedName>
    <definedName name="___________________________dec15">#REF!</definedName>
    <definedName name="___________________________dec16" localSheetId="16">#REF!</definedName>
    <definedName name="___________________________dec16">#REF!</definedName>
    <definedName name="___________________________dec17" localSheetId="16">#REF!</definedName>
    <definedName name="___________________________dec17">#REF!</definedName>
    <definedName name="___________________________dec6" localSheetId="16">#REF!</definedName>
    <definedName name="___________________________dec6">#REF!</definedName>
    <definedName name="___________________________dec7" localSheetId="16">#REF!</definedName>
    <definedName name="___________________________dec7">#REF!</definedName>
    <definedName name="___________________________dec9" localSheetId="16">#REF!</definedName>
    <definedName name="___________________________dec9">#REF!</definedName>
    <definedName name="___________________________new10" localSheetId="16">#REF!</definedName>
    <definedName name="___________________________new10">#REF!</definedName>
    <definedName name="___________________________new11" localSheetId="16">#REF!</definedName>
    <definedName name="___________________________new11">#REF!</definedName>
    <definedName name="___________________________new12" localSheetId="16">#REF!</definedName>
    <definedName name="___________________________new12">#REF!</definedName>
    <definedName name="___________________________new13" localSheetId="16">#REF!</definedName>
    <definedName name="___________________________new13">#REF!</definedName>
    <definedName name="___________________________new14" localSheetId="16">#REF!</definedName>
    <definedName name="___________________________new14">#REF!</definedName>
    <definedName name="___________________________new15" localSheetId="16">#REF!</definedName>
    <definedName name="___________________________new15">#REF!</definedName>
    <definedName name="___________________________new16" localSheetId="16">#REF!</definedName>
    <definedName name="___________________________new16">#REF!</definedName>
    <definedName name="___________________________new17" localSheetId="16">#REF!</definedName>
    <definedName name="___________________________new17">#REF!</definedName>
    <definedName name="___________________________new6" localSheetId="16">#REF!</definedName>
    <definedName name="___________________________new6">#REF!</definedName>
    <definedName name="___________________________new7" localSheetId="16">#REF!</definedName>
    <definedName name="___________________________new7">#REF!</definedName>
    <definedName name="___________________________new8" localSheetId="16">#REF!</definedName>
    <definedName name="___________________________new8">#REF!</definedName>
    <definedName name="___________________________new9" localSheetId="16">#REF!</definedName>
    <definedName name="___________________________new9">#REF!</definedName>
    <definedName name="___________________________old10" localSheetId="16">#REF!</definedName>
    <definedName name="___________________________old10">#REF!</definedName>
    <definedName name="___________________________old11" localSheetId="16">#REF!</definedName>
    <definedName name="___________________________old11">#REF!</definedName>
    <definedName name="___________________________old12" localSheetId="16">#REF!</definedName>
    <definedName name="___________________________old12">#REF!</definedName>
    <definedName name="___________________________old13" localSheetId="16">#REF!</definedName>
    <definedName name="___________________________old13">#REF!</definedName>
    <definedName name="___________________________old14" localSheetId="16">#REF!</definedName>
    <definedName name="___________________________old14">#REF!</definedName>
    <definedName name="___________________________old15" localSheetId="16">#REF!</definedName>
    <definedName name="___________________________old15">#REF!</definedName>
    <definedName name="___________________________old16" localSheetId="16">#REF!</definedName>
    <definedName name="___________________________old16">#REF!</definedName>
    <definedName name="___________________________old17" localSheetId="16">#REF!</definedName>
    <definedName name="___________________________old17">#REF!</definedName>
    <definedName name="___________________________old6" localSheetId="16">#REF!</definedName>
    <definedName name="___________________________old6">#REF!</definedName>
    <definedName name="___________________________old7" localSheetId="16">#REF!</definedName>
    <definedName name="___________________________old7">#REF!</definedName>
    <definedName name="___________________________old8" localSheetId="16">#REF!</definedName>
    <definedName name="___________________________old8">#REF!</definedName>
    <definedName name="___________________________old9" localSheetId="16">#REF!</definedName>
    <definedName name="___________________________old9">#REF!</definedName>
    <definedName name="__________________________dec10" localSheetId="16">#REF!</definedName>
    <definedName name="__________________________dec10">#REF!</definedName>
    <definedName name="__________________________dec11" localSheetId="16">#REF!</definedName>
    <definedName name="__________________________dec11">#REF!</definedName>
    <definedName name="__________________________dec12" localSheetId="16">#REF!</definedName>
    <definedName name="__________________________dec12">#REF!</definedName>
    <definedName name="__________________________dec13" localSheetId="16">#REF!</definedName>
    <definedName name="__________________________dec13">#REF!</definedName>
    <definedName name="__________________________dec14" localSheetId="16">#REF!</definedName>
    <definedName name="__________________________dec14">#REF!</definedName>
    <definedName name="__________________________dec15" localSheetId="16">#REF!</definedName>
    <definedName name="__________________________dec15">#REF!</definedName>
    <definedName name="__________________________dec16" localSheetId="16">#REF!</definedName>
    <definedName name="__________________________dec16">#REF!</definedName>
    <definedName name="__________________________dec17" localSheetId="16">#REF!</definedName>
    <definedName name="__________________________dec17">#REF!</definedName>
    <definedName name="__________________________dec6" localSheetId="16">#REF!</definedName>
    <definedName name="__________________________dec6">#REF!</definedName>
    <definedName name="__________________________dec7" localSheetId="16">#REF!</definedName>
    <definedName name="__________________________dec7">#REF!</definedName>
    <definedName name="__________________________dec9" localSheetId="16">#REF!</definedName>
    <definedName name="__________________________dec9">#REF!</definedName>
    <definedName name="__________________________new10" localSheetId="16">#REF!</definedName>
    <definedName name="__________________________new10">#REF!</definedName>
    <definedName name="__________________________new11" localSheetId="16">#REF!</definedName>
    <definedName name="__________________________new11">#REF!</definedName>
    <definedName name="__________________________new12" localSheetId="16">#REF!</definedName>
    <definedName name="__________________________new12">#REF!</definedName>
    <definedName name="__________________________new13" localSheetId="16">#REF!</definedName>
    <definedName name="__________________________new13">#REF!</definedName>
    <definedName name="__________________________new14" localSheetId="16">#REF!</definedName>
    <definedName name="__________________________new14">#REF!</definedName>
    <definedName name="__________________________new15" localSheetId="16">#REF!</definedName>
    <definedName name="__________________________new15">#REF!</definedName>
    <definedName name="__________________________new16" localSheetId="16">#REF!</definedName>
    <definedName name="__________________________new16">#REF!</definedName>
    <definedName name="__________________________new17" localSheetId="16">#REF!</definedName>
    <definedName name="__________________________new17">#REF!</definedName>
    <definedName name="__________________________new6" localSheetId="16">#REF!</definedName>
    <definedName name="__________________________new6">#REF!</definedName>
    <definedName name="__________________________new7" localSheetId="16">#REF!</definedName>
    <definedName name="__________________________new7">#REF!</definedName>
    <definedName name="__________________________new8" localSheetId="16">#REF!</definedName>
    <definedName name="__________________________new8">#REF!</definedName>
    <definedName name="__________________________new9" localSheetId="16">#REF!</definedName>
    <definedName name="__________________________new9">#REF!</definedName>
    <definedName name="__________________________old10" localSheetId="16">#REF!</definedName>
    <definedName name="__________________________old10">#REF!</definedName>
    <definedName name="__________________________old11" localSheetId="16">#REF!</definedName>
    <definedName name="__________________________old11">#REF!</definedName>
    <definedName name="__________________________old12" localSheetId="16">#REF!</definedName>
    <definedName name="__________________________old12">#REF!</definedName>
    <definedName name="__________________________old13" localSheetId="16">#REF!</definedName>
    <definedName name="__________________________old13">#REF!</definedName>
    <definedName name="__________________________old14" localSheetId="16">#REF!</definedName>
    <definedName name="__________________________old14">#REF!</definedName>
    <definedName name="__________________________old15" localSheetId="16">#REF!</definedName>
    <definedName name="__________________________old15">#REF!</definedName>
    <definedName name="__________________________old16" localSheetId="16">#REF!</definedName>
    <definedName name="__________________________old16">#REF!</definedName>
    <definedName name="__________________________old17" localSheetId="16">#REF!</definedName>
    <definedName name="__________________________old17">#REF!</definedName>
    <definedName name="__________________________old6" localSheetId="16">#REF!</definedName>
    <definedName name="__________________________old6">#REF!</definedName>
    <definedName name="__________________________old7" localSheetId="16">#REF!</definedName>
    <definedName name="__________________________old7">#REF!</definedName>
    <definedName name="__________________________old8" localSheetId="16">#REF!</definedName>
    <definedName name="__________________________old8">#REF!</definedName>
    <definedName name="__________________________old9" localSheetId="16">#REF!</definedName>
    <definedName name="__________________________old9">#REF!</definedName>
    <definedName name="_________________________dec10" localSheetId="16">#REF!</definedName>
    <definedName name="_________________________dec10">#REF!</definedName>
    <definedName name="_________________________dec11" localSheetId="16">#REF!</definedName>
    <definedName name="_________________________dec11">#REF!</definedName>
    <definedName name="_________________________dec12" localSheetId="16">#REF!</definedName>
    <definedName name="_________________________dec12">#REF!</definedName>
    <definedName name="_________________________dec13" localSheetId="16">#REF!</definedName>
    <definedName name="_________________________dec13">#REF!</definedName>
    <definedName name="_________________________dec14" localSheetId="16">#REF!</definedName>
    <definedName name="_________________________dec14">#REF!</definedName>
    <definedName name="_________________________dec15" localSheetId="16">#REF!</definedName>
    <definedName name="_________________________dec15">#REF!</definedName>
    <definedName name="_________________________dec16" localSheetId="16">#REF!</definedName>
    <definedName name="_________________________dec16">#REF!</definedName>
    <definedName name="_________________________dec17" localSheetId="16">#REF!</definedName>
    <definedName name="_________________________dec17">#REF!</definedName>
    <definedName name="_________________________dec6" localSheetId="16">#REF!</definedName>
    <definedName name="_________________________dec6">#REF!</definedName>
    <definedName name="_________________________dec7" localSheetId="16">#REF!</definedName>
    <definedName name="_________________________dec7">#REF!</definedName>
    <definedName name="_________________________dec9" localSheetId="16">#REF!</definedName>
    <definedName name="_________________________dec9">#REF!</definedName>
    <definedName name="_________________________new10" localSheetId="16">#REF!</definedName>
    <definedName name="_________________________new10">#REF!</definedName>
    <definedName name="_________________________new11" localSheetId="16">#REF!</definedName>
    <definedName name="_________________________new11">#REF!</definedName>
    <definedName name="_________________________new12" localSheetId="16">#REF!</definedName>
    <definedName name="_________________________new12">#REF!</definedName>
    <definedName name="_________________________new13" localSheetId="16">#REF!</definedName>
    <definedName name="_________________________new13">#REF!</definedName>
    <definedName name="_________________________new14" localSheetId="16">#REF!</definedName>
    <definedName name="_________________________new14">#REF!</definedName>
    <definedName name="_________________________new15" localSheetId="16">#REF!</definedName>
    <definedName name="_________________________new15">#REF!</definedName>
    <definedName name="_________________________new16" localSheetId="16">#REF!</definedName>
    <definedName name="_________________________new16">#REF!</definedName>
    <definedName name="_________________________new17" localSheetId="16">#REF!</definedName>
    <definedName name="_________________________new17">#REF!</definedName>
    <definedName name="_________________________new6" localSheetId="16">#REF!</definedName>
    <definedName name="_________________________new6">#REF!</definedName>
    <definedName name="_________________________new7" localSheetId="16">#REF!</definedName>
    <definedName name="_________________________new7">#REF!</definedName>
    <definedName name="_________________________new8" localSheetId="16">#REF!</definedName>
    <definedName name="_________________________new8">#REF!</definedName>
    <definedName name="_________________________new9" localSheetId="16">#REF!</definedName>
    <definedName name="_________________________new9">#REF!</definedName>
    <definedName name="_________________________old10" localSheetId="16">#REF!</definedName>
    <definedName name="_________________________old10">#REF!</definedName>
    <definedName name="_________________________old11" localSheetId="16">#REF!</definedName>
    <definedName name="_________________________old11">#REF!</definedName>
    <definedName name="_________________________old12" localSheetId="16">#REF!</definedName>
    <definedName name="_________________________old12">#REF!</definedName>
    <definedName name="_________________________old13" localSheetId="16">#REF!</definedName>
    <definedName name="_________________________old13">#REF!</definedName>
    <definedName name="_________________________old14" localSheetId="16">#REF!</definedName>
    <definedName name="_________________________old14">#REF!</definedName>
    <definedName name="_________________________old15" localSheetId="16">#REF!</definedName>
    <definedName name="_________________________old15">#REF!</definedName>
    <definedName name="_________________________old16" localSheetId="16">#REF!</definedName>
    <definedName name="_________________________old16">#REF!</definedName>
    <definedName name="_________________________old17" localSheetId="16">#REF!</definedName>
    <definedName name="_________________________old17">#REF!</definedName>
    <definedName name="_________________________old6" localSheetId="16">#REF!</definedName>
    <definedName name="_________________________old6">#REF!</definedName>
    <definedName name="_________________________old7" localSheetId="16">#REF!</definedName>
    <definedName name="_________________________old7">#REF!</definedName>
    <definedName name="_________________________old8" localSheetId="16">#REF!</definedName>
    <definedName name="_________________________old8">#REF!</definedName>
    <definedName name="_________________________old9" localSheetId="16">#REF!</definedName>
    <definedName name="_________________________old9">#REF!</definedName>
    <definedName name="________________________dec10" localSheetId="16">#REF!</definedName>
    <definedName name="________________________dec10">#REF!</definedName>
    <definedName name="________________________dec11" localSheetId="16">#REF!</definedName>
    <definedName name="________________________dec11">#REF!</definedName>
    <definedName name="________________________dec12" localSheetId="16">#REF!</definedName>
    <definedName name="________________________dec12">#REF!</definedName>
    <definedName name="________________________dec13" localSheetId="16">#REF!</definedName>
    <definedName name="________________________dec13">#REF!</definedName>
    <definedName name="________________________dec14" localSheetId="16">#REF!</definedName>
    <definedName name="________________________dec14">#REF!</definedName>
    <definedName name="________________________dec15" localSheetId="16">#REF!</definedName>
    <definedName name="________________________dec15">#REF!</definedName>
    <definedName name="________________________dec16" localSheetId="16">#REF!</definedName>
    <definedName name="________________________dec16">#REF!</definedName>
    <definedName name="________________________dec17" localSheetId="16">#REF!</definedName>
    <definedName name="________________________dec17">#REF!</definedName>
    <definedName name="________________________dec6" localSheetId="16">#REF!</definedName>
    <definedName name="________________________dec6">#REF!</definedName>
    <definedName name="________________________dec7" localSheetId="16">#REF!</definedName>
    <definedName name="________________________dec7">#REF!</definedName>
    <definedName name="________________________dec9" localSheetId="16">#REF!</definedName>
    <definedName name="________________________dec9">#REF!</definedName>
    <definedName name="________________________new10" localSheetId="16">#REF!</definedName>
    <definedName name="________________________new10">#REF!</definedName>
    <definedName name="________________________new11" localSheetId="16">#REF!</definedName>
    <definedName name="________________________new11">#REF!</definedName>
    <definedName name="________________________new12" localSheetId="16">#REF!</definedName>
    <definedName name="________________________new12">#REF!</definedName>
    <definedName name="________________________new13" localSheetId="16">#REF!</definedName>
    <definedName name="________________________new13">#REF!</definedName>
    <definedName name="________________________new14" localSheetId="16">#REF!</definedName>
    <definedName name="________________________new14">#REF!</definedName>
    <definedName name="________________________new15" localSheetId="16">#REF!</definedName>
    <definedName name="________________________new15">#REF!</definedName>
    <definedName name="________________________new16" localSheetId="16">#REF!</definedName>
    <definedName name="________________________new16">#REF!</definedName>
    <definedName name="________________________new17" localSheetId="16">#REF!</definedName>
    <definedName name="________________________new17">#REF!</definedName>
    <definedName name="________________________new6" localSheetId="16">#REF!</definedName>
    <definedName name="________________________new6">#REF!</definedName>
    <definedName name="________________________new7" localSheetId="16">#REF!</definedName>
    <definedName name="________________________new7">#REF!</definedName>
    <definedName name="________________________new8" localSheetId="16">#REF!</definedName>
    <definedName name="________________________new8">#REF!</definedName>
    <definedName name="________________________new9" localSheetId="16">#REF!</definedName>
    <definedName name="________________________new9">#REF!</definedName>
    <definedName name="________________________old10" localSheetId="16">#REF!</definedName>
    <definedName name="________________________old10">#REF!</definedName>
    <definedName name="________________________old11" localSheetId="16">#REF!</definedName>
    <definedName name="________________________old11">#REF!</definedName>
    <definedName name="________________________old12" localSheetId="16">#REF!</definedName>
    <definedName name="________________________old12">#REF!</definedName>
    <definedName name="________________________old13" localSheetId="16">#REF!</definedName>
    <definedName name="________________________old13">#REF!</definedName>
    <definedName name="________________________old14" localSheetId="16">#REF!</definedName>
    <definedName name="________________________old14">#REF!</definedName>
    <definedName name="________________________old15" localSheetId="16">#REF!</definedName>
    <definedName name="________________________old15">#REF!</definedName>
    <definedName name="________________________old16" localSheetId="16">#REF!</definedName>
    <definedName name="________________________old16">#REF!</definedName>
    <definedName name="________________________old17" localSheetId="16">#REF!</definedName>
    <definedName name="________________________old17">#REF!</definedName>
    <definedName name="________________________old6" localSheetId="16">#REF!</definedName>
    <definedName name="________________________old6">#REF!</definedName>
    <definedName name="________________________old7" localSheetId="16">#REF!</definedName>
    <definedName name="________________________old7">#REF!</definedName>
    <definedName name="________________________old8" localSheetId="16">#REF!</definedName>
    <definedName name="________________________old8">#REF!</definedName>
    <definedName name="________________________old9" localSheetId="16">#REF!</definedName>
    <definedName name="________________________old9">#REF!</definedName>
    <definedName name="_______________________dec10" localSheetId="16">#REF!</definedName>
    <definedName name="_______________________dec10">#REF!</definedName>
    <definedName name="_______________________dec11" localSheetId="16">#REF!</definedName>
    <definedName name="_______________________dec11">#REF!</definedName>
    <definedName name="_______________________dec12" localSheetId="16">#REF!</definedName>
    <definedName name="_______________________dec12">#REF!</definedName>
    <definedName name="_______________________dec13" localSheetId="16">#REF!</definedName>
    <definedName name="_______________________dec13">#REF!</definedName>
    <definedName name="_______________________dec14" localSheetId="16">#REF!</definedName>
    <definedName name="_______________________dec14">#REF!</definedName>
    <definedName name="_______________________dec15" localSheetId="16">#REF!</definedName>
    <definedName name="_______________________dec15">#REF!</definedName>
    <definedName name="_______________________dec16" localSheetId="16">#REF!</definedName>
    <definedName name="_______________________dec16">#REF!</definedName>
    <definedName name="_______________________dec17" localSheetId="16">#REF!</definedName>
    <definedName name="_______________________dec17">#REF!</definedName>
    <definedName name="_______________________dec6" localSheetId="16">#REF!</definedName>
    <definedName name="_______________________dec6">#REF!</definedName>
    <definedName name="_______________________dec7" localSheetId="16">#REF!</definedName>
    <definedName name="_______________________dec7">#REF!</definedName>
    <definedName name="_______________________dec9" localSheetId="16">#REF!</definedName>
    <definedName name="_______________________dec9">#REF!</definedName>
    <definedName name="_______________________new10" localSheetId="16">#REF!</definedName>
    <definedName name="_______________________new10">#REF!</definedName>
    <definedName name="_______________________new11" localSheetId="16">#REF!</definedName>
    <definedName name="_______________________new11">#REF!</definedName>
    <definedName name="_______________________new12" localSheetId="16">#REF!</definedName>
    <definedName name="_______________________new12">#REF!</definedName>
    <definedName name="_______________________new13" localSheetId="16">#REF!</definedName>
    <definedName name="_______________________new13">#REF!</definedName>
    <definedName name="_______________________new14" localSheetId="16">#REF!</definedName>
    <definedName name="_______________________new14">#REF!</definedName>
    <definedName name="_______________________new15" localSheetId="16">#REF!</definedName>
    <definedName name="_______________________new15">#REF!</definedName>
    <definedName name="_______________________new16" localSheetId="16">#REF!</definedName>
    <definedName name="_______________________new16">#REF!</definedName>
    <definedName name="_______________________new17" localSheetId="16">#REF!</definedName>
    <definedName name="_______________________new17">#REF!</definedName>
    <definedName name="_______________________new6" localSheetId="16">#REF!</definedName>
    <definedName name="_______________________new6">#REF!</definedName>
    <definedName name="_______________________new7" localSheetId="16">#REF!</definedName>
    <definedName name="_______________________new7">#REF!</definedName>
    <definedName name="_______________________new8" localSheetId="16">#REF!</definedName>
    <definedName name="_______________________new8">#REF!</definedName>
    <definedName name="_______________________new9" localSheetId="16">#REF!</definedName>
    <definedName name="_______________________new9">#REF!</definedName>
    <definedName name="_______________________old10" localSheetId="16">#REF!</definedName>
    <definedName name="_______________________old10">#REF!</definedName>
    <definedName name="_______________________old11" localSheetId="16">#REF!</definedName>
    <definedName name="_______________________old11">#REF!</definedName>
    <definedName name="_______________________old12" localSheetId="16">#REF!</definedName>
    <definedName name="_______________________old12">#REF!</definedName>
    <definedName name="_______________________old13" localSheetId="16">#REF!</definedName>
    <definedName name="_______________________old13">#REF!</definedName>
    <definedName name="_______________________old14" localSheetId="16">#REF!</definedName>
    <definedName name="_______________________old14">#REF!</definedName>
    <definedName name="_______________________old15" localSheetId="16">#REF!</definedName>
    <definedName name="_______________________old15">#REF!</definedName>
    <definedName name="_______________________old16" localSheetId="16">#REF!</definedName>
    <definedName name="_______________________old16">#REF!</definedName>
    <definedName name="_______________________old17" localSheetId="16">#REF!</definedName>
    <definedName name="_______________________old17">#REF!</definedName>
    <definedName name="_______________________old6" localSheetId="16">#REF!</definedName>
    <definedName name="_______________________old6">#REF!</definedName>
    <definedName name="_______________________old7" localSheetId="16">#REF!</definedName>
    <definedName name="_______________________old7">#REF!</definedName>
    <definedName name="_______________________old8" localSheetId="16">#REF!</definedName>
    <definedName name="_______________________old8">#REF!</definedName>
    <definedName name="_______________________old9" localSheetId="16">#REF!</definedName>
    <definedName name="_______________________old9">#REF!</definedName>
    <definedName name="______________________dec10" localSheetId="16">#REF!</definedName>
    <definedName name="______________________dec10">#REF!</definedName>
    <definedName name="______________________dec11" localSheetId="16">#REF!</definedName>
    <definedName name="______________________dec11">#REF!</definedName>
    <definedName name="______________________dec12" localSheetId="16">#REF!</definedName>
    <definedName name="______________________dec12">#REF!</definedName>
    <definedName name="______________________dec13" localSheetId="16">#REF!</definedName>
    <definedName name="______________________dec13">#REF!</definedName>
    <definedName name="______________________dec14" localSheetId="16">#REF!</definedName>
    <definedName name="______________________dec14">#REF!</definedName>
    <definedName name="______________________dec15" localSheetId="16">#REF!</definedName>
    <definedName name="______________________dec15">#REF!</definedName>
    <definedName name="______________________dec16" localSheetId="16">#REF!</definedName>
    <definedName name="______________________dec16">#REF!</definedName>
    <definedName name="______________________dec17" localSheetId="16">#REF!</definedName>
    <definedName name="______________________dec17">#REF!</definedName>
    <definedName name="______________________dec6" localSheetId="16">#REF!</definedName>
    <definedName name="______________________dec6">#REF!</definedName>
    <definedName name="______________________dec7" localSheetId="16">#REF!</definedName>
    <definedName name="______________________dec7">#REF!</definedName>
    <definedName name="______________________dec9" localSheetId="16">#REF!</definedName>
    <definedName name="______________________dec9">#REF!</definedName>
    <definedName name="______________________new10" localSheetId="16">#REF!</definedName>
    <definedName name="______________________new10">#REF!</definedName>
    <definedName name="______________________new11" localSheetId="16">#REF!</definedName>
    <definedName name="______________________new11">#REF!</definedName>
    <definedName name="______________________new12" localSheetId="16">#REF!</definedName>
    <definedName name="______________________new12">#REF!</definedName>
    <definedName name="______________________new13" localSheetId="16">#REF!</definedName>
    <definedName name="______________________new13">#REF!</definedName>
    <definedName name="______________________new14" localSheetId="16">#REF!</definedName>
    <definedName name="______________________new14">#REF!</definedName>
    <definedName name="______________________new15" localSheetId="16">#REF!</definedName>
    <definedName name="______________________new15">#REF!</definedName>
    <definedName name="______________________new16" localSheetId="16">#REF!</definedName>
    <definedName name="______________________new16">#REF!</definedName>
    <definedName name="______________________new17" localSheetId="16">#REF!</definedName>
    <definedName name="______________________new17">#REF!</definedName>
    <definedName name="______________________new6" localSheetId="16">#REF!</definedName>
    <definedName name="______________________new6">#REF!</definedName>
    <definedName name="______________________new7" localSheetId="16">#REF!</definedName>
    <definedName name="______________________new7">#REF!</definedName>
    <definedName name="______________________new8" localSheetId="16">#REF!</definedName>
    <definedName name="______________________new8">#REF!</definedName>
    <definedName name="______________________new9" localSheetId="16">#REF!</definedName>
    <definedName name="______________________new9">#REF!</definedName>
    <definedName name="______________________old10" localSheetId="16">#REF!</definedName>
    <definedName name="______________________old10">#REF!</definedName>
    <definedName name="______________________old11" localSheetId="16">#REF!</definedName>
    <definedName name="______________________old11">#REF!</definedName>
    <definedName name="______________________old12" localSheetId="16">#REF!</definedName>
    <definedName name="______________________old12">#REF!</definedName>
    <definedName name="______________________old13" localSheetId="16">#REF!</definedName>
    <definedName name="______________________old13">#REF!</definedName>
    <definedName name="______________________old14" localSheetId="16">#REF!</definedName>
    <definedName name="______________________old14">#REF!</definedName>
    <definedName name="______________________old15" localSheetId="16">#REF!</definedName>
    <definedName name="______________________old15">#REF!</definedName>
    <definedName name="______________________old16" localSheetId="16">#REF!</definedName>
    <definedName name="______________________old16">#REF!</definedName>
    <definedName name="______________________old17" localSheetId="16">#REF!</definedName>
    <definedName name="______________________old17">#REF!</definedName>
    <definedName name="______________________old6" localSheetId="16">#REF!</definedName>
    <definedName name="______________________old6">#REF!</definedName>
    <definedName name="______________________old7" localSheetId="16">#REF!</definedName>
    <definedName name="______________________old7">#REF!</definedName>
    <definedName name="______________________old8" localSheetId="16">#REF!</definedName>
    <definedName name="______________________old8">#REF!</definedName>
    <definedName name="______________________old9" localSheetId="16">#REF!</definedName>
    <definedName name="______________________old9">#REF!</definedName>
    <definedName name="_____________________dec10" localSheetId="16">#REF!</definedName>
    <definedName name="_____________________dec10">#REF!</definedName>
    <definedName name="_____________________dec11" localSheetId="16">#REF!</definedName>
    <definedName name="_____________________dec11">#REF!</definedName>
    <definedName name="_____________________dec12" localSheetId="16">#REF!</definedName>
    <definedName name="_____________________dec12">#REF!</definedName>
    <definedName name="_____________________dec13" localSheetId="16">#REF!</definedName>
    <definedName name="_____________________dec13">#REF!</definedName>
    <definedName name="_____________________dec14" localSheetId="16">#REF!</definedName>
    <definedName name="_____________________dec14">#REF!</definedName>
    <definedName name="_____________________dec15" localSheetId="16">#REF!</definedName>
    <definedName name="_____________________dec15">#REF!</definedName>
    <definedName name="_____________________dec16" localSheetId="16">#REF!</definedName>
    <definedName name="_____________________dec16">#REF!</definedName>
    <definedName name="_____________________dec17" localSheetId="16">#REF!</definedName>
    <definedName name="_____________________dec17">#REF!</definedName>
    <definedName name="_____________________dec6" localSheetId="16">#REF!</definedName>
    <definedName name="_____________________dec6">#REF!</definedName>
    <definedName name="_____________________dec7" localSheetId="16">#REF!</definedName>
    <definedName name="_____________________dec7">#REF!</definedName>
    <definedName name="_____________________dec9" localSheetId="16">#REF!</definedName>
    <definedName name="_____________________dec9">#REF!</definedName>
    <definedName name="_____________________new10" localSheetId="16">#REF!</definedName>
    <definedName name="_____________________new10">#REF!</definedName>
    <definedName name="_____________________new11" localSheetId="16">#REF!</definedName>
    <definedName name="_____________________new11">#REF!</definedName>
    <definedName name="_____________________new12" localSheetId="16">#REF!</definedName>
    <definedName name="_____________________new12">#REF!</definedName>
    <definedName name="_____________________new13" localSheetId="16">#REF!</definedName>
    <definedName name="_____________________new13">#REF!</definedName>
    <definedName name="_____________________new14" localSheetId="16">#REF!</definedName>
    <definedName name="_____________________new14">#REF!</definedName>
    <definedName name="_____________________new15" localSheetId="16">#REF!</definedName>
    <definedName name="_____________________new15">#REF!</definedName>
    <definedName name="_____________________new16" localSheetId="16">#REF!</definedName>
    <definedName name="_____________________new16">#REF!</definedName>
    <definedName name="_____________________new17" localSheetId="16">#REF!</definedName>
    <definedName name="_____________________new17">#REF!</definedName>
    <definedName name="_____________________new6" localSheetId="16">#REF!</definedName>
    <definedName name="_____________________new6">#REF!</definedName>
    <definedName name="_____________________new7" localSheetId="16">#REF!</definedName>
    <definedName name="_____________________new7">#REF!</definedName>
    <definedName name="_____________________new8" localSheetId="16">#REF!</definedName>
    <definedName name="_____________________new8">#REF!</definedName>
    <definedName name="_____________________new9" localSheetId="16">#REF!</definedName>
    <definedName name="_____________________new9">#REF!</definedName>
    <definedName name="_____________________old10" localSheetId="16">#REF!</definedName>
    <definedName name="_____________________old10">#REF!</definedName>
    <definedName name="_____________________old11" localSheetId="16">#REF!</definedName>
    <definedName name="_____________________old11">#REF!</definedName>
    <definedName name="_____________________old12" localSheetId="16">#REF!</definedName>
    <definedName name="_____________________old12">#REF!</definedName>
    <definedName name="_____________________old13" localSheetId="16">#REF!</definedName>
    <definedName name="_____________________old13">#REF!</definedName>
    <definedName name="_____________________old14" localSheetId="16">#REF!</definedName>
    <definedName name="_____________________old14">#REF!</definedName>
    <definedName name="_____________________old15" localSheetId="16">#REF!</definedName>
    <definedName name="_____________________old15">#REF!</definedName>
    <definedName name="_____________________old16" localSheetId="16">#REF!</definedName>
    <definedName name="_____________________old16">#REF!</definedName>
    <definedName name="_____________________old17" localSheetId="16">#REF!</definedName>
    <definedName name="_____________________old17">#REF!</definedName>
    <definedName name="_____________________old6" localSheetId="16">#REF!</definedName>
    <definedName name="_____________________old6">#REF!</definedName>
    <definedName name="_____________________old7" localSheetId="16">#REF!</definedName>
    <definedName name="_____________________old7">#REF!</definedName>
    <definedName name="_____________________old8" localSheetId="16">#REF!</definedName>
    <definedName name="_____________________old8">#REF!</definedName>
    <definedName name="_____________________old9" localSheetId="16">#REF!</definedName>
    <definedName name="_____________________old9">#REF!</definedName>
    <definedName name="____________________dec10" localSheetId="16">#REF!</definedName>
    <definedName name="____________________dec10">#REF!</definedName>
    <definedName name="____________________dec11" localSheetId="16">#REF!</definedName>
    <definedName name="____________________dec11">#REF!</definedName>
    <definedName name="____________________dec12" localSheetId="16">#REF!</definedName>
    <definedName name="____________________dec12">#REF!</definedName>
    <definedName name="____________________dec13" localSheetId="16">#REF!</definedName>
    <definedName name="____________________dec13">#REF!</definedName>
    <definedName name="____________________dec14" localSheetId="16">#REF!</definedName>
    <definedName name="____________________dec14">#REF!</definedName>
    <definedName name="____________________dec15" localSheetId="16">#REF!</definedName>
    <definedName name="____________________dec15">#REF!</definedName>
    <definedName name="____________________dec16" localSheetId="16">#REF!</definedName>
    <definedName name="____________________dec16">#REF!</definedName>
    <definedName name="____________________dec17" localSheetId="16">#REF!</definedName>
    <definedName name="____________________dec17">#REF!</definedName>
    <definedName name="____________________dec6" localSheetId="16">#REF!</definedName>
    <definedName name="____________________dec6">#REF!</definedName>
    <definedName name="____________________dec7" localSheetId="16">#REF!</definedName>
    <definedName name="____________________dec7">#REF!</definedName>
    <definedName name="____________________dec9" localSheetId="16">#REF!</definedName>
    <definedName name="____________________dec9">#REF!</definedName>
    <definedName name="____________________new10" localSheetId="16">#REF!</definedName>
    <definedName name="____________________new10">#REF!</definedName>
    <definedName name="____________________new11" localSheetId="16">#REF!</definedName>
    <definedName name="____________________new11">#REF!</definedName>
    <definedName name="____________________new12" localSheetId="16">#REF!</definedName>
    <definedName name="____________________new12">#REF!</definedName>
    <definedName name="____________________new13" localSheetId="16">#REF!</definedName>
    <definedName name="____________________new13">#REF!</definedName>
    <definedName name="____________________new14" localSheetId="16">#REF!</definedName>
    <definedName name="____________________new14">#REF!</definedName>
    <definedName name="____________________new15" localSheetId="16">#REF!</definedName>
    <definedName name="____________________new15">#REF!</definedName>
    <definedName name="____________________new16" localSheetId="16">#REF!</definedName>
    <definedName name="____________________new16">#REF!</definedName>
    <definedName name="____________________new17" localSheetId="16">#REF!</definedName>
    <definedName name="____________________new17">#REF!</definedName>
    <definedName name="____________________new6" localSheetId="16">#REF!</definedName>
    <definedName name="____________________new6">#REF!</definedName>
    <definedName name="____________________new7" localSheetId="16">#REF!</definedName>
    <definedName name="____________________new7">#REF!</definedName>
    <definedName name="____________________new8" localSheetId="16">#REF!</definedName>
    <definedName name="____________________new8">#REF!</definedName>
    <definedName name="____________________new9" localSheetId="16">#REF!</definedName>
    <definedName name="____________________new9">#REF!</definedName>
    <definedName name="____________________old10" localSheetId="16">#REF!</definedName>
    <definedName name="____________________old10">#REF!</definedName>
    <definedName name="____________________old11" localSheetId="16">#REF!</definedName>
    <definedName name="____________________old11">#REF!</definedName>
    <definedName name="____________________old12" localSheetId="16">#REF!</definedName>
    <definedName name="____________________old12">#REF!</definedName>
    <definedName name="____________________old13" localSheetId="16">#REF!</definedName>
    <definedName name="____________________old13">#REF!</definedName>
    <definedName name="____________________old14" localSheetId="16">#REF!</definedName>
    <definedName name="____________________old14">#REF!</definedName>
    <definedName name="____________________old15" localSheetId="16">#REF!</definedName>
    <definedName name="____________________old15">#REF!</definedName>
    <definedName name="____________________old16" localSheetId="16">#REF!</definedName>
    <definedName name="____________________old16">#REF!</definedName>
    <definedName name="____________________old17" localSheetId="16">#REF!</definedName>
    <definedName name="____________________old17">#REF!</definedName>
    <definedName name="____________________old6" localSheetId="16">#REF!</definedName>
    <definedName name="____________________old6">#REF!</definedName>
    <definedName name="____________________old7" localSheetId="16">#REF!</definedName>
    <definedName name="____________________old7">#REF!</definedName>
    <definedName name="____________________old8" localSheetId="16">#REF!</definedName>
    <definedName name="____________________old8">#REF!</definedName>
    <definedName name="____________________old9" localSheetId="16">#REF!</definedName>
    <definedName name="____________________old9">#REF!</definedName>
    <definedName name="___________________dec10" localSheetId="16">#REF!</definedName>
    <definedName name="___________________dec10">#REF!</definedName>
    <definedName name="___________________dec11" localSheetId="16">#REF!</definedName>
    <definedName name="___________________dec11">#REF!</definedName>
    <definedName name="___________________dec12" localSheetId="16">#REF!</definedName>
    <definedName name="___________________dec12">#REF!</definedName>
    <definedName name="___________________dec13" localSheetId="16">#REF!</definedName>
    <definedName name="___________________dec13">#REF!</definedName>
    <definedName name="___________________dec14" localSheetId="16">#REF!</definedName>
    <definedName name="___________________dec14">#REF!</definedName>
    <definedName name="___________________dec15" localSheetId="16">#REF!</definedName>
    <definedName name="___________________dec15">#REF!</definedName>
    <definedName name="___________________dec16" localSheetId="16">#REF!</definedName>
    <definedName name="___________________dec16">#REF!</definedName>
    <definedName name="___________________dec17" localSheetId="16">#REF!</definedName>
    <definedName name="___________________dec17">#REF!</definedName>
    <definedName name="___________________dec6" localSheetId="16">#REF!</definedName>
    <definedName name="___________________dec6">#REF!</definedName>
    <definedName name="___________________dec7" localSheetId="16">#REF!</definedName>
    <definedName name="___________________dec7">#REF!</definedName>
    <definedName name="___________________dec9" localSheetId="16">#REF!</definedName>
    <definedName name="___________________dec9">#REF!</definedName>
    <definedName name="___________________new10" localSheetId="16">#REF!</definedName>
    <definedName name="___________________new10">#REF!</definedName>
    <definedName name="___________________new11" localSheetId="16">#REF!</definedName>
    <definedName name="___________________new11">#REF!</definedName>
    <definedName name="___________________new12" localSheetId="16">#REF!</definedName>
    <definedName name="___________________new12">#REF!</definedName>
    <definedName name="___________________new13" localSheetId="16">#REF!</definedName>
    <definedName name="___________________new13">#REF!</definedName>
    <definedName name="___________________new14" localSheetId="16">#REF!</definedName>
    <definedName name="___________________new14">#REF!</definedName>
    <definedName name="___________________new15" localSheetId="16">#REF!</definedName>
    <definedName name="___________________new15">#REF!</definedName>
    <definedName name="___________________new16" localSheetId="16">#REF!</definedName>
    <definedName name="___________________new16">#REF!</definedName>
    <definedName name="___________________new17" localSheetId="16">#REF!</definedName>
    <definedName name="___________________new17">#REF!</definedName>
    <definedName name="___________________new6" localSheetId="16">#REF!</definedName>
    <definedName name="___________________new6">#REF!</definedName>
    <definedName name="___________________new7" localSheetId="16">#REF!</definedName>
    <definedName name="___________________new7">#REF!</definedName>
    <definedName name="___________________new8" localSheetId="16">#REF!</definedName>
    <definedName name="___________________new8">#REF!</definedName>
    <definedName name="___________________new9" localSheetId="16">#REF!</definedName>
    <definedName name="___________________new9">#REF!</definedName>
    <definedName name="___________________old10" localSheetId="16">#REF!</definedName>
    <definedName name="___________________old10">#REF!</definedName>
    <definedName name="___________________old11" localSheetId="16">#REF!</definedName>
    <definedName name="___________________old11">#REF!</definedName>
    <definedName name="___________________old12" localSheetId="16">#REF!</definedName>
    <definedName name="___________________old12">#REF!</definedName>
    <definedName name="___________________old13" localSheetId="16">#REF!</definedName>
    <definedName name="___________________old13">#REF!</definedName>
    <definedName name="___________________old14" localSheetId="16">#REF!</definedName>
    <definedName name="___________________old14">#REF!</definedName>
    <definedName name="___________________old15" localSheetId="16">#REF!</definedName>
    <definedName name="___________________old15">#REF!</definedName>
    <definedName name="___________________old16" localSheetId="16">#REF!</definedName>
    <definedName name="___________________old16">#REF!</definedName>
    <definedName name="___________________old17" localSheetId="16">#REF!</definedName>
    <definedName name="___________________old17">#REF!</definedName>
    <definedName name="___________________old6" localSheetId="16">#REF!</definedName>
    <definedName name="___________________old6">#REF!</definedName>
    <definedName name="___________________old7" localSheetId="16">#REF!</definedName>
    <definedName name="___________________old7">#REF!</definedName>
    <definedName name="___________________old8" localSheetId="16">#REF!</definedName>
    <definedName name="___________________old8">#REF!</definedName>
    <definedName name="___________________old9" localSheetId="16">#REF!</definedName>
    <definedName name="___________________old9">#REF!</definedName>
    <definedName name="__________________dec10" localSheetId="16">#REF!</definedName>
    <definedName name="__________________dec10">#REF!</definedName>
    <definedName name="__________________dec11" localSheetId="16">#REF!</definedName>
    <definedName name="__________________dec11">#REF!</definedName>
    <definedName name="__________________dec12" localSheetId="16">#REF!</definedName>
    <definedName name="__________________dec12">#REF!</definedName>
    <definedName name="__________________dec13" localSheetId="16">#REF!</definedName>
    <definedName name="__________________dec13">#REF!</definedName>
    <definedName name="__________________dec14" localSheetId="16">#REF!</definedName>
    <definedName name="__________________dec14">#REF!</definedName>
    <definedName name="__________________dec15" localSheetId="16">#REF!</definedName>
    <definedName name="__________________dec15">#REF!</definedName>
    <definedName name="__________________dec16" localSheetId="16">#REF!</definedName>
    <definedName name="__________________dec16">#REF!</definedName>
    <definedName name="__________________dec17" localSheetId="16">#REF!</definedName>
    <definedName name="__________________dec17">#REF!</definedName>
    <definedName name="__________________dec6" localSheetId="16">#REF!</definedName>
    <definedName name="__________________dec6">#REF!</definedName>
    <definedName name="__________________dec7" localSheetId="16">#REF!</definedName>
    <definedName name="__________________dec7">#REF!</definedName>
    <definedName name="__________________dec9" localSheetId="16">#REF!</definedName>
    <definedName name="__________________dec9">#REF!</definedName>
    <definedName name="__________________new10" localSheetId="16">#REF!</definedName>
    <definedName name="__________________new10">#REF!</definedName>
    <definedName name="__________________new11" localSheetId="16">#REF!</definedName>
    <definedName name="__________________new11">#REF!</definedName>
    <definedName name="__________________new12" localSheetId="16">#REF!</definedName>
    <definedName name="__________________new12">#REF!</definedName>
    <definedName name="__________________new13" localSheetId="16">#REF!</definedName>
    <definedName name="__________________new13">#REF!</definedName>
    <definedName name="__________________new14" localSheetId="16">#REF!</definedName>
    <definedName name="__________________new14">#REF!</definedName>
    <definedName name="__________________new15" localSheetId="16">#REF!</definedName>
    <definedName name="__________________new15">#REF!</definedName>
    <definedName name="__________________new16" localSheetId="16">#REF!</definedName>
    <definedName name="__________________new16">#REF!</definedName>
    <definedName name="__________________new17" localSheetId="16">#REF!</definedName>
    <definedName name="__________________new17">#REF!</definedName>
    <definedName name="__________________new6" localSheetId="16">#REF!</definedName>
    <definedName name="__________________new6">#REF!</definedName>
    <definedName name="__________________new7" localSheetId="16">#REF!</definedName>
    <definedName name="__________________new7">#REF!</definedName>
    <definedName name="__________________new8" localSheetId="16">#REF!</definedName>
    <definedName name="__________________new8">#REF!</definedName>
    <definedName name="__________________new9" localSheetId="16">#REF!</definedName>
    <definedName name="__________________new9">#REF!</definedName>
    <definedName name="__________________old10" localSheetId="16">#REF!</definedName>
    <definedName name="__________________old10">#REF!</definedName>
    <definedName name="__________________old11" localSheetId="16">#REF!</definedName>
    <definedName name="__________________old11">#REF!</definedName>
    <definedName name="__________________old12" localSheetId="16">#REF!</definedName>
    <definedName name="__________________old12">#REF!</definedName>
    <definedName name="__________________old13" localSheetId="16">#REF!</definedName>
    <definedName name="__________________old13">#REF!</definedName>
    <definedName name="__________________old14" localSheetId="16">#REF!</definedName>
    <definedName name="__________________old14">#REF!</definedName>
    <definedName name="__________________old15" localSheetId="16">#REF!</definedName>
    <definedName name="__________________old15">#REF!</definedName>
    <definedName name="__________________old16" localSheetId="16">#REF!</definedName>
    <definedName name="__________________old16">#REF!</definedName>
    <definedName name="__________________old17" localSheetId="16">#REF!</definedName>
    <definedName name="__________________old17">#REF!</definedName>
    <definedName name="__________________old6" localSheetId="16">#REF!</definedName>
    <definedName name="__________________old6">#REF!</definedName>
    <definedName name="__________________old7" localSheetId="16">#REF!</definedName>
    <definedName name="__________________old7">#REF!</definedName>
    <definedName name="__________________old8" localSheetId="16">#REF!</definedName>
    <definedName name="__________________old8">#REF!</definedName>
    <definedName name="__________________old9" localSheetId="16">#REF!</definedName>
    <definedName name="__________________old9">#REF!</definedName>
    <definedName name="_________________dec10" localSheetId="16">#REF!</definedName>
    <definedName name="_________________dec10">#REF!</definedName>
    <definedName name="_________________dec11" localSheetId="16">#REF!</definedName>
    <definedName name="_________________dec11">#REF!</definedName>
    <definedName name="_________________dec12" localSheetId="16">#REF!</definedName>
    <definedName name="_________________dec12">#REF!</definedName>
    <definedName name="_________________dec13" localSheetId="16">#REF!</definedName>
    <definedName name="_________________dec13">#REF!</definedName>
    <definedName name="_________________dec14" localSheetId="16">#REF!</definedName>
    <definedName name="_________________dec14">#REF!</definedName>
    <definedName name="_________________dec15" localSheetId="16">#REF!</definedName>
    <definedName name="_________________dec15">#REF!</definedName>
    <definedName name="_________________dec16" localSheetId="16">#REF!</definedName>
    <definedName name="_________________dec16">#REF!</definedName>
    <definedName name="_________________dec17" localSheetId="16">#REF!</definedName>
    <definedName name="_________________dec17">#REF!</definedName>
    <definedName name="_________________dec6" localSheetId="16">#REF!</definedName>
    <definedName name="_________________dec6">#REF!</definedName>
    <definedName name="_________________dec7" localSheetId="16">#REF!</definedName>
    <definedName name="_________________dec7">#REF!</definedName>
    <definedName name="_________________dec9" localSheetId="16">#REF!</definedName>
    <definedName name="_________________dec9">#REF!</definedName>
    <definedName name="_________________new10" localSheetId="16">#REF!</definedName>
    <definedName name="_________________new10">#REF!</definedName>
    <definedName name="_________________new11" localSheetId="16">#REF!</definedName>
    <definedName name="_________________new11">#REF!</definedName>
    <definedName name="_________________new12" localSheetId="16">#REF!</definedName>
    <definedName name="_________________new12">#REF!</definedName>
    <definedName name="_________________new13" localSheetId="16">#REF!</definedName>
    <definedName name="_________________new13">#REF!</definedName>
    <definedName name="_________________new14" localSheetId="16">#REF!</definedName>
    <definedName name="_________________new14">#REF!</definedName>
    <definedName name="_________________new15" localSheetId="16">#REF!</definedName>
    <definedName name="_________________new15">#REF!</definedName>
    <definedName name="_________________new16" localSheetId="16">#REF!</definedName>
    <definedName name="_________________new16">#REF!</definedName>
    <definedName name="_________________new17" localSheetId="16">#REF!</definedName>
    <definedName name="_________________new17">#REF!</definedName>
    <definedName name="_________________new6" localSheetId="16">#REF!</definedName>
    <definedName name="_________________new6">#REF!</definedName>
    <definedName name="_________________new7" localSheetId="16">#REF!</definedName>
    <definedName name="_________________new7">#REF!</definedName>
    <definedName name="_________________new8" localSheetId="16">#REF!</definedName>
    <definedName name="_________________new8">#REF!</definedName>
    <definedName name="_________________new9" localSheetId="16">#REF!</definedName>
    <definedName name="_________________new9">#REF!</definedName>
    <definedName name="_________________old10" localSheetId="16">#REF!</definedName>
    <definedName name="_________________old10">#REF!</definedName>
    <definedName name="_________________old11" localSheetId="16">#REF!</definedName>
    <definedName name="_________________old11">#REF!</definedName>
    <definedName name="_________________old12" localSheetId="16">#REF!</definedName>
    <definedName name="_________________old12">#REF!</definedName>
    <definedName name="_________________old13" localSheetId="16">#REF!</definedName>
    <definedName name="_________________old13">#REF!</definedName>
    <definedName name="_________________old14" localSheetId="16">#REF!</definedName>
    <definedName name="_________________old14">#REF!</definedName>
    <definedName name="_________________old15" localSheetId="16">#REF!</definedName>
    <definedName name="_________________old15">#REF!</definedName>
    <definedName name="_________________old16" localSheetId="16">#REF!</definedName>
    <definedName name="_________________old16">#REF!</definedName>
    <definedName name="_________________old17" localSheetId="16">#REF!</definedName>
    <definedName name="_________________old17">#REF!</definedName>
    <definedName name="_________________old6" localSheetId="16">#REF!</definedName>
    <definedName name="_________________old6">#REF!</definedName>
    <definedName name="_________________old7" localSheetId="16">#REF!</definedName>
    <definedName name="_________________old7">#REF!</definedName>
    <definedName name="_________________old8" localSheetId="16">#REF!</definedName>
    <definedName name="_________________old8">#REF!</definedName>
    <definedName name="_________________old9" localSheetId="16">#REF!</definedName>
    <definedName name="_________________old9">#REF!</definedName>
    <definedName name="________________dec10" localSheetId="16">#REF!</definedName>
    <definedName name="________________dec10">#REF!</definedName>
    <definedName name="________________dec11" localSheetId="16">#REF!</definedName>
    <definedName name="________________dec11">#REF!</definedName>
    <definedName name="________________dec12" localSheetId="16">#REF!</definedName>
    <definedName name="________________dec12">#REF!</definedName>
    <definedName name="________________dec13" localSheetId="16">#REF!</definedName>
    <definedName name="________________dec13">#REF!</definedName>
    <definedName name="________________dec14" localSheetId="16">#REF!</definedName>
    <definedName name="________________dec14">#REF!</definedName>
    <definedName name="________________dec15" localSheetId="16">#REF!</definedName>
    <definedName name="________________dec15">#REF!</definedName>
    <definedName name="________________dec16" localSheetId="16">#REF!</definedName>
    <definedName name="________________dec16">#REF!</definedName>
    <definedName name="________________dec17" localSheetId="16">#REF!</definedName>
    <definedName name="________________dec17">#REF!</definedName>
    <definedName name="________________dec6" localSheetId="16">#REF!</definedName>
    <definedName name="________________dec6">#REF!</definedName>
    <definedName name="________________dec7" localSheetId="16">#REF!</definedName>
    <definedName name="________________dec7">#REF!</definedName>
    <definedName name="________________dec9" localSheetId="16">#REF!</definedName>
    <definedName name="________________dec9">#REF!</definedName>
    <definedName name="________________new10" localSheetId="16">#REF!</definedName>
    <definedName name="________________new10">#REF!</definedName>
    <definedName name="________________new11" localSheetId="16">#REF!</definedName>
    <definedName name="________________new11">#REF!</definedName>
    <definedName name="________________new12" localSheetId="16">#REF!</definedName>
    <definedName name="________________new12">#REF!</definedName>
    <definedName name="________________new13" localSheetId="16">#REF!</definedName>
    <definedName name="________________new13">#REF!</definedName>
    <definedName name="________________new14" localSheetId="16">#REF!</definedName>
    <definedName name="________________new14">#REF!</definedName>
    <definedName name="________________new15" localSheetId="16">#REF!</definedName>
    <definedName name="________________new15">#REF!</definedName>
    <definedName name="________________new16" localSheetId="16">#REF!</definedName>
    <definedName name="________________new16">#REF!</definedName>
    <definedName name="________________new17" localSheetId="16">#REF!</definedName>
    <definedName name="________________new17">#REF!</definedName>
    <definedName name="________________new6" localSheetId="16">#REF!</definedName>
    <definedName name="________________new6">#REF!</definedName>
    <definedName name="________________new7" localSheetId="16">#REF!</definedName>
    <definedName name="________________new7">#REF!</definedName>
    <definedName name="________________new8" localSheetId="16">#REF!</definedName>
    <definedName name="________________new8">#REF!</definedName>
    <definedName name="________________new9" localSheetId="16">#REF!</definedName>
    <definedName name="________________new9">#REF!</definedName>
    <definedName name="________________old10" localSheetId="16">#REF!</definedName>
    <definedName name="________________old10">#REF!</definedName>
    <definedName name="________________old11" localSheetId="16">#REF!</definedName>
    <definedName name="________________old11">#REF!</definedName>
    <definedName name="________________old12" localSheetId="16">#REF!</definedName>
    <definedName name="________________old12">#REF!</definedName>
    <definedName name="________________old13" localSheetId="16">#REF!</definedName>
    <definedName name="________________old13">#REF!</definedName>
    <definedName name="________________old14" localSheetId="16">#REF!</definedName>
    <definedName name="________________old14">#REF!</definedName>
    <definedName name="________________old15" localSheetId="16">#REF!</definedName>
    <definedName name="________________old15">#REF!</definedName>
    <definedName name="________________old16" localSheetId="16">#REF!</definedName>
    <definedName name="________________old16">#REF!</definedName>
    <definedName name="________________old17" localSheetId="16">#REF!</definedName>
    <definedName name="________________old17">#REF!</definedName>
    <definedName name="________________old6" localSheetId="16">#REF!</definedName>
    <definedName name="________________old6">#REF!</definedName>
    <definedName name="________________old7" localSheetId="16">#REF!</definedName>
    <definedName name="________________old7">#REF!</definedName>
    <definedName name="________________old8" localSheetId="16">#REF!</definedName>
    <definedName name="________________old8">#REF!</definedName>
    <definedName name="________________old9" localSheetId="16">#REF!</definedName>
    <definedName name="________________old9">#REF!</definedName>
    <definedName name="_______________dec10" localSheetId="16">#REF!</definedName>
    <definedName name="_______________dec10">#REF!</definedName>
    <definedName name="_______________dec11" localSheetId="16">#REF!</definedName>
    <definedName name="_______________dec11">#REF!</definedName>
    <definedName name="_______________dec12" localSheetId="16">#REF!</definedName>
    <definedName name="_______________dec12">#REF!</definedName>
    <definedName name="_______________dec13" localSheetId="16">#REF!</definedName>
    <definedName name="_______________dec13">#REF!</definedName>
    <definedName name="_______________dec14" localSheetId="16">#REF!</definedName>
    <definedName name="_______________dec14">#REF!</definedName>
    <definedName name="_______________dec15" localSheetId="16">#REF!</definedName>
    <definedName name="_______________dec15">#REF!</definedName>
    <definedName name="_______________dec16" localSheetId="16">#REF!</definedName>
    <definedName name="_______________dec16">#REF!</definedName>
    <definedName name="_______________dec17" localSheetId="16">#REF!</definedName>
    <definedName name="_______________dec17">#REF!</definedName>
    <definedName name="_______________dec6" localSheetId="16">#REF!</definedName>
    <definedName name="_______________dec6">#REF!</definedName>
    <definedName name="_______________dec7" localSheetId="16">#REF!</definedName>
    <definedName name="_______________dec7">#REF!</definedName>
    <definedName name="_______________dec9" localSheetId="16">#REF!</definedName>
    <definedName name="_______________dec9">#REF!</definedName>
    <definedName name="_______________new10" localSheetId="16">#REF!</definedName>
    <definedName name="_______________new10">#REF!</definedName>
    <definedName name="_______________new11" localSheetId="16">#REF!</definedName>
    <definedName name="_______________new11">#REF!</definedName>
    <definedName name="_______________new12" localSheetId="16">#REF!</definedName>
    <definedName name="_______________new12">#REF!</definedName>
    <definedName name="_______________new13" localSheetId="16">#REF!</definedName>
    <definedName name="_______________new13">#REF!</definedName>
    <definedName name="_______________new14" localSheetId="16">#REF!</definedName>
    <definedName name="_______________new14">#REF!</definedName>
    <definedName name="_______________new15" localSheetId="16">#REF!</definedName>
    <definedName name="_______________new15">#REF!</definedName>
    <definedName name="_______________new16" localSheetId="16">#REF!</definedName>
    <definedName name="_______________new16">#REF!</definedName>
    <definedName name="_______________new17" localSheetId="16">#REF!</definedName>
    <definedName name="_______________new17">#REF!</definedName>
    <definedName name="_______________new6" localSheetId="16">#REF!</definedName>
    <definedName name="_______________new6">#REF!</definedName>
    <definedName name="_______________new7" localSheetId="16">#REF!</definedName>
    <definedName name="_______________new7">#REF!</definedName>
    <definedName name="_______________new8" localSheetId="16">#REF!</definedName>
    <definedName name="_______________new8">#REF!</definedName>
    <definedName name="_______________new9" localSheetId="16">#REF!</definedName>
    <definedName name="_______________new9">#REF!</definedName>
    <definedName name="_______________old10" localSheetId="16">#REF!</definedName>
    <definedName name="_______________old10">#REF!</definedName>
    <definedName name="_______________old11" localSheetId="16">#REF!</definedName>
    <definedName name="_______________old11">#REF!</definedName>
    <definedName name="_______________old12" localSheetId="16">#REF!</definedName>
    <definedName name="_______________old12">#REF!</definedName>
    <definedName name="_______________old13" localSheetId="16">#REF!</definedName>
    <definedName name="_______________old13">#REF!</definedName>
    <definedName name="_______________old14" localSheetId="16">#REF!</definedName>
    <definedName name="_______________old14">#REF!</definedName>
    <definedName name="_______________old15" localSheetId="16">#REF!</definedName>
    <definedName name="_______________old15">#REF!</definedName>
    <definedName name="_______________old16" localSheetId="16">#REF!</definedName>
    <definedName name="_______________old16">#REF!</definedName>
    <definedName name="_______________old17" localSheetId="16">#REF!</definedName>
    <definedName name="_______________old17">#REF!</definedName>
    <definedName name="_______________old6" localSheetId="16">#REF!</definedName>
    <definedName name="_______________old6">#REF!</definedName>
    <definedName name="_______________old7" localSheetId="16">#REF!</definedName>
    <definedName name="_______________old7">#REF!</definedName>
    <definedName name="_______________old8" localSheetId="16">#REF!</definedName>
    <definedName name="_______________old8">#REF!</definedName>
    <definedName name="_______________old9" localSheetId="16">#REF!</definedName>
    <definedName name="_______________old9">#REF!</definedName>
    <definedName name="______________dec10" localSheetId="16">#REF!</definedName>
    <definedName name="______________dec10">#REF!</definedName>
    <definedName name="______________dec11" localSheetId="16">#REF!</definedName>
    <definedName name="______________dec11">#REF!</definedName>
    <definedName name="______________dec12" localSheetId="16">#REF!</definedName>
    <definedName name="______________dec12">#REF!</definedName>
    <definedName name="______________dec13" localSheetId="16">#REF!</definedName>
    <definedName name="______________dec13">#REF!</definedName>
    <definedName name="______________dec14" localSheetId="16">#REF!</definedName>
    <definedName name="______________dec14">#REF!</definedName>
    <definedName name="______________dec15" localSheetId="16">#REF!</definedName>
    <definedName name="______________dec15">#REF!</definedName>
    <definedName name="______________dec16" localSheetId="16">#REF!</definedName>
    <definedName name="______________dec16">#REF!</definedName>
    <definedName name="______________dec17" localSheetId="16">#REF!</definedName>
    <definedName name="______________dec17">#REF!</definedName>
    <definedName name="______________dec6" localSheetId="16">#REF!</definedName>
    <definedName name="______________dec6">#REF!</definedName>
    <definedName name="______________dec7" localSheetId="16">#REF!</definedName>
    <definedName name="______________dec7">#REF!</definedName>
    <definedName name="______________dec9" localSheetId="16">#REF!</definedName>
    <definedName name="______________dec9">#REF!</definedName>
    <definedName name="______________new10" localSheetId="16">#REF!</definedName>
    <definedName name="______________new10">#REF!</definedName>
    <definedName name="______________new11" localSheetId="16">#REF!</definedName>
    <definedName name="______________new11">#REF!</definedName>
    <definedName name="______________new12" localSheetId="16">#REF!</definedName>
    <definedName name="______________new12">#REF!</definedName>
    <definedName name="______________new13" localSheetId="16">#REF!</definedName>
    <definedName name="______________new13">#REF!</definedName>
    <definedName name="______________new14" localSheetId="16">#REF!</definedName>
    <definedName name="______________new14">#REF!</definedName>
    <definedName name="______________new15" localSheetId="16">#REF!</definedName>
    <definedName name="______________new15">#REF!</definedName>
    <definedName name="______________new16" localSheetId="16">#REF!</definedName>
    <definedName name="______________new16">#REF!</definedName>
    <definedName name="______________new17" localSheetId="16">#REF!</definedName>
    <definedName name="______________new17">#REF!</definedName>
    <definedName name="______________new6" localSheetId="16">#REF!</definedName>
    <definedName name="______________new6">#REF!</definedName>
    <definedName name="______________new7" localSheetId="16">#REF!</definedName>
    <definedName name="______________new7">#REF!</definedName>
    <definedName name="______________new8" localSheetId="16">#REF!</definedName>
    <definedName name="______________new8">#REF!</definedName>
    <definedName name="______________new9" localSheetId="16">#REF!</definedName>
    <definedName name="______________new9">#REF!</definedName>
    <definedName name="______________old10" localSheetId="16">#REF!</definedName>
    <definedName name="______________old10">#REF!</definedName>
    <definedName name="______________old11" localSheetId="16">#REF!</definedName>
    <definedName name="______________old11">#REF!</definedName>
    <definedName name="______________old12" localSheetId="16">#REF!</definedName>
    <definedName name="______________old12">#REF!</definedName>
    <definedName name="______________old13" localSheetId="16">#REF!</definedName>
    <definedName name="______________old13">#REF!</definedName>
    <definedName name="______________old14" localSheetId="16">#REF!</definedName>
    <definedName name="______________old14">#REF!</definedName>
    <definedName name="______________old15" localSheetId="16">#REF!</definedName>
    <definedName name="______________old15">#REF!</definedName>
    <definedName name="______________old16" localSheetId="16">#REF!</definedName>
    <definedName name="______________old16">#REF!</definedName>
    <definedName name="______________old17" localSheetId="16">#REF!</definedName>
    <definedName name="______________old17">#REF!</definedName>
    <definedName name="______________old6" localSheetId="16">#REF!</definedName>
    <definedName name="______________old6">#REF!</definedName>
    <definedName name="______________old7" localSheetId="16">#REF!</definedName>
    <definedName name="______________old7">#REF!</definedName>
    <definedName name="______________old8" localSheetId="16">#REF!</definedName>
    <definedName name="______________old8">#REF!</definedName>
    <definedName name="______________old9" localSheetId="16">#REF!</definedName>
    <definedName name="______________old9">#REF!</definedName>
    <definedName name="_____________dec10" localSheetId="16">#REF!</definedName>
    <definedName name="_____________dec10">#REF!</definedName>
    <definedName name="_____________dec11" localSheetId="16">#REF!</definedName>
    <definedName name="_____________dec11">#REF!</definedName>
    <definedName name="_____________dec12" localSheetId="16">#REF!</definedName>
    <definedName name="_____________dec12">#REF!</definedName>
    <definedName name="_____________dec13" localSheetId="16">#REF!</definedName>
    <definedName name="_____________dec13">#REF!</definedName>
    <definedName name="_____________dec14" localSheetId="16">#REF!</definedName>
    <definedName name="_____________dec14">#REF!</definedName>
    <definedName name="_____________dec15" localSheetId="16">#REF!</definedName>
    <definedName name="_____________dec15">#REF!</definedName>
    <definedName name="_____________dec16" localSheetId="16">#REF!</definedName>
    <definedName name="_____________dec16">#REF!</definedName>
    <definedName name="_____________dec17" localSheetId="16">#REF!</definedName>
    <definedName name="_____________dec17">#REF!</definedName>
    <definedName name="_____________dec6" localSheetId="16">#REF!</definedName>
    <definedName name="_____________dec6">#REF!</definedName>
    <definedName name="_____________dec7" localSheetId="16">#REF!</definedName>
    <definedName name="_____________dec7">#REF!</definedName>
    <definedName name="_____________dec9" localSheetId="16">#REF!</definedName>
    <definedName name="_____________dec9">#REF!</definedName>
    <definedName name="_____________new10" localSheetId="16">#REF!</definedName>
    <definedName name="_____________new10">#REF!</definedName>
    <definedName name="_____________new11" localSheetId="16">#REF!</definedName>
    <definedName name="_____________new11">#REF!</definedName>
    <definedName name="_____________new12" localSheetId="16">#REF!</definedName>
    <definedName name="_____________new12">#REF!</definedName>
    <definedName name="_____________new13" localSheetId="16">#REF!</definedName>
    <definedName name="_____________new13">#REF!</definedName>
    <definedName name="_____________new14" localSheetId="16">#REF!</definedName>
    <definedName name="_____________new14">#REF!</definedName>
    <definedName name="_____________new15" localSheetId="16">#REF!</definedName>
    <definedName name="_____________new15">#REF!</definedName>
    <definedName name="_____________new16" localSheetId="16">#REF!</definedName>
    <definedName name="_____________new16">#REF!</definedName>
    <definedName name="_____________new17" localSheetId="16">#REF!</definedName>
    <definedName name="_____________new17">#REF!</definedName>
    <definedName name="_____________new6" localSheetId="16">#REF!</definedName>
    <definedName name="_____________new6">#REF!</definedName>
    <definedName name="_____________new7" localSheetId="16">#REF!</definedName>
    <definedName name="_____________new7">#REF!</definedName>
    <definedName name="_____________new8" localSheetId="16">#REF!</definedName>
    <definedName name="_____________new8">#REF!</definedName>
    <definedName name="_____________new9" localSheetId="16">#REF!</definedName>
    <definedName name="_____________new9">#REF!</definedName>
    <definedName name="_____________old10" localSheetId="16">#REF!</definedName>
    <definedName name="_____________old10">#REF!</definedName>
    <definedName name="_____________old11" localSheetId="16">#REF!</definedName>
    <definedName name="_____________old11">#REF!</definedName>
    <definedName name="_____________old12" localSheetId="16">#REF!</definedName>
    <definedName name="_____________old12">#REF!</definedName>
    <definedName name="_____________old13" localSheetId="16">#REF!</definedName>
    <definedName name="_____________old13">#REF!</definedName>
    <definedName name="_____________old14" localSheetId="16">#REF!</definedName>
    <definedName name="_____________old14">#REF!</definedName>
    <definedName name="_____________old15" localSheetId="16">#REF!</definedName>
    <definedName name="_____________old15">#REF!</definedName>
    <definedName name="_____________old16" localSheetId="16">#REF!</definedName>
    <definedName name="_____________old16">#REF!</definedName>
    <definedName name="_____________old17" localSheetId="16">#REF!</definedName>
    <definedName name="_____________old17">#REF!</definedName>
    <definedName name="_____________old6" localSheetId="16">#REF!</definedName>
    <definedName name="_____________old6">#REF!</definedName>
    <definedName name="_____________old7" localSheetId="16">#REF!</definedName>
    <definedName name="_____________old7">#REF!</definedName>
    <definedName name="_____________old8" localSheetId="16">#REF!</definedName>
    <definedName name="_____________old8">#REF!</definedName>
    <definedName name="_____________old9" localSheetId="16">#REF!</definedName>
    <definedName name="_____________old9">#REF!</definedName>
    <definedName name="____________dec10" localSheetId="16">#REF!</definedName>
    <definedName name="____________dec10">#REF!</definedName>
    <definedName name="____________dec11" localSheetId="16">#REF!</definedName>
    <definedName name="____________dec11">#REF!</definedName>
    <definedName name="____________dec12" localSheetId="16">#REF!</definedName>
    <definedName name="____________dec12">#REF!</definedName>
    <definedName name="____________dec13" localSheetId="16">#REF!</definedName>
    <definedName name="____________dec13">#REF!</definedName>
    <definedName name="____________dec14" localSheetId="16">#REF!</definedName>
    <definedName name="____________dec14">#REF!</definedName>
    <definedName name="____________dec15" localSheetId="16">#REF!</definedName>
    <definedName name="____________dec15">#REF!</definedName>
    <definedName name="____________dec16" localSheetId="16">#REF!</definedName>
    <definedName name="____________dec16">#REF!</definedName>
    <definedName name="____________dec17" localSheetId="16">#REF!</definedName>
    <definedName name="____________dec17">#REF!</definedName>
    <definedName name="____________dec6" localSheetId="16">#REF!</definedName>
    <definedName name="____________dec6">#REF!</definedName>
    <definedName name="____________dec7" localSheetId="16">#REF!</definedName>
    <definedName name="____________dec7">#REF!</definedName>
    <definedName name="____________dec9" localSheetId="16">#REF!</definedName>
    <definedName name="____________dec9">#REF!</definedName>
    <definedName name="____________new10" localSheetId="16">#REF!</definedName>
    <definedName name="____________new10">#REF!</definedName>
    <definedName name="____________new11" localSheetId="16">#REF!</definedName>
    <definedName name="____________new11">#REF!</definedName>
    <definedName name="____________new12" localSheetId="16">#REF!</definedName>
    <definedName name="____________new12">#REF!</definedName>
    <definedName name="____________new13" localSheetId="16">#REF!</definedName>
    <definedName name="____________new13">#REF!</definedName>
    <definedName name="____________new14" localSheetId="16">#REF!</definedName>
    <definedName name="____________new14">#REF!</definedName>
    <definedName name="____________new15" localSheetId="16">#REF!</definedName>
    <definedName name="____________new15">#REF!</definedName>
    <definedName name="____________new16" localSheetId="16">#REF!</definedName>
    <definedName name="____________new16">#REF!</definedName>
    <definedName name="____________new17" localSheetId="16">#REF!</definedName>
    <definedName name="____________new17">#REF!</definedName>
    <definedName name="____________new6" localSheetId="16">#REF!</definedName>
    <definedName name="____________new6">#REF!</definedName>
    <definedName name="____________new7" localSheetId="16">#REF!</definedName>
    <definedName name="____________new7">#REF!</definedName>
    <definedName name="____________new8" localSheetId="16">#REF!</definedName>
    <definedName name="____________new8">#REF!</definedName>
    <definedName name="____________new9" localSheetId="16">#REF!</definedName>
    <definedName name="____________new9">#REF!</definedName>
    <definedName name="____________old10" localSheetId="16">#REF!</definedName>
    <definedName name="____________old10">#REF!</definedName>
    <definedName name="____________old11" localSheetId="16">#REF!</definedName>
    <definedName name="____________old11">#REF!</definedName>
    <definedName name="____________old12" localSheetId="16">#REF!</definedName>
    <definedName name="____________old12">#REF!</definedName>
    <definedName name="____________old13" localSheetId="16">#REF!</definedName>
    <definedName name="____________old13">#REF!</definedName>
    <definedName name="____________old14" localSheetId="16">#REF!</definedName>
    <definedName name="____________old14">#REF!</definedName>
    <definedName name="____________old15" localSheetId="16">#REF!</definedName>
    <definedName name="____________old15">#REF!</definedName>
    <definedName name="____________old16" localSheetId="16">#REF!</definedName>
    <definedName name="____________old16">#REF!</definedName>
    <definedName name="____________old17" localSheetId="16">#REF!</definedName>
    <definedName name="____________old17">#REF!</definedName>
    <definedName name="____________old6" localSheetId="16">#REF!</definedName>
    <definedName name="____________old6">#REF!</definedName>
    <definedName name="____________old7" localSheetId="16">#REF!</definedName>
    <definedName name="____________old7">#REF!</definedName>
    <definedName name="____________old8" localSheetId="16">#REF!</definedName>
    <definedName name="____________old8">#REF!</definedName>
    <definedName name="____________old9" localSheetId="16">#REF!</definedName>
    <definedName name="____________old9">#REF!</definedName>
    <definedName name="___________C78695" localSheetId="16">#REF!</definedName>
    <definedName name="___________C78695">#REF!</definedName>
    <definedName name="___________dec10" localSheetId="16">#REF!</definedName>
    <definedName name="___________dec10">#REF!</definedName>
    <definedName name="___________dec11" localSheetId="16">#REF!</definedName>
    <definedName name="___________dec11">#REF!</definedName>
    <definedName name="___________dec12" localSheetId="16">#REF!</definedName>
    <definedName name="___________dec12">#REF!</definedName>
    <definedName name="___________dec13" localSheetId="16">#REF!</definedName>
    <definedName name="___________dec13">#REF!</definedName>
    <definedName name="___________dec14" localSheetId="16">#REF!</definedName>
    <definedName name="___________dec14">#REF!</definedName>
    <definedName name="___________dec15" localSheetId="16">#REF!</definedName>
    <definedName name="___________dec15">#REF!</definedName>
    <definedName name="___________dec16" localSheetId="16">#REF!</definedName>
    <definedName name="___________dec16">#REF!</definedName>
    <definedName name="___________dec17" localSheetId="16">#REF!</definedName>
    <definedName name="___________dec17">#REF!</definedName>
    <definedName name="___________dec6" localSheetId="16">#REF!</definedName>
    <definedName name="___________dec6">#REF!</definedName>
    <definedName name="___________dec7" localSheetId="16">#REF!</definedName>
    <definedName name="___________dec7">#REF!</definedName>
    <definedName name="___________dec9" localSheetId="16">#REF!</definedName>
    <definedName name="___________dec9">#REF!</definedName>
    <definedName name="___________new10" localSheetId="16">#REF!</definedName>
    <definedName name="___________new10">#REF!</definedName>
    <definedName name="___________new11" localSheetId="16">#REF!</definedName>
    <definedName name="___________new11">#REF!</definedName>
    <definedName name="___________new12" localSheetId="16">#REF!</definedName>
    <definedName name="___________new12">#REF!</definedName>
    <definedName name="___________new13" localSheetId="16">#REF!</definedName>
    <definedName name="___________new13">#REF!</definedName>
    <definedName name="___________new14" localSheetId="16">#REF!</definedName>
    <definedName name="___________new14">#REF!</definedName>
    <definedName name="___________new15" localSheetId="16">#REF!</definedName>
    <definedName name="___________new15">#REF!</definedName>
    <definedName name="___________new16" localSheetId="16">#REF!</definedName>
    <definedName name="___________new16">#REF!</definedName>
    <definedName name="___________new17" localSheetId="16">#REF!</definedName>
    <definedName name="___________new17">#REF!</definedName>
    <definedName name="___________new6" localSheetId="16">#REF!</definedName>
    <definedName name="___________new6">#REF!</definedName>
    <definedName name="___________new7" localSheetId="16">#REF!</definedName>
    <definedName name="___________new7">#REF!</definedName>
    <definedName name="___________new8" localSheetId="16">#REF!</definedName>
    <definedName name="___________new8">#REF!</definedName>
    <definedName name="___________new9" localSheetId="16">#REF!</definedName>
    <definedName name="___________new9">#REF!</definedName>
    <definedName name="___________old10" localSheetId="16">#REF!</definedName>
    <definedName name="___________old10">#REF!</definedName>
    <definedName name="___________old11" localSheetId="16">#REF!</definedName>
    <definedName name="___________old11">#REF!</definedName>
    <definedName name="___________old12" localSheetId="16">#REF!</definedName>
    <definedName name="___________old12">#REF!</definedName>
    <definedName name="___________old13" localSheetId="16">#REF!</definedName>
    <definedName name="___________old13">#REF!</definedName>
    <definedName name="___________old14" localSheetId="16">#REF!</definedName>
    <definedName name="___________old14">#REF!</definedName>
    <definedName name="___________old15" localSheetId="16">#REF!</definedName>
    <definedName name="___________old15">#REF!</definedName>
    <definedName name="___________old16" localSheetId="16">#REF!</definedName>
    <definedName name="___________old16">#REF!</definedName>
    <definedName name="___________old17" localSheetId="16">#REF!</definedName>
    <definedName name="___________old17">#REF!</definedName>
    <definedName name="___________old6" localSheetId="16">#REF!</definedName>
    <definedName name="___________old6">#REF!</definedName>
    <definedName name="___________old7" localSheetId="16">#REF!</definedName>
    <definedName name="___________old7">#REF!</definedName>
    <definedName name="___________old8" localSheetId="16">#REF!</definedName>
    <definedName name="___________old8">#REF!</definedName>
    <definedName name="___________old9" localSheetId="16">#REF!</definedName>
    <definedName name="___________old9">#REF!</definedName>
    <definedName name="__________C78695" localSheetId="16">#REF!</definedName>
    <definedName name="__________C78695">#REF!</definedName>
    <definedName name="__________dec10" localSheetId="16">#REF!</definedName>
    <definedName name="__________dec10">#REF!</definedName>
    <definedName name="__________dec11" localSheetId="16">#REF!</definedName>
    <definedName name="__________dec11">#REF!</definedName>
    <definedName name="__________dec12" localSheetId="16">#REF!</definedName>
    <definedName name="__________dec12">#REF!</definedName>
    <definedName name="__________dec13" localSheetId="16">#REF!</definedName>
    <definedName name="__________dec13">#REF!</definedName>
    <definedName name="__________dec14" localSheetId="16">#REF!</definedName>
    <definedName name="__________dec14">#REF!</definedName>
    <definedName name="__________dec15" localSheetId="16">#REF!</definedName>
    <definedName name="__________dec15">#REF!</definedName>
    <definedName name="__________dec16" localSheetId="16">#REF!</definedName>
    <definedName name="__________dec16">#REF!</definedName>
    <definedName name="__________dec17" localSheetId="16">#REF!</definedName>
    <definedName name="__________dec17">#REF!</definedName>
    <definedName name="__________dec6" localSheetId="16">#REF!</definedName>
    <definedName name="__________dec6">#REF!</definedName>
    <definedName name="__________dec7" localSheetId="16">#REF!</definedName>
    <definedName name="__________dec7">#REF!</definedName>
    <definedName name="__________dec9" localSheetId="16">#REF!</definedName>
    <definedName name="__________dec9">#REF!</definedName>
    <definedName name="__________new10" localSheetId="16">#REF!</definedName>
    <definedName name="__________new10">#REF!</definedName>
    <definedName name="__________new11" localSheetId="16">#REF!</definedName>
    <definedName name="__________new11">#REF!</definedName>
    <definedName name="__________new12" localSheetId="16">#REF!</definedName>
    <definedName name="__________new12">#REF!</definedName>
    <definedName name="__________new13" localSheetId="16">#REF!</definedName>
    <definedName name="__________new13">#REF!</definedName>
    <definedName name="__________new14" localSheetId="16">#REF!</definedName>
    <definedName name="__________new14">#REF!</definedName>
    <definedName name="__________new15" localSheetId="16">#REF!</definedName>
    <definedName name="__________new15">#REF!</definedName>
    <definedName name="__________new16" localSheetId="16">#REF!</definedName>
    <definedName name="__________new16">#REF!</definedName>
    <definedName name="__________new17" localSheetId="16">#REF!</definedName>
    <definedName name="__________new17">#REF!</definedName>
    <definedName name="__________new6" localSheetId="16">#REF!</definedName>
    <definedName name="__________new6">#REF!</definedName>
    <definedName name="__________new7" localSheetId="16">#REF!</definedName>
    <definedName name="__________new7">#REF!</definedName>
    <definedName name="__________new8" localSheetId="16">#REF!</definedName>
    <definedName name="__________new8">#REF!</definedName>
    <definedName name="__________new9" localSheetId="16">#REF!</definedName>
    <definedName name="__________new9">#REF!</definedName>
    <definedName name="__________old10" localSheetId="16">#REF!</definedName>
    <definedName name="__________old10">#REF!</definedName>
    <definedName name="__________old11" localSheetId="16">#REF!</definedName>
    <definedName name="__________old11">#REF!</definedName>
    <definedName name="__________old12" localSheetId="16">#REF!</definedName>
    <definedName name="__________old12">#REF!</definedName>
    <definedName name="__________old13" localSheetId="16">#REF!</definedName>
    <definedName name="__________old13">#REF!</definedName>
    <definedName name="__________old14" localSheetId="16">#REF!</definedName>
    <definedName name="__________old14">#REF!</definedName>
    <definedName name="__________old15" localSheetId="16">#REF!</definedName>
    <definedName name="__________old15">#REF!</definedName>
    <definedName name="__________old16" localSheetId="16">#REF!</definedName>
    <definedName name="__________old16">#REF!</definedName>
    <definedName name="__________old17" localSheetId="16">#REF!</definedName>
    <definedName name="__________old17">#REF!</definedName>
    <definedName name="__________old6" localSheetId="16">#REF!</definedName>
    <definedName name="__________old6">#REF!</definedName>
    <definedName name="__________old7" localSheetId="16">#REF!</definedName>
    <definedName name="__________old7">#REF!</definedName>
    <definedName name="__________old8" localSheetId="16">#REF!</definedName>
    <definedName name="__________old8">#REF!</definedName>
    <definedName name="__________old9" localSheetId="16">#REF!</definedName>
    <definedName name="__________old9">#REF!</definedName>
    <definedName name="_________C78695" localSheetId="16">#REF!</definedName>
    <definedName name="_________C78695">#REF!</definedName>
    <definedName name="_________dec10" localSheetId="16">#REF!</definedName>
    <definedName name="_________dec10">#REF!</definedName>
    <definedName name="_________dec11" localSheetId="16">#REF!</definedName>
    <definedName name="_________dec11">#REF!</definedName>
    <definedName name="_________dec12" localSheetId="16">#REF!</definedName>
    <definedName name="_________dec12">#REF!</definedName>
    <definedName name="_________dec13" localSheetId="16">#REF!</definedName>
    <definedName name="_________dec13">#REF!</definedName>
    <definedName name="_________dec14" localSheetId="16">#REF!</definedName>
    <definedName name="_________dec14">#REF!</definedName>
    <definedName name="_________dec15" localSheetId="16">#REF!</definedName>
    <definedName name="_________dec15">#REF!</definedName>
    <definedName name="_________dec16" localSheetId="16">#REF!</definedName>
    <definedName name="_________dec16">#REF!</definedName>
    <definedName name="_________dec17" localSheetId="16">#REF!</definedName>
    <definedName name="_________dec17">#REF!</definedName>
    <definedName name="_________dec6" localSheetId="16">#REF!</definedName>
    <definedName name="_________dec6">#REF!</definedName>
    <definedName name="_________dec7" localSheetId="16">#REF!</definedName>
    <definedName name="_________dec7">#REF!</definedName>
    <definedName name="_________dec9" localSheetId="16">#REF!</definedName>
    <definedName name="_________dec9">#REF!</definedName>
    <definedName name="_________new10" localSheetId="16">#REF!</definedName>
    <definedName name="_________new10">#REF!</definedName>
    <definedName name="_________new11" localSheetId="16">#REF!</definedName>
    <definedName name="_________new11">#REF!</definedName>
    <definedName name="_________new12" localSheetId="16">#REF!</definedName>
    <definedName name="_________new12">#REF!</definedName>
    <definedName name="_________new13" localSheetId="16">#REF!</definedName>
    <definedName name="_________new13">#REF!</definedName>
    <definedName name="_________new14" localSheetId="16">#REF!</definedName>
    <definedName name="_________new14">#REF!</definedName>
    <definedName name="_________new15" localSheetId="16">#REF!</definedName>
    <definedName name="_________new15">#REF!</definedName>
    <definedName name="_________new16" localSheetId="16">#REF!</definedName>
    <definedName name="_________new16">#REF!</definedName>
    <definedName name="_________new17" localSheetId="16">#REF!</definedName>
    <definedName name="_________new17">#REF!</definedName>
    <definedName name="_________new6" localSheetId="16">#REF!</definedName>
    <definedName name="_________new6">#REF!</definedName>
    <definedName name="_________new7" localSheetId="16">#REF!</definedName>
    <definedName name="_________new7">#REF!</definedName>
    <definedName name="_________new8" localSheetId="16">#REF!</definedName>
    <definedName name="_________new8">#REF!</definedName>
    <definedName name="_________new9" localSheetId="16">#REF!</definedName>
    <definedName name="_________new9">#REF!</definedName>
    <definedName name="_________old10" localSheetId="16">#REF!</definedName>
    <definedName name="_________old10">#REF!</definedName>
    <definedName name="_________old11" localSheetId="16">#REF!</definedName>
    <definedName name="_________old11">#REF!</definedName>
    <definedName name="_________old12" localSheetId="16">#REF!</definedName>
    <definedName name="_________old12">#REF!</definedName>
    <definedName name="_________old13" localSheetId="16">#REF!</definedName>
    <definedName name="_________old13">#REF!</definedName>
    <definedName name="_________old14" localSheetId="16">#REF!</definedName>
    <definedName name="_________old14">#REF!</definedName>
    <definedName name="_________old15" localSheetId="16">#REF!</definedName>
    <definedName name="_________old15">#REF!</definedName>
    <definedName name="_________old16" localSheetId="16">#REF!</definedName>
    <definedName name="_________old16">#REF!</definedName>
    <definedName name="_________old17" localSheetId="16">#REF!</definedName>
    <definedName name="_________old17">#REF!</definedName>
    <definedName name="_________old6" localSheetId="16">#REF!</definedName>
    <definedName name="_________old6">#REF!</definedName>
    <definedName name="_________old7" localSheetId="16">#REF!</definedName>
    <definedName name="_________old7">#REF!</definedName>
    <definedName name="_________old8" localSheetId="16">#REF!</definedName>
    <definedName name="_________old8">#REF!</definedName>
    <definedName name="_________old9" localSheetId="16">#REF!</definedName>
    <definedName name="_________old9">#REF!</definedName>
    <definedName name="________C78695" localSheetId="16">#REF!</definedName>
    <definedName name="________C78695">#REF!</definedName>
    <definedName name="________dec10" localSheetId="16">#REF!</definedName>
    <definedName name="________dec10">#REF!</definedName>
    <definedName name="________dec11" localSheetId="16">#REF!</definedName>
    <definedName name="________dec11">#REF!</definedName>
    <definedName name="________dec12" localSheetId="16">#REF!</definedName>
    <definedName name="________dec12">#REF!</definedName>
    <definedName name="________dec13" localSheetId="16">#REF!</definedName>
    <definedName name="________dec13">#REF!</definedName>
    <definedName name="________dec14" localSheetId="16">#REF!</definedName>
    <definedName name="________dec14">#REF!</definedName>
    <definedName name="________dec15" localSheetId="16">#REF!</definedName>
    <definedName name="________dec15">#REF!</definedName>
    <definedName name="________dec16" localSheetId="16">#REF!</definedName>
    <definedName name="________dec16">#REF!</definedName>
    <definedName name="________dec17" localSheetId="16">#REF!</definedName>
    <definedName name="________dec17">#REF!</definedName>
    <definedName name="________dec6" localSheetId="16">#REF!</definedName>
    <definedName name="________dec6">#REF!</definedName>
    <definedName name="________dec7" localSheetId="16">#REF!</definedName>
    <definedName name="________dec7">#REF!</definedName>
    <definedName name="________dec9" localSheetId="16">#REF!</definedName>
    <definedName name="________dec9">#REF!</definedName>
    <definedName name="________new10" localSheetId="16">#REF!</definedName>
    <definedName name="________new10">#REF!</definedName>
    <definedName name="________new11" localSheetId="16">#REF!</definedName>
    <definedName name="________new11">#REF!</definedName>
    <definedName name="________new12" localSheetId="16">#REF!</definedName>
    <definedName name="________new12">#REF!</definedName>
    <definedName name="________new13" localSheetId="16">#REF!</definedName>
    <definedName name="________new13">#REF!</definedName>
    <definedName name="________new14" localSheetId="16">#REF!</definedName>
    <definedName name="________new14">#REF!</definedName>
    <definedName name="________new15" localSheetId="16">#REF!</definedName>
    <definedName name="________new15">#REF!</definedName>
    <definedName name="________new16" localSheetId="16">#REF!</definedName>
    <definedName name="________new16">#REF!</definedName>
    <definedName name="________new17" localSheetId="16">#REF!</definedName>
    <definedName name="________new17">#REF!</definedName>
    <definedName name="________new6" localSheetId="16">#REF!</definedName>
    <definedName name="________new6">#REF!</definedName>
    <definedName name="________new7" localSheetId="16">#REF!</definedName>
    <definedName name="________new7">#REF!</definedName>
    <definedName name="________new8" localSheetId="16">#REF!</definedName>
    <definedName name="________new8">#REF!</definedName>
    <definedName name="________new9" localSheetId="16">#REF!</definedName>
    <definedName name="________new9">#REF!</definedName>
    <definedName name="________old10" localSheetId="16">#REF!</definedName>
    <definedName name="________old10">#REF!</definedName>
    <definedName name="________old11" localSheetId="16">#REF!</definedName>
    <definedName name="________old11">#REF!</definedName>
    <definedName name="________old12" localSheetId="16">#REF!</definedName>
    <definedName name="________old12">#REF!</definedName>
    <definedName name="________old13" localSheetId="16">#REF!</definedName>
    <definedName name="________old13">#REF!</definedName>
    <definedName name="________old14" localSheetId="16">#REF!</definedName>
    <definedName name="________old14">#REF!</definedName>
    <definedName name="________old15" localSheetId="16">#REF!</definedName>
    <definedName name="________old15">#REF!</definedName>
    <definedName name="________old16" localSheetId="16">#REF!</definedName>
    <definedName name="________old16">#REF!</definedName>
    <definedName name="________old17" localSheetId="16">#REF!</definedName>
    <definedName name="________old17">#REF!</definedName>
    <definedName name="________old6" localSheetId="16">#REF!</definedName>
    <definedName name="________old6">#REF!</definedName>
    <definedName name="________old7" localSheetId="16">#REF!</definedName>
    <definedName name="________old7">#REF!</definedName>
    <definedName name="________old8" localSheetId="16">#REF!</definedName>
    <definedName name="________old8">#REF!</definedName>
    <definedName name="________old9" localSheetId="16">#REF!</definedName>
    <definedName name="________old9">#REF!</definedName>
    <definedName name="_______C78695" localSheetId="16">#REF!</definedName>
    <definedName name="_______C78695">#REF!</definedName>
    <definedName name="_______dec10" localSheetId="16">#REF!</definedName>
    <definedName name="_______dec10">#REF!</definedName>
    <definedName name="_______dec11" localSheetId="16">#REF!</definedName>
    <definedName name="_______dec11">#REF!</definedName>
    <definedName name="_______dec12" localSheetId="16">#REF!</definedName>
    <definedName name="_______dec12">#REF!</definedName>
    <definedName name="_______dec13" localSheetId="16">#REF!</definedName>
    <definedName name="_______dec13">#REF!</definedName>
    <definedName name="_______dec14" localSheetId="16">#REF!</definedName>
    <definedName name="_______dec14">#REF!</definedName>
    <definedName name="_______dec15" localSheetId="16">#REF!</definedName>
    <definedName name="_______dec15">#REF!</definedName>
    <definedName name="_______dec16" localSheetId="16">#REF!</definedName>
    <definedName name="_______dec16">#REF!</definedName>
    <definedName name="_______dec17" localSheetId="16">#REF!</definedName>
    <definedName name="_______dec17">#REF!</definedName>
    <definedName name="_______dec6" localSheetId="16">#REF!</definedName>
    <definedName name="_______dec6">#REF!</definedName>
    <definedName name="_______dec7" localSheetId="16">#REF!</definedName>
    <definedName name="_______dec7">#REF!</definedName>
    <definedName name="_______dec9" localSheetId="16">#REF!</definedName>
    <definedName name="_______dec9">#REF!</definedName>
    <definedName name="_______new10" localSheetId="16">#REF!</definedName>
    <definedName name="_______new10">#REF!</definedName>
    <definedName name="_______new11" localSheetId="16">#REF!</definedName>
    <definedName name="_______new11">#REF!</definedName>
    <definedName name="_______new12" localSheetId="16">#REF!</definedName>
    <definedName name="_______new12">#REF!</definedName>
    <definedName name="_______new13" localSheetId="16">#REF!</definedName>
    <definedName name="_______new13">#REF!</definedName>
    <definedName name="_______new14" localSheetId="16">#REF!</definedName>
    <definedName name="_______new14">#REF!</definedName>
    <definedName name="_______new15" localSheetId="16">#REF!</definedName>
    <definedName name="_______new15">#REF!</definedName>
    <definedName name="_______new16" localSheetId="16">#REF!</definedName>
    <definedName name="_______new16">#REF!</definedName>
    <definedName name="_______new17" localSheetId="16">#REF!</definedName>
    <definedName name="_______new17">#REF!</definedName>
    <definedName name="_______new6" localSheetId="16">#REF!</definedName>
    <definedName name="_______new6">#REF!</definedName>
    <definedName name="_______new7" localSheetId="16">#REF!</definedName>
    <definedName name="_______new7">#REF!</definedName>
    <definedName name="_______new8" localSheetId="16">#REF!</definedName>
    <definedName name="_______new8">#REF!</definedName>
    <definedName name="_______new9" localSheetId="16">#REF!</definedName>
    <definedName name="_______new9">#REF!</definedName>
    <definedName name="_______old10" localSheetId="16">#REF!</definedName>
    <definedName name="_______old10">#REF!</definedName>
    <definedName name="_______old11" localSheetId="16">#REF!</definedName>
    <definedName name="_______old11">#REF!</definedName>
    <definedName name="_______old12" localSheetId="16">#REF!</definedName>
    <definedName name="_______old12">#REF!</definedName>
    <definedName name="_______old13" localSheetId="16">#REF!</definedName>
    <definedName name="_______old13">#REF!</definedName>
    <definedName name="_______old14" localSheetId="16">#REF!</definedName>
    <definedName name="_______old14">#REF!</definedName>
    <definedName name="_______old15" localSheetId="16">#REF!</definedName>
    <definedName name="_______old15">#REF!</definedName>
    <definedName name="_______old16" localSheetId="16">#REF!</definedName>
    <definedName name="_______old16">#REF!</definedName>
    <definedName name="_______old17" localSheetId="16">#REF!</definedName>
    <definedName name="_______old17">#REF!</definedName>
    <definedName name="_______old6" localSheetId="16">#REF!</definedName>
    <definedName name="_______old6">#REF!</definedName>
    <definedName name="_______old7" localSheetId="16">#REF!</definedName>
    <definedName name="_______old7">#REF!</definedName>
    <definedName name="_______old8" localSheetId="16">#REF!</definedName>
    <definedName name="_______old8">#REF!</definedName>
    <definedName name="_______old9" localSheetId="16">#REF!</definedName>
    <definedName name="_______old9">#REF!</definedName>
    <definedName name="______C78695" localSheetId="16">#REF!</definedName>
    <definedName name="______C78695">#REF!</definedName>
    <definedName name="______dec10" localSheetId="16">#REF!</definedName>
    <definedName name="______dec10">#REF!</definedName>
    <definedName name="______dec11" localSheetId="16">#REF!</definedName>
    <definedName name="______dec11">#REF!</definedName>
    <definedName name="______dec12" localSheetId="16">#REF!</definedName>
    <definedName name="______dec12">#REF!</definedName>
    <definedName name="______dec13" localSheetId="16">#REF!</definedName>
    <definedName name="______dec13">#REF!</definedName>
    <definedName name="______dec14" localSheetId="16">#REF!</definedName>
    <definedName name="______dec14">#REF!</definedName>
    <definedName name="______dec15" localSheetId="16">#REF!</definedName>
    <definedName name="______dec15">#REF!</definedName>
    <definedName name="______dec16" localSheetId="16">#REF!</definedName>
    <definedName name="______dec16">#REF!</definedName>
    <definedName name="______dec17" localSheetId="16">#REF!</definedName>
    <definedName name="______dec17">#REF!</definedName>
    <definedName name="______dec6" localSheetId="16">#REF!</definedName>
    <definedName name="______dec6">#REF!</definedName>
    <definedName name="______dec7" localSheetId="16">#REF!</definedName>
    <definedName name="______dec7">#REF!</definedName>
    <definedName name="______dec9" localSheetId="16">#REF!</definedName>
    <definedName name="______dec9">#REF!</definedName>
    <definedName name="______new10" localSheetId="16">#REF!</definedName>
    <definedName name="______new10">#REF!</definedName>
    <definedName name="______new11" localSheetId="16">#REF!</definedName>
    <definedName name="______new11">#REF!</definedName>
    <definedName name="______new12" localSheetId="16">#REF!</definedName>
    <definedName name="______new12">#REF!</definedName>
    <definedName name="______new13" localSheetId="16">#REF!</definedName>
    <definedName name="______new13">#REF!</definedName>
    <definedName name="______new14" localSheetId="16">#REF!</definedName>
    <definedName name="______new14">#REF!</definedName>
    <definedName name="______new15" localSheetId="16">#REF!</definedName>
    <definedName name="______new15">#REF!</definedName>
    <definedName name="______new16" localSheetId="16">#REF!</definedName>
    <definedName name="______new16">#REF!</definedName>
    <definedName name="______new17" localSheetId="16">#REF!</definedName>
    <definedName name="______new17">#REF!</definedName>
    <definedName name="______new6" localSheetId="16">#REF!</definedName>
    <definedName name="______new6">#REF!</definedName>
    <definedName name="______new7" localSheetId="16">#REF!</definedName>
    <definedName name="______new7">#REF!</definedName>
    <definedName name="______new8" localSheetId="16">#REF!</definedName>
    <definedName name="______new8">#REF!</definedName>
    <definedName name="______new9" localSheetId="16">#REF!</definedName>
    <definedName name="______new9">#REF!</definedName>
    <definedName name="______old10" localSheetId="16">#REF!</definedName>
    <definedName name="______old10">#REF!</definedName>
    <definedName name="______old11" localSheetId="16">#REF!</definedName>
    <definedName name="______old11">#REF!</definedName>
    <definedName name="______old12" localSheetId="16">#REF!</definedName>
    <definedName name="______old12">#REF!</definedName>
    <definedName name="______old13" localSheetId="16">#REF!</definedName>
    <definedName name="______old13">#REF!</definedName>
    <definedName name="______old14" localSheetId="16">#REF!</definedName>
    <definedName name="______old14">#REF!</definedName>
    <definedName name="______old15" localSheetId="16">#REF!</definedName>
    <definedName name="______old15">#REF!</definedName>
    <definedName name="______old16" localSheetId="16">#REF!</definedName>
    <definedName name="______old16">#REF!</definedName>
    <definedName name="______old17" localSheetId="16">#REF!</definedName>
    <definedName name="______old17">#REF!</definedName>
    <definedName name="______old6" localSheetId="16">#REF!</definedName>
    <definedName name="______old6">#REF!</definedName>
    <definedName name="______old7" localSheetId="16">#REF!</definedName>
    <definedName name="______old7">#REF!</definedName>
    <definedName name="______old8" localSheetId="16">#REF!</definedName>
    <definedName name="______old8">#REF!</definedName>
    <definedName name="______old9" localSheetId="16">#REF!</definedName>
    <definedName name="______old9">#REF!</definedName>
    <definedName name="_____C78695" localSheetId="16">#REF!</definedName>
    <definedName name="_____C78695">#REF!</definedName>
    <definedName name="_____dec10" localSheetId="16">#REF!</definedName>
    <definedName name="_____dec10">#REF!</definedName>
    <definedName name="_____dec11" localSheetId="16">#REF!</definedName>
    <definedName name="_____dec11">#REF!</definedName>
    <definedName name="_____dec12" localSheetId="16">#REF!</definedName>
    <definedName name="_____dec12">#REF!</definedName>
    <definedName name="_____dec13" localSheetId="16">#REF!</definedName>
    <definedName name="_____dec13">#REF!</definedName>
    <definedName name="_____dec14" localSheetId="16">#REF!</definedName>
    <definedName name="_____dec14">#REF!</definedName>
    <definedName name="_____dec15" localSheetId="16">#REF!</definedName>
    <definedName name="_____dec15">#REF!</definedName>
    <definedName name="_____dec16" localSheetId="16">#REF!</definedName>
    <definedName name="_____dec16">#REF!</definedName>
    <definedName name="_____dec17" localSheetId="16">#REF!</definedName>
    <definedName name="_____dec17">#REF!</definedName>
    <definedName name="_____dec6" localSheetId="16">#REF!</definedName>
    <definedName name="_____dec6">#REF!</definedName>
    <definedName name="_____dec7" localSheetId="16">#REF!</definedName>
    <definedName name="_____dec7">#REF!</definedName>
    <definedName name="_____dec9" localSheetId="16">#REF!</definedName>
    <definedName name="_____dec9">#REF!</definedName>
    <definedName name="_____new10" localSheetId="16">#REF!</definedName>
    <definedName name="_____new10">#REF!</definedName>
    <definedName name="_____new11" localSheetId="16">#REF!</definedName>
    <definedName name="_____new11">#REF!</definedName>
    <definedName name="_____new12" localSheetId="16">#REF!</definedName>
    <definedName name="_____new12">#REF!</definedName>
    <definedName name="_____new13" localSheetId="16">#REF!</definedName>
    <definedName name="_____new13">#REF!</definedName>
    <definedName name="_____new14" localSheetId="16">#REF!</definedName>
    <definedName name="_____new14">#REF!</definedName>
    <definedName name="_____new15" localSheetId="16">#REF!</definedName>
    <definedName name="_____new15">#REF!</definedName>
    <definedName name="_____new16" localSheetId="16">#REF!</definedName>
    <definedName name="_____new16">#REF!</definedName>
    <definedName name="_____new17" localSheetId="16">#REF!</definedName>
    <definedName name="_____new17">#REF!</definedName>
    <definedName name="_____new6" localSheetId="16">#REF!</definedName>
    <definedName name="_____new6">#REF!</definedName>
    <definedName name="_____new7" localSheetId="16">#REF!</definedName>
    <definedName name="_____new7">#REF!</definedName>
    <definedName name="_____new8" localSheetId="16">#REF!</definedName>
    <definedName name="_____new8">#REF!</definedName>
    <definedName name="_____new9" localSheetId="16">#REF!</definedName>
    <definedName name="_____new9">#REF!</definedName>
    <definedName name="_____old10" localSheetId="16">#REF!</definedName>
    <definedName name="_____old10">#REF!</definedName>
    <definedName name="_____old11" localSheetId="16">#REF!</definedName>
    <definedName name="_____old11">#REF!</definedName>
    <definedName name="_____old12" localSheetId="16">#REF!</definedName>
    <definedName name="_____old12">#REF!</definedName>
    <definedName name="_____old13" localSheetId="16">#REF!</definedName>
    <definedName name="_____old13">#REF!</definedName>
    <definedName name="_____old14" localSheetId="16">#REF!</definedName>
    <definedName name="_____old14">#REF!</definedName>
    <definedName name="_____old15" localSheetId="16">#REF!</definedName>
    <definedName name="_____old15">#REF!</definedName>
    <definedName name="_____old16" localSheetId="16">#REF!</definedName>
    <definedName name="_____old16">#REF!</definedName>
    <definedName name="_____old17" localSheetId="16">#REF!</definedName>
    <definedName name="_____old17">#REF!</definedName>
    <definedName name="_____old6" localSheetId="16">#REF!</definedName>
    <definedName name="_____old6">#REF!</definedName>
    <definedName name="_____old7" localSheetId="16">#REF!</definedName>
    <definedName name="_____old7">#REF!</definedName>
    <definedName name="_____old8" localSheetId="16">#REF!</definedName>
    <definedName name="_____old8">#REF!</definedName>
    <definedName name="_____old9" localSheetId="16">#REF!</definedName>
    <definedName name="_____old9">#REF!</definedName>
    <definedName name="____C78695" localSheetId="16">#REF!</definedName>
    <definedName name="____C78695">#REF!</definedName>
    <definedName name="____dec10" localSheetId="16">#REF!</definedName>
    <definedName name="____dec10">#REF!</definedName>
    <definedName name="____dec11" localSheetId="16">#REF!</definedName>
    <definedName name="____dec11">#REF!</definedName>
    <definedName name="____dec12" localSheetId="16">#REF!</definedName>
    <definedName name="____dec12">#REF!</definedName>
    <definedName name="____dec13" localSheetId="16">#REF!</definedName>
    <definedName name="____dec13">#REF!</definedName>
    <definedName name="____dec14" localSheetId="16">#REF!</definedName>
    <definedName name="____dec14">#REF!</definedName>
    <definedName name="____dec15" localSheetId="16">#REF!</definedName>
    <definedName name="____dec15">#REF!</definedName>
    <definedName name="____dec16" localSheetId="16">#REF!</definedName>
    <definedName name="____dec16">#REF!</definedName>
    <definedName name="____dec17" localSheetId="16">#REF!</definedName>
    <definedName name="____dec17">#REF!</definedName>
    <definedName name="____dec6" localSheetId="16">#REF!</definedName>
    <definedName name="____dec6">#REF!</definedName>
    <definedName name="____dec7" localSheetId="16">#REF!</definedName>
    <definedName name="____dec7">#REF!</definedName>
    <definedName name="____dec9" localSheetId="16">#REF!</definedName>
    <definedName name="____dec9">#REF!</definedName>
    <definedName name="____new10" localSheetId="16">#REF!</definedName>
    <definedName name="____new10">#REF!</definedName>
    <definedName name="____new11" localSheetId="16">#REF!</definedName>
    <definedName name="____new11">#REF!</definedName>
    <definedName name="____new12" localSheetId="16">#REF!</definedName>
    <definedName name="____new12">#REF!</definedName>
    <definedName name="____new13" localSheetId="16">#REF!</definedName>
    <definedName name="____new13">#REF!</definedName>
    <definedName name="____new14" localSheetId="16">#REF!</definedName>
    <definedName name="____new14">#REF!</definedName>
    <definedName name="____new15" localSheetId="16">#REF!</definedName>
    <definedName name="____new15">#REF!</definedName>
    <definedName name="____new16" localSheetId="16">#REF!</definedName>
    <definedName name="____new16">#REF!</definedName>
    <definedName name="____new17" localSheetId="16">#REF!</definedName>
    <definedName name="____new17">#REF!</definedName>
    <definedName name="____new6" localSheetId="16">#REF!</definedName>
    <definedName name="____new6">#REF!</definedName>
    <definedName name="____new7" localSheetId="16">#REF!</definedName>
    <definedName name="____new7">#REF!</definedName>
    <definedName name="____new8" localSheetId="16">#REF!</definedName>
    <definedName name="____new8">#REF!</definedName>
    <definedName name="____new9" localSheetId="16">#REF!</definedName>
    <definedName name="____new9">#REF!</definedName>
    <definedName name="____old10" localSheetId="16">#REF!</definedName>
    <definedName name="____old10">#REF!</definedName>
    <definedName name="____old11" localSheetId="16">#REF!</definedName>
    <definedName name="____old11">#REF!</definedName>
    <definedName name="____old12" localSheetId="16">#REF!</definedName>
    <definedName name="____old12">#REF!</definedName>
    <definedName name="____old13" localSheetId="16">#REF!</definedName>
    <definedName name="____old13">#REF!</definedName>
    <definedName name="____old14" localSheetId="16">#REF!</definedName>
    <definedName name="____old14">#REF!</definedName>
    <definedName name="____old15" localSheetId="16">#REF!</definedName>
    <definedName name="____old15">#REF!</definedName>
    <definedName name="____old16" localSheetId="16">#REF!</definedName>
    <definedName name="____old16">#REF!</definedName>
    <definedName name="____old17" localSheetId="16">#REF!</definedName>
    <definedName name="____old17">#REF!</definedName>
    <definedName name="____old6" localSheetId="16">#REF!</definedName>
    <definedName name="____old6">#REF!</definedName>
    <definedName name="____old7" localSheetId="16">#REF!</definedName>
    <definedName name="____old7">#REF!</definedName>
    <definedName name="____old8" localSheetId="16">#REF!</definedName>
    <definedName name="____old8">#REF!</definedName>
    <definedName name="____old9" localSheetId="16">#REF!</definedName>
    <definedName name="____old9">#REF!</definedName>
    <definedName name="___C78695" localSheetId="16">#REF!</definedName>
    <definedName name="___C78695">#REF!</definedName>
    <definedName name="___dec10" localSheetId="16">#REF!</definedName>
    <definedName name="___dec10">#REF!</definedName>
    <definedName name="___dec11" localSheetId="16">#REF!</definedName>
    <definedName name="___dec11">#REF!</definedName>
    <definedName name="___dec12" localSheetId="16">#REF!</definedName>
    <definedName name="___dec12">#REF!</definedName>
    <definedName name="___dec13" localSheetId="16">#REF!</definedName>
    <definedName name="___dec13">#REF!</definedName>
    <definedName name="___dec14" localSheetId="16">#REF!</definedName>
    <definedName name="___dec14">#REF!</definedName>
    <definedName name="___dec15" localSheetId="16">#REF!</definedName>
    <definedName name="___dec15">#REF!</definedName>
    <definedName name="___dec16" localSheetId="16">#REF!</definedName>
    <definedName name="___dec16">#REF!</definedName>
    <definedName name="___dec17" localSheetId="16">#REF!</definedName>
    <definedName name="___dec17">#REF!</definedName>
    <definedName name="___dec6" localSheetId="16">#REF!</definedName>
    <definedName name="___dec6">#REF!</definedName>
    <definedName name="___dec7" localSheetId="16">#REF!</definedName>
    <definedName name="___dec7">#REF!</definedName>
    <definedName name="___dec9" localSheetId="16">#REF!</definedName>
    <definedName name="___dec9">#REF!</definedName>
    <definedName name="___new10" localSheetId="16">#REF!</definedName>
    <definedName name="___new10">#REF!</definedName>
    <definedName name="___new11" localSheetId="16">#REF!</definedName>
    <definedName name="___new11">#REF!</definedName>
    <definedName name="___new12" localSheetId="16">#REF!</definedName>
    <definedName name="___new12">#REF!</definedName>
    <definedName name="___new13" localSheetId="16">#REF!</definedName>
    <definedName name="___new13">#REF!</definedName>
    <definedName name="___new14" localSheetId="16">#REF!</definedName>
    <definedName name="___new14">#REF!</definedName>
    <definedName name="___new15" localSheetId="16">#REF!</definedName>
    <definedName name="___new15">#REF!</definedName>
    <definedName name="___new16" localSheetId="16">#REF!</definedName>
    <definedName name="___new16">#REF!</definedName>
    <definedName name="___new17" localSheetId="16">#REF!</definedName>
    <definedName name="___new17">#REF!</definedName>
    <definedName name="___new6" localSheetId="16">#REF!</definedName>
    <definedName name="___new6">#REF!</definedName>
    <definedName name="___new7" localSheetId="16">#REF!</definedName>
    <definedName name="___new7">#REF!</definedName>
    <definedName name="___new8" localSheetId="16">#REF!</definedName>
    <definedName name="___new8">#REF!</definedName>
    <definedName name="___new9" localSheetId="16">#REF!</definedName>
    <definedName name="___new9">#REF!</definedName>
    <definedName name="___old10" localSheetId="16">#REF!</definedName>
    <definedName name="___old10">#REF!</definedName>
    <definedName name="___old11" localSheetId="16">#REF!</definedName>
    <definedName name="___old11">#REF!</definedName>
    <definedName name="___old12" localSheetId="16">#REF!</definedName>
    <definedName name="___old12">#REF!</definedName>
    <definedName name="___old13" localSheetId="16">#REF!</definedName>
    <definedName name="___old13">#REF!</definedName>
    <definedName name="___old14" localSheetId="16">#REF!</definedName>
    <definedName name="___old14">#REF!</definedName>
    <definedName name="___old15" localSheetId="16">#REF!</definedName>
    <definedName name="___old15">#REF!</definedName>
    <definedName name="___old16" localSheetId="16">#REF!</definedName>
    <definedName name="___old16">#REF!</definedName>
    <definedName name="___old17" localSheetId="16">#REF!</definedName>
    <definedName name="___old17">#REF!</definedName>
    <definedName name="___old6" localSheetId="16">#REF!</definedName>
    <definedName name="___old6">#REF!</definedName>
    <definedName name="___old7" localSheetId="16">#REF!</definedName>
    <definedName name="___old7">#REF!</definedName>
    <definedName name="___old8" localSheetId="16">#REF!</definedName>
    <definedName name="___old8">#REF!</definedName>
    <definedName name="___old9" localSheetId="16">#REF!</definedName>
    <definedName name="___old9">#REF!</definedName>
    <definedName name="__C78695" localSheetId="16">#REF!</definedName>
    <definedName name="__C78695">#REF!</definedName>
    <definedName name="__dec10" localSheetId="16">#REF!</definedName>
    <definedName name="__dec10">#REF!</definedName>
    <definedName name="__dec11" localSheetId="16">#REF!</definedName>
    <definedName name="__dec11">#REF!</definedName>
    <definedName name="__dec12" localSheetId="16">#REF!</definedName>
    <definedName name="__dec12">#REF!</definedName>
    <definedName name="__dec13" localSheetId="16">#REF!</definedName>
    <definedName name="__dec13">#REF!</definedName>
    <definedName name="__dec14" localSheetId="16">#REF!</definedName>
    <definedName name="__dec14">#REF!</definedName>
    <definedName name="__dec15" localSheetId="16">#REF!</definedName>
    <definedName name="__dec15">#REF!</definedName>
    <definedName name="__dec16" localSheetId="16">#REF!</definedName>
    <definedName name="__dec16">#REF!</definedName>
    <definedName name="__dec17" localSheetId="16">#REF!</definedName>
    <definedName name="__dec17">#REF!</definedName>
    <definedName name="__dec6" localSheetId="16">#REF!</definedName>
    <definedName name="__dec6">#REF!</definedName>
    <definedName name="__dec7" localSheetId="16">#REF!</definedName>
    <definedName name="__dec7">#REF!</definedName>
    <definedName name="__dec9" localSheetId="16">#REF!</definedName>
    <definedName name="__dec9">#REF!</definedName>
    <definedName name="__new10" localSheetId="16">#REF!</definedName>
    <definedName name="__new10">#REF!</definedName>
    <definedName name="__new11" localSheetId="16">#REF!</definedName>
    <definedName name="__new11">#REF!</definedName>
    <definedName name="__new12" localSheetId="16">#REF!</definedName>
    <definedName name="__new12">#REF!</definedName>
    <definedName name="__new13" localSheetId="16">#REF!</definedName>
    <definedName name="__new13">#REF!</definedName>
    <definedName name="__new14" localSheetId="16">#REF!</definedName>
    <definedName name="__new14">#REF!</definedName>
    <definedName name="__new15" localSheetId="16">#REF!</definedName>
    <definedName name="__new15">#REF!</definedName>
    <definedName name="__new16" localSheetId="16">#REF!</definedName>
    <definedName name="__new16">#REF!</definedName>
    <definedName name="__new17" localSheetId="16">#REF!</definedName>
    <definedName name="__new17">#REF!</definedName>
    <definedName name="__new6" localSheetId="16">#REF!</definedName>
    <definedName name="__new6">#REF!</definedName>
    <definedName name="__new7" localSheetId="16">#REF!</definedName>
    <definedName name="__new7">#REF!</definedName>
    <definedName name="__new8" localSheetId="16">#REF!</definedName>
    <definedName name="__new8">#REF!</definedName>
    <definedName name="__new9" localSheetId="16">#REF!</definedName>
    <definedName name="__new9">#REF!</definedName>
    <definedName name="__old10" localSheetId="16">#REF!</definedName>
    <definedName name="__old10">#REF!</definedName>
    <definedName name="__old11" localSheetId="16">#REF!</definedName>
    <definedName name="__old11">#REF!</definedName>
    <definedName name="__old12" localSheetId="16">#REF!</definedName>
    <definedName name="__old12">#REF!</definedName>
    <definedName name="__old13" localSheetId="16">#REF!</definedName>
    <definedName name="__old13">#REF!</definedName>
    <definedName name="__old14" localSheetId="16">#REF!</definedName>
    <definedName name="__old14">#REF!</definedName>
    <definedName name="__old15" localSheetId="16">#REF!</definedName>
    <definedName name="__old15">#REF!</definedName>
    <definedName name="__old16" localSheetId="16">#REF!</definedName>
    <definedName name="__old16">#REF!</definedName>
    <definedName name="__old17" localSheetId="16">#REF!</definedName>
    <definedName name="__old17">#REF!</definedName>
    <definedName name="__old6" localSheetId="16">#REF!</definedName>
    <definedName name="__old6">#REF!</definedName>
    <definedName name="__old7" localSheetId="16">#REF!</definedName>
    <definedName name="__old7">#REF!</definedName>
    <definedName name="__old8" localSheetId="16">#REF!</definedName>
    <definedName name="__old8">#REF!</definedName>
    <definedName name="__old9" localSheetId="16">#REF!</definedName>
    <definedName name="__old9">#REF!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C78695" localSheetId="16">#REF!</definedName>
    <definedName name="_C78695">#REF!</definedName>
    <definedName name="_dec10" localSheetId="16">#REF!</definedName>
    <definedName name="_dec10">#REF!</definedName>
    <definedName name="_dec11" localSheetId="16">#REF!</definedName>
    <definedName name="_dec11">#REF!</definedName>
    <definedName name="_dec12" localSheetId="16">#REF!</definedName>
    <definedName name="_dec12">#REF!</definedName>
    <definedName name="_dec13" localSheetId="16">#REF!</definedName>
    <definedName name="_dec13">#REF!</definedName>
    <definedName name="_dec14" localSheetId="16">#REF!</definedName>
    <definedName name="_dec14">#REF!</definedName>
    <definedName name="_dec15" localSheetId="16">#REF!</definedName>
    <definedName name="_dec15">#REF!</definedName>
    <definedName name="_dec16" localSheetId="16">#REF!</definedName>
    <definedName name="_dec16">#REF!</definedName>
    <definedName name="_dec17" localSheetId="16">#REF!</definedName>
    <definedName name="_dec17">#REF!</definedName>
    <definedName name="_dec6" localSheetId="16">#REF!</definedName>
    <definedName name="_dec6">#REF!</definedName>
    <definedName name="_dec7" localSheetId="16">#REF!</definedName>
    <definedName name="_dec7">#REF!</definedName>
    <definedName name="_dec9" localSheetId="16">#REF!</definedName>
    <definedName name="_dec9">#REF!</definedName>
    <definedName name="_xlnm._FilterDatabase" localSheetId="9" hidden="1">'CL (Discounted)'!$A$8:$Q$30</definedName>
    <definedName name="_xlnm._FilterDatabase" localSheetId="8" hidden="1">'CL (Undiscounted)'!$A$8:$Q$30</definedName>
    <definedName name="_xlnm._FilterDatabase" localSheetId="17" hidden="1">'H&amp;VAnlaysis of SFP'!$F$8:$G$80</definedName>
    <definedName name="_xlnm._FilterDatabase" localSheetId="5" hidden="1">Notes!#REF!</definedName>
    <definedName name="_xlnm._FilterDatabase" localSheetId="4" hidden="1">'Other Asset'!$A$8:$J$38</definedName>
    <definedName name="_xlnm._FilterDatabase" localSheetId="7" hidden="1">'PL (Discounted)'!$A$8:$P$31</definedName>
    <definedName name="_xlnm._FilterDatabase" localSheetId="6" hidden="1">'PL (Undiscounted)'!$A$8:$P$31</definedName>
    <definedName name="_xlnm._FilterDatabase" localSheetId="3" hidden="1">SCI!$K$7:$K$151</definedName>
    <definedName name="_xlnm._FilterDatabase" localSheetId="2" hidden="1">SFP!$H$8:$N$247</definedName>
    <definedName name="_Key1" localSheetId="16" hidden="1">#REF!</definedName>
    <definedName name="_Key1" hidden="1">#REF!</definedName>
    <definedName name="_Key2" localSheetId="16" hidden="1">#REF!</definedName>
    <definedName name="_Key2" hidden="1">#REF!</definedName>
    <definedName name="_new10" localSheetId="16">#REF!</definedName>
    <definedName name="_new10">#REF!</definedName>
    <definedName name="_new11" localSheetId="16">#REF!</definedName>
    <definedName name="_new11">#REF!</definedName>
    <definedName name="_new12" localSheetId="16">#REF!</definedName>
    <definedName name="_new12">#REF!</definedName>
    <definedName name="_new13" localSheetId="16">#REF!</definedName>
    <definedName name="_new13">#REF!</definedName>
    <definedName name="_new14" localSheetId="16">#REF!</definedName>
    <definedName name="_new14">#REF!</definedName>
    <definedName name="_new15" localSheetId="16">#REF!</definedName>
    <definedName name="_new15">#REF!</definedName>
    <definedName name="_new16" localSheetId="16">#REF!</definedName>
    <definedName name="_new16">#REF!</definedName>
    <definedName name="_new17" localSheetId="16">#REF!</definedName>
    <definedName name="_new17">#REF!</definedName>
    <definedName name="_new6" localSheetId="16">#REF!</definedName>
    <definedName name="_new6">#REF!</definedName>
    <definedName name="_new7" localSheetId="16">#REF!</definedName>
    <definedName name="_new7">#REF!</definedName>
    <definedName name="_new8" localSheetId="16">#REF!</definedName>
    <definedName name="_new8">#REF!</definedName>
    <definedName name="_new9" localSheetId="16">#REF!</definedName>
    <definedName name="_new9">#REF!</definedName>
    <definedName name="_old10" localSheetId="16">#REF!</definedName>
    <definedName name="_old10">#REF!</definedName>
    <definedName name="_old11" localSheetId="16">#REF!</definedName>
    <definedName name="_old11">#REF!</definedName>
    <definedName name="_old12" localSheetId="16">#REF!</definedName>
    <definedName name="_old12">#REF!</definedName>
    <definedName name="_old13" localSheetId="16">#REF!</definedName>
    <definedName name="_old13">#REF!</definedName>
    <definedName name="_old14" localSheetId="16">#REF!</definedName>
    <definedName name="_old14">#REF!</definedName>
    <definedName name="_old15" localSheetId="16">#REF!</definedName>
    <definedName name="_old15">#REF!</definedName>
    <definedName name="_old16" localSheetId="16">#REF!</definedName>
    <definedName name="_old16">#REF!</definedName>
    <definedName name="_old17" localSheetId="16">#REF!</definedName>
    <definedName name="_old17">#REF!</definedName>
    <definedName name="_old6" localSheetId="16">#REF!</definedName>
    <definedName name="_old6">#REF!</definedName>
    <definedName name="_old7" localSheetId="16">#REF!</definedName>
    <definedName name="_old7">#REF!</definedName>
    <definedName name="_old8" localSheetId="16">#REF!</definedName>
    <definedName name="_old8">#REF!</definedName>
    <definedName name="_old9" localSheetId="16">#REF!</definedName>
    <definedName name="_old9">#REF!</definedName>
    <definedName name="_Order1" hidden="1">255</definedName>
    <definedName name="_Order2" hidden="1">255</definedName>
    <definedName name="_SBM040814" localSheetId="16">#REF!</definedName>
    <definedName name="_SBM040814">#REF!</definedName>
    <definedName name="_Sort" localSheetId="16" hidden="1">#REF!</definedName>
    <definedName name="_Sort" hidden="1">#REF!</definedName>
    <definedName name="A" localSheetId="16">#REF!</definedName>
    <definedName name="A">#REF!</definedName>
    <definedName name="A10." localSheetId="16">#REF!</definedName>
    <definedName name="A10.">#REF!</definedName>
    <definedName name="aa" localSheetId="16">#REF!</definedName>
    <definedName name="aa">#REF!</definedName>
    <definedName name="aaaaaaaaaaaaaaaa" localSheetId="16">#REF!</definedName>
    <definedName name="aaaaaaaaaaaaaaaa">#REF!</definedName>
    <definedName name="ADB_1" localSheetId="16">#REF!</definedName>
    <definedName name="ADB_1">#REF!</definedName>
    <definedName name="ADB_10" localSheetId="16">#REF!</definedName>
    <definedName name="ADB_10">#REF!</definedName>
    <definedName name="ADB_2" localSheetId="16">#REF!</definedName>
    <definedName name="ADB_2">#REF!</definedName>
    <definedName name="ADB_3" localSheetId="16">#REF!</definedName>
    <definedName name="ADB_3">#REF!</definedName>
    <definedName name="ADB_4" localSheetId="16">#REF!</definedName>
    <definedName name="ADB_4">#REF!</definedName>
    <definedName name="ADB_5" localSheetId="16">#REF!</definedName>
    <definedName name="ADB_5">#REF!</definedName>
    <definedName name="ADB_7.5" localSheetId="16">#REF!</definedName>
    <definedName name="ADB_7.5">#REF!</definedName>
    <definedName name="aic" localSheetId="16">#REF!</definedName>
    <definedName name="aic">#REF!</definedName>
    <definedName name="ambdate" localSheetId="16">#REF!</definedName>
    <definedName name="ambdate">#REF!</definedName>
    <definedName name="AOD" localSheetId="16">#REF!</definedName>
    <definedName name="AOD">#REF!</definedName>
    <definedName name="B" localSheetId="16">#REF!</definedName>
    <definedName name="B">#REF!</definedName>
    <definedName name="BASE">#N/A</definedName>
    <definedName name="BB" localSheetId="16">#REF!</definedName>
    <definedName name="BB">#REF!</definedName>
    <definedName name="BEG" localSheetId="16">#REF!</definedName>
    <definedName name="BEG">#REF!</definedName>
    <definedName name="burat" localSheetId="16">#REF!</definedName>
    <definedName name="burat">#REF!</definedName>
    <definedName name="C_">#N/A</definedName>
    <definedName name="ci" localSheetId="16">#REF!</definedName>
    <definedName name="ci">#REF!</definedName>
    <definedName name="cina" localSheetId="16">#REF!</definedName>
    <definedName name="cina">#REF!</definedName>
    <definedName name="clr" localSheetId="16">#REF!</definedName>
    <definedName name="clr">#REF!</definedName>
    <definedName name="cna" localSheetId="16">#REF!</definedName>
    <definedName name="cna">#REF!</definedName>
    <definedName name="cneg" localSheetId="16">#REF!</definedName>
    <definedName name="cneg">#REF!</definedName>
    <definedName name="collection.fee" localSheetId="16">#REF!</definedName>
    <definedName name="collection.fee">#REF!</definedName>
    <definedName name="Collection_fee" localSheetId="16">#REF!</definedName>
    <definedName name="Collection_fee">#REF!</definedName>
    <definedName name="Comp_Type" localSheetId="16">#REF!</definedName>
    <definedName name="Comp_Type">#REF!</definedName>
    <definedName name="Cost_of_Sales" localSheetId="16">#REF!</definedName>
    <definedName name="Cost_of_Sales">#REF!</definedName>
    <definedName name="CoType">#REF!</definedName>
    <definedName name="Cpaid" localSheetId="16">#REF!</definedName>
    <definedName name="Cpaid">#REF!</definedName>
    <definedName name="cs" localSheetId="16">#REF!</definedName>
    <definedName name="cs">#REF!</definedName>
    <definedName name="DATA" localSheetId="16">#REF!</definedName>
    <definedName name="DATA">#REF!</definedName>
    <definedName name="dec" localSheetId="16">#REF!</definedName>
    <definedName name="dec">#REF!</definedName>
    <definedName name="dec10.15" localSheetId="16">#REF!</definedName>
    <definedName name="dec10.15">#REF!</definedName>
    <definedName name="dec10.15.7" localSheetId="16">#REF!</definedName>
    <definedName name="dec10.15.7">#REF!</definedName>
    <definedName name="dec3.7" localSheetId="16">#REF!</definedName>
    <definedName name="dec3.7">#REF!</definedName>
    <definedName name="dec3.7.7" localSheetId="16">#REF!</definedName>
    <definedName name="dec3.7.7">#REF!</definedName>
    <definedName name="dec5.10" localSheetId="16">#REF!</definedName>
    <definedName name="dec5.10">#REF!</definedName>
    <definedName name="dec5.10.7" localSheetId="16">#REF!</definedName>
    <definedName name="dec5.10.7">#REF!</definedName>
    <definedName name="decAll" localSheetId="16">#REF!</definedName>
    <definedName name="decAll">#REF!</definedName>
    <definedName name="depreciation" localSheetId="16">#REF!</definedName>
    <definedName name="depreciation">#REF!</definedName>
    <definedName name="dfna" localSheetId="16">#REF!</definedName>
    <definedName name="dfna">#REF!</definedName>
    <definedName name="dfneg" localSheetId="16">#REF!</definedName>
    <definedName name="dfneg">#REF!</definedName>
    <definedName name="DHIB_1" localSheetId="16">#REF!</definedName>
    <definedName name="DHIB_1">#REF!</definedName>
    <definedName name="DHIB_10" localSheetId="16">#REF!</definedName>
    <definedName name="DHIB_10">#REF!</definedName>
    <definedName name="DHIB_2" localSheetId="16">#REF!</definedName>
    <definedName name="DHIB_2">#REF!</definedName>
    <definedName name="DHIB_3" localSheetId="16">#REF!</definedName>
    <definedName name="DHIB_3">#REF!</definedName>
    <definedName name="DHIB_4" localSheetId="16">#REF!</definedName>
    <definedName name="DHIB_4">#REF!</definedName>
    <definedName name="DHIB_5" localSheetId="16">#REF!</definedName>
    <definedName name="DHIB_5">#REF!</definedName>
    <definedName name="DHIB_7.5" localSheetId="16">#REF!</definedName>
    <definedName name="DHIB_7.5">#REF!</definedName>
    <definedName name="drate" localSheetId="16">#REF!</definedName>
    <definedName name="drate">#REF!</definedName>
    <definedName name="dtneg" localSheetId="16">#REF!</definedName>
    <definedName name="dtneg">#REF!</definedName>
    <definedName name="dtnl" localSheetId="16">#REF!</definedName>
    <definedName name="dtnl">#REF!</definedName>
    <definedName name="ECNI" localSheetId="16">#REF!</definedName>
    <definedName name="ECNI">#REF!</definedName>
    <definedName name="eeee" localSheetId="16">#REF!</definedName>
    <definedName name="eeee">#REF!</definedName>
    <definedName name="EEI" localSheetId="16">#REF!</definedName>
    <definedName name="EEI">#REF!</definedName>
    <definedName name="EFLTD" localSheetId="16">#REF!</definedName>
    <definedName name="EFLTD">#REF!</definedName>
    <definedName name="EndDate">#REF!</definedName>
    <definedName name="Excel_BuiltIn__FilterDatabase_7" localSheetId="16">#REF!</definedName>
    <definedName name="Excel_BuiltIn__FilterDatabase_7">#REF!</definedName>
    <definedName name="Excel_BuiltIn_Print_Area_12_1" localSheetId="16">#REF!</definedName>
    <definedName name="Excel_BuiltIn_Print_Area_12_1">#REF!</definedName>
    <definedName name="Excel_BuiltIn_Print_Area_13_1" localSheetId="16">#REF!</definedName>
    <definedName name="Excel_BuiltIn_Print_Area_13_1">#REF!</definedName>
    <definedName name="Excel_BuiltIn_Print_Area_13_1_1" localSheetId="16">#REF!</definedName>
    <definedName name="Excel_BuiltIn_Print_Area_13_1_1">#REF!</definedName>
    <definedName name="Excel_BuiltIn_Print_Area_5_1">"$#REF!.$A$1:$AC$78"</definedName>
    <definedName name="Excel_BuiltIn_Print_Area_6">"$#REF!.$A$1:$Q$88"</definedName>
    <definedName name="EXP" localSheetId="16">#REF!</definedName>
    <definedName name="EXP">#REF!</definedName>
    <definedName name="faslapse" localSheetId="16">#REF!</definedName>
    <definedName name="faslapse">#REF!</definedName>
    <definedName name="FD" localSheetId="16">#REF!</definedName>
    <definedName name="FD">#REF!</definedName>
    <definedName name="fhbna" localSheetId="16">#REF!</definedName>
    <definedName name="fhbna">#REF!</definedName>
    <definedName name="fhbneg" localSheetId="16">#REF!</definedName>
    <definedName name="fhbneg">#REF!</definedName>
    <definedName name="fhfneg" localSheetId="16">#REF!</definedName>
    <definedName name="fhfneg">#REF!</definedName>
    <definedName name="Fixed_Assets" localSheetId="16">#REF!</definedName>
    <definedName name="Fixed_Assets">#REF!</definedName>
    <definedName name="fxtn_sked" localSheetId="16">#REF!</definedName>
    <definedName name="fxtn_sked">#REF!</definedName>
    <definedName name="ga" localSheetId="16">#REF!</definedName>
    <definedName name="ga">#REF!</definedName>
    <definedName name="gcp" localSheetId="16">#REF!</definedName>
    <definedName name="gcp">#REF!</definedName>
    <definedName name="GYRT_1" localSheetId="16">#REF!</definedName>
    <definedName name="GYRT_1">#REF!</definedName>
    <definedName name="GYRT_10" localSheetId="16">#REF!</definedName>
    <definedName name="GYRT_10">#REF!</definedName>
    <definedName name="GYRT_2" localSheetId="16">#REF!</definedName>
    <definedName name="GYRT_2">#REF!</definedName>
    <definedName name="GYRT_3" localSheetId="16">#REF!</definedName>
    <definedName name="GYRT_3">#REF!</definedName>
    <definedName name="GYRT_4" localSheetId="16">#REF!</definedName>
    <definedName name="GYRT_4">#REF!</definedName>
    <definedName name="GYRT_5" localSheetId="16">#REF!</definedName>
    <definedName name="GYRT_5">#REF!</definedName>
    <definedName name="GYRT_7.5" localSheetId="16">#REF!</definedName>
    <definedName name="GYRT_7.5">#REF!</definedName>
    <definedName name="hehehe" localSheetId="16">#REF!</definedName>
    <definedName name="hehehe">#REF!</definedName>
    <definedName name="Hqwheqjfn" localSheetId="16">#REF!</definedName>
    <definedName name="Hqwheqjfn">#REF!</definedName>
    <definedName name="INA" localSheetId="16">#REF!</definedName>
    <definedName name="INA">#REF!</definedName>
    <definedName name="inc" localSheetId="16">#REF!</definedName>
    <definedName name="inc">#REF!</definedName>
    <definedName name="inc10.15" localSheetId="16">#REF!</definedName>
    <definedName name="inc10.15">#REF!</definedName>
    <definedName name="inc10.15.7" localSheetId="16">#REF!</definedName>
    <definedName name="inc10.15.7">#REF!</definedName>
    <definedName name="inc3.7" localSheetId="16">#REF!</definedName>
    <definedName name="inc3.7">#REF!</definedName>
    <definedName name="inc3.7.7" localSheetId="16">#REF!</definedName>
    <definedName name="inc3.7.7">#REF!</definedName>
    <definedName name="inc5.10" localSheetId="16">#REF!</definedName>
    <definedName name="inc5.10">#REF!</definedName>
    <definedName name="inc5.10.7" localSheetId="16">#REF!</definedName>
    <definedName name="inc5.10.7">#REF!</definedName>
    <definedName name="INSBROK" localSheetId="16">#REF!</definedName>
    <definedName name="INSBROK">#REF!</definedName>
    <definedName name="int" localSheetId="16">#REF!</definedName>
    <definedName name="int">#REF!</definedName>
    <definedName name="Interest_Income" localSheetId="16">#REF!</definedName>
    <definedName name="Interest_Income">#REF!</definedName>
    <definedName name="ipr" localSheetId="16">#REF!</definedName>
    <definedName name="ipr">#REF!</definedName>
    <definedName name="IR" localSheetId="16">#REF!</definedName>
    <definedName name="IR">#REF!</definedName>
    <definedName name="isMBA">#REF!</definedName>
    <definedName name="isNonMBA">#REF!</definedName>
    <definedName name="iui" localSheetId="16">#REF!</definedName>
    <definedName name="iui">#REF!</definedName>
    <definedName name="JAN" localSheetId="16">#REF!</definedName>
    <definedName name="JAN">#REF!</definedName>
    <definedName name="janet" localSheetId="16">#REF!</definedName>
    <definedName name="janet">#REF!</definedName>
    <definedName name="JR_PAGE_ANCHOR_0_1" localSheetId="16">#REF!</definedName>
    <definedName name="JR_PAGE_ANCHOR_0_1">#REF!</definedName>
    <definedName name="JULY" localSheetId="16">#REF!</definedName>
    <definedName name="JULY">#REF!</definedName>
    <definedName name="jv_amortization" localSheetId="16">#REF!</definedName>
    <definedName name="jv_amortization">#REF!</definedName>
    <definedName name="k" localSheetId="16">#REF!</definedName>
    <definedName name="k">#REF!</definedName>
    <definedName name="lhbna" localSheetId="16">#REF!</definedName>
    <definedName name="lhbna">#REF!</definedName>
    <definedName name="lhbneg" localSheetId="16">#REF!</definedName>
    <definedName name="lhbneg">#REF!</definedName>
    <definedName name="lhfneg" localSheetId="16">#REF!</definedName>
    <definedName name="lhfneg">#REF!</definedName>
    <definedName name="LIST" localSheetId="16">#REF!</definedName>
    <definedName name="LIST">#REF!</definedName>
    <definedName name="lqtr" localSheetId="16">#REF!</definedName>
    <definedName name="lqtr">#REF!</definedName>
    <definedName name="Maturity" localSheetId="16">#REF!</definedName>
    <definedName name="Maturity">#REF!</definedName>
    <definedName name="MJCD_aundry_Shop" localSheetId="16">#REF!</definedName>
    <definedName name="MJCD_aundry_Shop">#REF!</definedName>
    <definedName name="new" localSheetId="16">#REF!</definedName>
    <definedName name="new">#REF!</definedName>
    <definedName name="new10.15" localSheetId="16">#REF!</definedName>
    <definedName name="new10.15">#REF!</definedName>
    <definedName name="new10.15.7" localSheetId="16">#REF!</definedName>
    <definedName name="new10.15.7">#REF!</definedName>
    <definedName name="new3.7" localSheetId="16">#REF!</definedName>
    <definedName name="new3.7">#REF!</definedName>
    <definedName name="new3.7.7" localSheetId="16">#REF!</definedName>
    <definedName name="new3.7.7">#REF!</definedName>
    <definedName name="new5.10" localSheetId="16">#REF!</definedName>
    <definedName name="new5.10">#REF!</definedName>
    <definedName name="new5.10.7" localSheetId="16">#REF!</definedName>
    <definedName name="new5.10.7">#REF!</definedName>
    <definedName name="newAll" localSheetId="16">#REF!</definedName>
    <definedName name="newAll">#REF!</definedName>
    <definedName name="npw" localSheetId="16">#REF!</definedName>
    <definedName name="npw">#REF!</definedName>
    <definedName name="o" localSheetId="16">#REF!</definedName>
    <definedName name="o">#REF!</definedName>
    <definedName name="oi" localSheetId="16">#REF!</definedName>
    <definedName name="oi">#REF!</definedName>
    <definedName name="OINA" localSheetId="16">#REF!</definedName>
    <definedName name="OINA">#REF!</definedName>
    <definedName name="old10.15" localSheetId="16">#REF!</definedName>
    <definedName name="old10.15">#REF!</definedName>
    <definedName name="old10.15.12" localSheetId="16">#REF!</definedName>
    <definedName name="old10.15.12">#REF!</definedName>
    <definedName name="old10.20" localSheetId="16">#REF!</definedName>
    <definedName name="old10.20">#REF!</definedName>
    <definedName name="old10.20.12" localSheetId="16">#REF!</definedName>
    <definedName name="old10.20.12">#REF!</definedName>
    <definedName name="old5.10" localSheetId="16">#REF!</definedName>
    <definedName name="old5.10">#REF!</definedName>
    <definedName name="old5.10.12" localSheetId="16">#REF!</definedName>
    <definedName name="old5.10.12">#REF!</definedName>
    <definedName name="OldAll" localSheetId="16">#REF!</definedName>
    <definedName name="OldAll">#REF!</definedName>
    <definedName name="OLE_LINK1" localSheetId="10">'Loss Triangles'!#REF!</definedName>
    <definedName name="OLI" localSheetId="16">#REF!</definedName>
    <definedName name="OLI">#REF!</definedName>
    <definedName name="OLNA" localSheetId="16">#REF!</definedName>
    <definedName name="OLNA">#REF!</definedName>
    <definedName name="oo" localSheetId="16">#REF!</definedName>
    <definedName name="oo">#REF!</definedName>
    <definedName name="opdsa" localSheetId="16">#REF!</definedName>
    <definedName name="opdsa">#REF!</definedName>
    <definedName name="orapneg" localSheetId="16">#REF!</definedName>
    <definedName name="orapneg">#REF!</definedName>
    <definedName name="orarna" localSheetId="16">#REF!</definedName>
    <definedName name="orarna">#REF!</definedName>
    <definedName name="orarneg" localSheetId="16">#REF!</definedName>
    <definedName name="orarneg">#REF!</definedName>
    <definedName name="Other_Income" localSheetId="16">#REF!</definedName>
    <definedName name="Other_Income">#REF!</definedName>
    <definedName name="Other_Sales" localSheetId="16">#REF!</definedName>
    <definedName name="Other_Sales">#REF!</definedName>
    <definedName name="PAGE1" localSheetId="16">#REF!</definedName>
    <definedName name="PAGE1">#REF!</definedName>
    <definedName name="PAGE2" localSheetId="16">#REF!</definedName>
    <definedName name="PAGE2">#REF!</definedName>
    <definedName name="Pal_Workbook_GUID" hidden="1">"2HILYI3BVYJ2CF8JYWBG7WNY"</definedName>
    <definedName name="Perils" localSheetId="16">#REF!</definedName>
    <definedName name="Perils">#REF!</definedName>
    <definedName name="pnaa" localSheetId="16">#REF!</definedName>
    <definedName name="pnaa">#REF!</definedName>
    <definedName name="_xlnm.Print_Area" localSheetId="9">'CL (Discounted)'!$A$1:$Q$32</definedName>
    <definedName name="_xlnm.Print_Area" localSheetId="8">'CL (Undiscounted)'!$A$1:$Q$30</definedName>
    <definedName name="_xlnm.Print_Area" localSheetId="1">ComProf!$A$1:$J$68</definedName>
    <definedName name="_xlnm.Print_Area" localSheetId="17">'H&amp;VAnlaysis of SFP'!$A$1:$L$83</definedName>
    <definedName name="_xlnm.Print_Area" localSheetId="15">'Net Worth'!$A$1:$G$30</definedName>
    <definedName name="_xlnm.Print_Area" localSheetId="5">Notes!$A$1:$I$170</definedName>
    <definedName name="_xlnm.Print_Area" localSheetId="4">'Other Asset'!$A$1:$J$38</definedName>
    <definedName name="_xlnm.Print_Area" localSheetId="7">'PL (Discounted)'!$A$1:$P$33</definedName>
    <definedName name="_xlnm.Print_Area" localSheetId="6">'PL (Undiscounted)'!$A$1:$P$33</definedName>
    <definedName name="_xlnm.Print_Area" localSheetId="18">Production!$A$1:$G$81</definedName>
    <definedName name="_xlnm.Print_Area" localSheetId="16">Ratios!$A$1:$I$186</definedName>
    <definedName name="_xlnm.Print_Area" localSheetId="3">SCI!$A$1:$M$152</definedName>
    <definedName name="_xlnm.Print_Area" localSheetId="2">SFP!$A$1:$N$249</definedName>
    <definedName name="_xlnm.Print_Area" localSheetId="0">Topsheet!$A$1:$G$62</definedName>
    <definedName name="_xlnm.Print_Area">#N/A</definedName>
    <definedName name="PRINT_AREA_MI" localSheetId="16">#REF!</definedName>
    <definedName name="PRINT_AREA_MI">#REF!</definedName>
    <definedName name="_xlnm.Print_Titles" localSheetId="17">'H&amp;VAnlaysis of SFP'!$A:$E,'H&amp;VAnlaysis of SFP'!$7:$8</definedName>
    <definedName name="_xlnm.Print_Titles" localSheetId="16">Ratios!$5:$11</definedName>
    <definedName name="_xlnm.Print_Titles" localSheetId="3">SCI!$7:$7</definedName>
    <definedName name="_xlnm.Print_Titles" localSheetId="2">SFP!$A:$F,SFP!$7:$8</definedName>
    <definedName name="_xlnm.Print_Titles">#REF!</definedName>
    <definedName name="PRINT_TITLES_MI" localSheetId="16">#REF!</definedName>
    <definedName name="PRINT_TITLES_MI">#REF!</definedName>
    <definedName name="PRINT_TITLES_MI1" localSheetId="16">#REF!</definedName>
    <definedName name="PRINT_TITLES_MI1">#REF!</definedName>
    <definedName name="Purchase" localSheetId="16">#REF!</definedName>
    <definedName name="Purchase">#REF!</definedName>
    <definedName name="q" localSheetId="16">#REF!</definedName>
    <definedName name="q">#REF!</definedName>
    <definedName name="RATBU" localSheetId="16">#REF!</definedName>
    <definedName name="RATBU">#REF!</definedName>
    <definedName name="rena" localSheetId="16">#REF!</definedName>
    <definedName name="rena">#REF!</definedName>
    <definedName name="RES" localSheetId="16">#REF!</definedName>
    <definedName name="RES">#REF!</definedName>
    <definedName name="result" localSheetId="16">#REF!</definedName>
    <definedName name="result">#REF!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0</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SwapState" hidden="1">TRUE</definedName>
    <definedName name="RiskUpdateDisplay" hidden="1">FALSE</definedName>
    <definedName name="RiskUseDifferentSeedForEachSim" hidden="1">FALSE</definedName>
    <definedName name="RiskUseFixedSeed" hidden="1">TRUE</definedName>
    <definedName name="RiskUseMultipleCPUs" hidden="1">FALSE</definedName>
    <definedName name="rlna" localSheetId="16">#REF!</definedName>
    <definedName name="rlna">#REF!</definedName>
    <definedName name="Royalty_Income" localSheetId="16">#REF!</definedName>
    <definedName name="Royalty_Income">#REF!</definedName>
    <definedName name="rplneg" localSheetId="16">#REF!</definedName>
    <definedName name="rplneg">#REF!</definedName>
    <definedName name="rr" localSheetId="16">#REF!</definedName>
    <definedName name="rr">#REF!</definedName>
    <definedName name="rrlneg" localSheetId="16">#REF!</definedName>
    <definedName name="rrlneg">#REF!</definedName>
    <definedName name="rulneg" localSheetId="16">#REF!</definedName>
    <definedName name="rulneg">#REF!</definedName>
    <definedName name="s" localSheetId="16">#REF!</definedName>
    <definedName name="s">#REF!</definedName>
    <definedName name="sales" localSheetId="16">#REF!</definedName>
    <definedName name="sales">#REF!</definedName>
    <definedName name="Sales_on_Hardware" localSheetId="16">#REF!</definedName>
    <definedName name="Sales_on_Hardware">#REF!</definedName>
    <definedName name="Sales_on_Software" localSheetId="16">#REF!</definedName>
    <definedName name="Sales_on_Software">#REF!</definedName>
    <definedName name="SAVINGS" localSheetId="16">#REF!</definedName>
    <definedName name="SAVINGS">#REF!</definedName>
    <definedName name="SCHED1" localSheetId="16">#REF!</definedName>
    <definedName name="SCHED1">#REF!</definedName>
    <definedName name="sched3" localSheetId="16">#REF!</definedName>
    <definedName name="sched3">#REF!</definedName>
    <definedName name="se" localSheetId="16">#REF!</definedName>
    <definedName name="se">#REF!</definedName>
    <definedName name="Service_Income" localSheetId="16">#REF!</definedName>
    <definedName name="Service_Income">#REF!</definedName>
    <definedName name="sf" localSheetId="16">#REF!</definedName>
    <definedName name="sf">#REF!</definedName>
    <definedName name="si" localSheetId="16">#REF!</definedName>
    <definedName name="si">#REF!</definedName>
    <definedName name="sina" localSheetId="16">#REF!</definedName>
    <definedName name="sina">#REF!</definedName>
    <definedName name="Spec" localSheetId="16">#REF!</definedName>
    <definedName name="Spec">#REF!</definedName>
    <definedName name="SUBSIDIARY" localSheetId="16">#REF!</definedName>
    <definedName name="SUBSIDIARY">#REF!</definedName>
    <definedName name="taxeslic" localSheetId="16">#REF!</definedName>
    <definedName name="taxeslic">#REF!</definedName>
    <definedName name="taxlic" localSheetId="16">#REF!</definedName>
    <definedName name="taxlic">#REF!</definedName>
    <definedName name="tbna" localSheetId="16">#REF!</definedName>
    <definedName name="tbna">#REF!</definedName>
    <definedName name="TOTAL" localSheetId="16">#REF!</definedName>
    <definedName name="TOTAL">#REF!</definedName>
    <definedName name="Tval" localSheetId="16">#REF!</definedName>
    <definedName name="Tval">#REF!</definedName>
    <definedName name="txnl" localSheetId="16">#REF!</definedName>
    <definedName name="txnl">#REF!</definedName>
    <definedName name="udnl" localSheetId="16">#REF!</definedName>
    <definedName name="udnl">#REF!</definedName>
    <definedName name="v" localSheetId="16">#REF!</definedName>
    <definedName name="v">#REF!</definedName>
    <definedName name="vone" localSheetId="16">#REF!</definedName>
    <definedName name="vone">#REF!</definedName>
    <definedName name="VONE1" localSheetId="16">#REF!</definedName>
    <definedName name="VONE1">#REF!</definedName>
    <definedName name="vtwo" localSheetId="16">#REF!</definedName>
    <definedName name="vtwo">#REF!</definedName>
    <definedName name="VTWO2" localSheetId="16">#REF!</definedName>
    <definedName name="VTWO2">#REF!</definedName>
    <definedName name="we" localSheetId="16">#REF!</definedName>
    <definedName name="we">#REF!</definedName>
    <definedName name="wholedoc" localSheetId="16">#REF!,#REF!,#REF!</definedName>
    <definedName name="wholedoc">#REF!,#REF!,#REF!</definedName>
    <definedName name="xxx" localSheetId="16">#REF!</definedName>
    <definedName name="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32" i="46" l="1"/>
  <c r="H33" i="46"/>
  <c r="H34" i="46"/>
  <c r="H35" i="46"/>
  <c r="H36" i="46"/>
  <c r="H37" i="46"/>
  <c r="H38" i="46"/>
  <c r="H39" i="46"/>
  <c r="E32" i="46"/>
  <c r="E33" i="46"/>
  <c r="E34" i="46"/>
  <c r="E37" i="46"/>
  <c r="E38" i="46"/>
  <c r="E39" i="46"/>
  <c r="K162" i="1"/>
  <c r="K161" i="1" s="1"/>
  <c r="N161" i="1"/>
  <c r="M161" i="1"/>
  <c r="J161" i="1"/>
  <c r="I161" i="1"/>
  <c r="H161" i="1"/>
  <c r="K62" i="1"/>
  <c r="K61" i="1" s="1"/>
  <c r="N61" i="1"/>
  <c r="M61" i="1"/>
  <c r="J61" i="1"/>
  <c r="I61" i="1"/>
  <c r="H61" i="1"/>
  <c r="K247" i="1"/>
  <c r="K239" i="1"/>
  <c r="I26" i="1" l="1"/>
  <c r="F11" i="39" s="1"/>
  <c r="F14" i="39" s="1"/>
  <c r="J27" i="1" s="1"/>
  <c r="I38" i="37"/>
  <c r="J38" i="37"/>
  <c r="N168" i="1"/>
  <c r="M168" i="1"/>
  <c r="I169" i="39"/>
  <c r="F169" i="39"/>
  <c r="I159" i="39"/>
  <c r="I150" i="39"/>
  <c r="F159" i="39"/>
  <c r="I144" i="39"/>
  <c r="I135" i="39"/>
  <c r="F144" i="39"/>
  <c r="I58" i="39"/>
  <c r="I116" i="39"/>
  <c r="I97" i="39"/>
  <c r="I78" i="39"/>
  <c r="I68" i="39"/>
  <c r="F116" i="39"/>
  <c r="F97" i="39"/>
  <c r="F78" i="39"/>
  <c r="F58" i="39"/>
  <c r="B3" i="57"/>
  <c r="B2" i="57"/>
  <c r="B1" i="57"/>
  <c r="G81" i="55"/>
  <c r="F81" i="55"/>
  <c r="H81" i="55" s="1"/>
  <c r="I81" i="55" s="1"/>
  <c r="G80" i="55"/>
  <c r="H80" i="55" s="1"/>
  <c r="I80" i="55" s="1"/>
  <c r="F80" i="55"/>
  <c r="G79" i="55"/>
  <c r="F79" i="55"/>
  <c r="H79" i="55" s="1"/>
  <c r="I79" i="55" s="1"/>
  <c r="G77" i="55"/>
  <c r="H77" i="55" s="1"/>
  <c r="I77" i="55" s="1"/>
  <c r="F77" i="55"/>
  <c r="G76" i="55"/>
  <c r="F76" i="55"/>
  <c r="H76" i="55" s="1"/>
  <c r="I76" i="55" s="1"/>
  <c r="G75" i="55"/>
  <c r="H75" i="55" s="1"/>
  <c r="I75" i="55" s="1"/>
  <c r="F75" i="55"/>
  <c r="G74" i="55"/>
  <c r="F74" i="55"/>
  <c r="H74" i="55" s="1"/>
  <c r="I74" i="55" s="1"/>
  <c r="G73" i="55"/>
  <c r="H73" i="55" s="1"/>
  <c r="I73" i="55" s="1"/>
  <c r="F73" i="55"/>
  <c r="G72" i="55"/>
  <c r="F72" i="55"/>
  <c r="G71" i="55"/>
  <c r="H71" i="55" s="1"/>
  <c r="I71" i="55" s="1"/>
  <c r="F71" i="55"/>
  <c r="G63" i="55"/>
  <c r="F63" i="55"/>
  <c r="G62" i="55"/>
  <c r="H62" i="55" s="1"/>
  <c r="I62" i="55" s="1"/>
  <c r="F62" i="55"/>
  <c r="G61" i="55"/>
  <c r="F61" i="55"/>
  <c r="H61" i="55" s="1"/>
  <c r="I61" i="55" s="1"/>
  <c r="G60" i="55"/>
  <c r="H60" i="55" s="1"/>
  <c r="I60" i="55" s="1"/>
  <c r="F60" i="55"/>
  <c r="G59" i="55"/>
  <c r="F59" i="55"/>
  <c r="G58" i="55"/>
  <c r="H58" i="55" s="1"/>
  <c r="I58" i="55" s="1"/>
  <c r="F58" i="55"/>
  <c r="G57" i="55"/>
  <c r="F57" i="55"/>
  <c r="H57" i="55" s="1"/>
  <c r="I57" i="55" s="1"/>
  <c r="G55" i="55"/>
  <c r="H55" i="55" s="1"/>
  <c r="I55" i="55" s="1"/>
  <c r="F55" i="55"/>
  <c r="G53" i="55"/>
  <c r="F53" i="55"/>
  <c r="G52" i="55"/>
  <c r="H52" i="55" s="1"/>
  <c r="I52" i="55" s="1"/>
  <c r="F52" i="55"/>
  <c r="G50" i="55"/>
  <c r="F50" i="55"/>
  <c r="G49" i="55"/>
  <c r="H49" i="55" s="1"/>
  <c r="I49" i="55" s="1"/>
  <c r="F49" i="55"/>
  <c r="G48" i="55"/>
  <c r="F48" i="55"/>
  <c r="H48" i="55" s="1"/>
  <c r="I48" i="55" s="1"/>
  <c r="G47" i="55"/>
  <c r="H47" i="55" s="1"/>
  <c r="I47" i="55" s="1"/>
  <c r="F47" i="55"/>
  <c r="F44" i="55"/>
  <c r="G38" i="55"/>
  <c r="F38" i="55"/>
  <c r="G37" i="55"/>
  <c r="F37" i="55"/>
  <c r="G36" i="55"/>
  <c r="F36" i="55"/>
  <c r="G34" i="55"/>
  <c r="F34" i="55"/>
  <c r="G33" i="55"/>
  <c r="F33" i="55"/>
  <c r="G32" i="55"/>
  <c r="F32" i="55"/>
  <c r="G31" i="55"/>
  <c r="F31" i="55"/>
  <c r="G30" i="55"/>
  <c r="F30" i="55"/>
  <c r="G29" i="55"/>
  <c r="F29" i="55"/>
  <c r="E1" i="55"/>
  <c r="E2" i="55"/>
  <c r="E3" i="55"/>
  <c r="H37" i="55"/>
  <c r="I37" i="55" s="1"/>
  <c r="F86" i="55"/>
  <c r="K14" i="23"/>
  <c r="K18" i="23"/>
  <c r="F112" i="54" s="1"/>
  <c r="K20" i="23"/>
  <c r="F126" i="54" s="1"/>
  <c r="F135" i="54" s="1"/>
  <c r="K29" i="23"/>
  <c r="K32" i="23"/>
  <c r="K28" i="23"/>
  <c r="K35" i="23"/>
  <c r="K38" i="23"/>
  <c r="K41" i="23"/>
  <c r="K54" i="23"/>
  <c r="K61" i="23"/>
  <c r="K81" i="23"/>
  <c r="K84" i="23"/>
  <c r="K85" i="23"/>
  <c r="K131" i="23"/>
  <c r="K143" i="23" s="1"/>
  <c r="F152" i="54" s="1"/>
  <c r="K148" i="23"/>
  <c r="M81" i="23"/>
  <c r="M84" i="23"/>
  <c r="M14" i="23"/>
  <c r="E113" i="54" s="1"/>
  <c r="M18" i="23"/>
  <c r="M131" i="23"/>
  <c r="M143" i="23" s="1"/>
  <c r="E152" i="54" s="1"/>
  <c r="F124" i="54"/>
  <c r="F113" i="54"/>
  <c r="E23" i="54"/>
  <c r="E22" i="54"/>
  <c r="F23" i="54"/>
  <c r="C3" i="54"/>
  <c r="C2" i="54"/>
  <c r="C1" i="54"/>
  <c r="F11" i="54"/>
  <c r="H11" i="54" s="1"/>
  <c r="E11" i="54"/>
  <c r="G11" i="54" s="1"/>
  <c r="F105" i="54"/>
  <c r="E105" i="54"/>
  <c r="H104" i="54"/>
  <c r="H94" i="54"/>
  <c r="H85" i="54"/>
  <c r="F85" i="54"/>
  <c r="E85" i="54"/>
  <c r="F86" i="54" s="1"/>
  <c r="G85" i="54" s="1"/>
  <c r="H74" i="54"/>
  <c r="H67" i="54"/>
  <c r="H59" i="54"/>
  <c r="G104" i="54"/>
  <c r="G20" i="53"/>
  <c r="F20" i="53"/>
  <c r="E20" i="53"/>
  <c r="D20" i="53"/>
  <c r="C20" i="53"/>
  <c r="J19" i="53"/>
  <c r="J18" i="53"/>
  <c r="M241" i="1"/>
  <c r="F78" i="55" s="1"/>
  <c r="M229" i="1"/>
  <c r="F70" i="55" s="1"/>
  <c r="M223" i="1"/>
  <c r="F66" i="55" s="1"/>
  <c r="M220" i="1"/>
  <c r="F65" i="55" s="1"/>
  <c r="M216" i="1"/>
  <c r="F64" i="55"/>
  <c r="M205" i="1"/>
  <c r="F56" i="55" s="1"/>
  <c r="M197" i="1"/>
  <c r="F54" i="55" s="1"/>
  <c r="M186" i="1"/>
  <c r="F51" i="55" s="1"/>
  <c r="M179" i="1"/>
  <c r="F46" i="55" s="1"/>
  <c r="M176" i="1"/>
  <c r="F45" i="55" s="1"/>
  <c r="M171" i="1"/>
  <c r="F43" i="55" s="1"/>
  <c r="F39" i="55"/>
  <c r="F35" i="55"/>
  <c r="M141" i="1"/>
  <c r="F28" i="55" s="1"/>
  <c r="M137" i="1"/>
  <c r="F27" i="55" s="1"/>
  <c r="M133" i="1"/>
  <c r="F26" i="55" s="1"/>
  <c r="M126" i="1"/>
  <c r="M113" i="1"/>
  <c r="M110" i="1"/>
  <c r="M107" i="1"/>
  <c r="M104" i="1"/>
  <c r="M101" i="1"/>
  <c r="M89" i="1"/>
  <c r="E21" i="54" s="1"/>
  <c r="M75" i="1"/>
  <c r="F23" i="55" s="1"/>
  <c r="M69" i="1"/>
  <c r="E19" i="54" s="1"/>
  <c r="M54" i="1"/>
  <c r="M50" i="1"/>
  <c r="F20" i="55" s="1"/>
  <c r="M47" i="1"/>
  <c r="F19" i="55" s="1"/>
  <c r="M40" i="1"/>
  <c r="F18" i="55" s="1"/>
  <c r="M36" i="1"/>
  <c r="F17" i="55" s="1"/>
  <c r="M33" i="1"/>
  <c r="F16" i="55" s="1"/>
  <c r="M29" i="1"/>
  <c r="F15" i="55" s="1"/>
  <c r="M26" i="1"/>
  <c r="F14" i="55" s="1"/>
  <c r="M23" i="1"/>
  <c r="E17" i="54" s="1"/>
  <c r="M18" i="1"/>
  <c r="F12" i="55" s="1"/>
  <c r="M10" i="1"/>
  <c r="F11" i="55" s="1"/>
  <c r="J16" i="53"/>
  <c r="J17" i="53" s="1"/>
  <c r="J21" i="53" s="1"/>
  <c r="B2" i="53"/>
  <c r="G8" i="53" s="1"/>
  <c r="B3" i="53"/>
  <c r="B1" i="53"/>
  <c r="J20" i="53"/>
  <c r="E36" i="46"/>
  <c r="E35" i="46"/>
  <c r="C25" i="46"/>
  <c r="G25" i="46"/>
  <c r="F25" i="46"/>
  <c r="D25" i="46"/>
  <c r="E21" i="46"/>
  <c r="H21" i="46" s="1"/>
  <c r="E22" i="46"/>
  <c r="H22" i="46" s="1"/>
  <c r="E20" i="46"/>
  <c r="H20" i="46" s="1"/>
  <c r="E23" i="46"/>
  <c r="H23" i="46" s="1"/>
  <c r="G18" i="46"/>
  <c r="F18" i="46"/>
  <c r="D18" i="46"/>
  <c r="C18" i="46"/>
  <c r="G13" i="46"/>
  <c r="F13" i="46"/>
  <c r="F45" i="46" s="1"/>
  <c r="D13" i="46"/>
  <c r="D45" i="46" s="1"/>
  <c r="C13" i="46"/>
  <c r="E11" i="46"/>
  <c r="H11" i="46" s="1"/>
  <c r="G14" i="50"/>
  <c r="G12" i="50" s="1"/>
  <c r="G18" i="50" s="1"/>
  <c r="G11" i="50"/>
  <c r="G12" i="37"/>
  <c r="I241" i="1"/>
  <c r="G78" i="55" s="1"/>
  <c r="N40" i="1"/>
  <c r="K157" i="1"/>
  <c r="K158" i="1"/>
  <c r="K159" i="1"/>
  <c r="K160" i="1"/>
  <c r="D3" i="47"/>
  <c r="D2" i="47"/>
  <c r="D1" i="47"/>
  <c r="K121" i="1"/>
  <c r="N171" i="1"/>
  <c r="C3" i="44"/>
  <c r="C2" i="44"/>
  <c r="C1" i="44"/>
  <c r="E15" i="46"/>
  <c r="H15" i="46" s="1"/>
  <c r="C3" i="46"/>
  <c r="C2" i="46"/>
  <c r="C1" i="46"/>
  <c r="FA3" i="43"/>
  <c r="FA2" i="43"/>
  <c r="FA1" i="43"/>
  <c r="EM3" i="43"/>
  <c r="EM2" i="43"/>
  <c r="EM1" i="43"/>
  <c r="DY3" i="43"/>
  <c r="DY2" i="43"/>
  <c r="DY1" i="43"/>
  <c r="DK3" i="43"/>
  <c r="DK2" i="43"/>
  <c r="DK1" i="43"/>
  <c r="CW3" i="43"/>
  <c r="CW2" i="43"/>
  <c r="CW1" i="43"/>
  <c r="CI3" i="43"/>
  <c r="CI2" i="43"/>
  <c r="CI1" i="43"/>
  <c r="BU3" i="43"/>
  <c r="BU2" i="43"/>
  <c r="BU1" i="43"/>
  <c r="BG3" i="43"/>
  <c r="BG2" i="43"/>
  <c r="BG1" i="43"/>
  <c r="AS3" i="43"/>
  <c r="AS2" i="43"/>
  <c r="AS1" i="43"/>
  <c r="AE3" i="43"/>
  <c r="AE2" i="43"/>
  <c r="AE1" i="43"/>
  <c r="Q3" i="43"/>
  <c r="Q2" i="43"/>
  <c r="Q1" i="43"/>
  <c r="C3" i="43"/>
  <c r="C2" i="43"/>
  <c r="C1" i="43"/>
  <c r="P13" i="47"/>
  <c r="D3" i="42"/>
  <c r="D2" i="42"/>
  <c r="D1" i="42"/>
  <c r="P31" i="50"/>
  <c r="P30" i="50"/>
  <c r="P29" i="50"/>
  <c r="O28" i="50"/>
  <c r="O26" i="50" s="1"/>
  <c r="O32" i="50" s="1"/>
  <c r="N28" i="50"/>
  <c r="N26" i="50"/>
  <c r="N32" i="50" s="1"/>
  <c r="N25" i="50"/>
  <c r="M28" i="50"/>
  <c r="L28" i="50"/>
  <c r="L26" i="50" s="1"/>
  <c r="L32" i="50" s="1"/>
  <c r="K28" i="50"/>
  <c r="J28" i="50"/>
  <c r="J26" i="50" s="1"/>
  <c r="J32" i="50" s="1"/>
  <c r="J25" i="50"/>
  <c r="I28" i="50"/>
  <c r="I26" i="50" s="1"/>
  <c r="I32" i="50" s="1"/>
  <c r="H28" i="50"/>
  <c r="G28" i="50"/>
  <c r="G26" i="50" s="1"/>
  <c r="F28" i="50"/>
  <c r="F26" i="50"/>
  <c r="F25" i="50"/>
  <c r="F32" i="50"/>
  <c r="E28" i="50"/>
  <c r="D28" i="50"/>
  <c r="D26" i="50" s="1"/>
  <c r="D32" i="50" s="1"/>
  <c r="O25" i="50"/>
  <c r="M26" i="50"/>
  <c r="M32" i="50" s="1"/>
  <c r="M25" i="50"/>
  <c r="L25" i="50"/>
  <c r="K26" i="50"/>
  <c r="K25" i="50"/>
  <c r="K32" i="50"/>
  <c r="I25" i="50"/>
  <c r="H26" i="50"/>
  <c r="H32" i="50" s="1"/>
  <c r="H25" i="50"/>
  <c r="G25" i="50"/>
  <c r="E26" i="50"/>
  <c r="E25" i="50"/>
  <c r="E32" i="50"/>
  <c r="D25" i="50"/>
  <c r="P23" i="50"/>
  <c r="P24" i="50"/>
  <c r="P17" i="50"/>
  <c r="P16" i="50"/>
  <c r="P15" i="50"/>
  <c r="O14" i="50"/>
  <c r="O12" i="50"/>
  <c r="O18" i="50" s="1"/>
  <c r="O11" i="50"/>
  <c r="N14" i="50"/>
  <c r="M14" i="50"/>
  <c r="M12" i="50" s="1"/>
  <c r="M18" i="50" s="1"/>
  <c r="L14" i="50"/>
  <c r="K14" i="50"/>
  <c r="K12" i="50" s="1"/>
  <c r="K18" i="50" s="1"/>
  <c r="K11" i="50"/>
  <c r="J14" i="50"/>
  <c r="J12" i="50" s="1"/>
  <c r="I14" i="50"/>
  <c r="H14" i="50"/>
  <c r="H12" i="50" s="1"/>
  <c r="H18" i="50" s="1"/>
  <c r="D14" i="50"/>
  <c r="E14" i="50"/>
  <c r="E12" i="50" s="1"/>
  <c r="F14" i="50"/>
  <c r="P14" i="50"/>
  <c r="P12" i="50" s="1"/>
  <c r="P18" i="50" s="1"/>
  <c r="N12" i="50"/>
  <c r="N11" i="50"/>
  <c r="N18" i="50"/>
  <c r="M11" i="50"/>
  <c r="L12" i="50"/>
  <c r="L18" i="50" s="1"/>
  <c r="L11" i="50"/>
  <c r="J11" i="50"/>
  <c r="I12" i="50"/>
  <c r="I11" i="50"/>
  <c r="I18" i="50"/>
  <c r="H11" i="50"/>
  <c r="F12" i="50"/>
  <c r="F18" i="50" s="1"/>
  <c r="F11" i="50"/>
  <c r="E11" i="50"/>
  <c r="D12" i="50"/>
  <c r="D11" i="50"/>
  <c r="D18" i="50"/>
  <c r="P10" i="50"/>
  <c r="P9" i="50"/>
  <c r="P11" i="50" s="1"/>
  <c r="D3" i="50"/>
  <c r="D2" i="50"/>
  <c r="D1" i="50"/>
  <c r="P31" i="40"/>
  <c r="P30" i="40"/>
  <c r="P29" i="40"/>
  <c r="O28" i="40"/>
  <c r="N28" i="40"/>
  <c r="M28" i="40"/>
  <c r="M26" i="40" s="1"/>
  <c r="M32" i="40" s="1"/>
  <c r="L28" i="40"/>
  <c r="L26" i="40" s="1"/>
  <c r="K28" i="40"/>
  <c r="K26" i="40" s="1"/>
  <c r="J28" i="40"/>
  <c r="J26" i="40" s="1"/>
  <c r="J32" i="40" s="1"/>
  <c r="I28" i="40"/>
  <c r="H28" i="40"/>
  <c r="H26" i="40"/>
  <c r="G28" i="40"/>
  <c r="F28" i="40"/>
  <c r="F26" i="40" s="1"/>
  <c r="F32" i="40" s="1"/>
  <c r="E28" i="40"/>
  <c r="D28" i="40"/>
  <c r="D26" i="40"/>
  <c r="O26" i="40"/>
  <c r="N26" i="40"/>
  <c r="N32" i="40" s="1"/>
  <c r="I26" i="40"/>
  <c r="G26" i="40"/>
  <c r="E26" i="40"/>
  <c r="E32" i="40" s="1"/>
  <c r="O25" i="40"/>
  <c r="N25" i="40"/>
  <c r="M25" i="40"/>
  <c r="L25" i="40"/>
  <c r="L32" i="40" s="1"/>
  <c r="K25" i="40"/>
  <c r="J25" i="40"/>
  <c r="I25" i="40"/>
  <c r="H25" i="40"/>
  <c r="G25" i="40"/>
  <c r="F25" i="40"/>
  <c r="E25" i="40"/>
  <c r="D25" i="40"/>
  <c r="P24" i="40"/>
  <c r="P23" i="40"/>
  <c r="D3" i="40"/>
  <c r="D2" i="40"/>
  <c r="D1" i="40"/>
  <c r="D3" i="39"/>
  <c r="D2" i="39"/>
  <c r="D1" i="39"/>
  <c r="C3" i="37"/>
  <c r="C2" i="37"/>
  <c r="C1" i="37"/>
  <c r="G32" i="40"/>
  <c r="O32" i="40"/>
  <c r="K32" i="40"/>
  <c r="I32" i="40"/>
  <c r="D32" i="40"/>
  <c r="P28" i="40"/>
  <c r="P26" i="40"/>
  <c r="I3" i="23"/>
  <c r="I1" i="23"/>
  <c r="I2" i="23"/>
  <c r="N10" i="1"/>
  <c r="N18" i="1"/>
  <c r="N241" i="1"/>
  <c r="N229" i="1"/>
  <c r="N248" i="1" s="1"/>
  <c r="N223" i="1"/>
  <c r="N220" i="1"/>
  <c r="N216" i="1"/>
  <c r="N205" i="1"/>
  <c r="N197" i="1"/>
  <c r="N186" i="1"/>
  <c r="N179" i="1"/>
  <c r="N176" i="1"/>
  <c r="N141" i="1"/>
  <c r="N137" i="1"/>
  <c r="N133" i="1"/>
  <c r="N126" i="1"/>
  <c r="N113" i="1"/>
  <c r="N110" i="1"/>
  <c r="N107" i="1"/>
  <c r="N104" i="1"/>
  <c r="N101" i="1"/>
  <c r="N89" i="1"/>
  <c r="N75" i="1"/>
  <c r="N69" i="1"/>
  <c r="N54" i="1"/>
  <c r="N50" i="1"/>
  <c r="N47" i="1"/>
  <c r="N36" i="1"/>
  <c r="N33" i="1"/>
  <c r="N29" i="1"/>
  <c r="N26" i="1"/>
  <c r="N23" i="1"/>
  <c r="F3" i="1"/>
  <c r="F2" i="1"/>
  <c r="F1" i="1"/>
  <c r="C3" i="48"/>
  <c r="C2" i="48"/>
  <c r="C1" i="48"/>
  <c r="F11" i="49"/>
  <c r="F13" i="49"/>
  <c r="F12" i="49"/>
  <c r="M148" i="23"/>
  <c r="M61" i="23"/>
  <c r="M54" i="23"/>
  <c r="M41" i="23"/>
  <c r="M38" i="23"/>
  <c r="M35" i="23"/>
  <c r="M32" i="23"/>
  <c r="M29" i="23"/>
  <c r="K182" i="1"/>
  <c r="J54" i="1"/>
  <c r="I54" i="1"/>
  <c r="H54" i="1"/>
  <c r="H53" i="1" s="1"/>
  <c r="K60" i="1"/>
  <c r="K59" i="1"/>
  <c r="K58" i="1"/>
  <c r="K234" i="1"/>
  <c r="K166" i="1"/>
  <c r="J126" i="1"/>
  <c r="I126" i="1"/>
  <c r="H126" i="1"/>
  <c r="K132" i="1"/>
  <c r="K131" i="1"/>
  <c r="K130" i="1"/>
  <c r="K129" i="1"/>
  <c r="K128" i="1"/>
  <c r="K127" i="1"/>
  <c r="F68" i="39"/>
  <c r="J241" i="1"/>
  <c r="K246" i="1"/>
  <c r="C45" i="46"/>
  <c r="G29" i="37"/>
  <c r="G30" i="37"/>
  <c r="G31" i="37"/>
  <c r="G32" i="37"/>
  <c r="G33" i="37"/>
  <c r="G34" i="37"/>
  <c r="G35" i="37"/>
  <c r="G36" i="37"/>
  <c r="G37" i="37"/>
  <c r="P28" i="47"/>
  <c r="Q28" i="47"/>
  <c r="P27" i="47"/>
  <c r="Q27" i="47"/>
  <c r="P26" i="47"/>
  <c r="Q26" i="47"/>
  <c r="P25" i="47"/>
  <c r="P23" i="47" s="1"/>
  <c r="Q25" i="47"/>
  <c r="P24" i="47"/>
  <c r="O23" i="47"/>
  <c r="O30" i="47"/>
  <c r="N23" i="47"/>
  <c r="N30" i="47" s="1"/>
  <c r="M23" i="47"/>
  <c r="M30" i="47"/>
  <c r="L23" i="47"/>
  <c r="L30" i="47" s="1"/>
  <c r="K23" i="47"/>
  <c r="K30" i="47" s="1"/>
  <c r="J23" i="47"/>
  <c r="J30" i="47" s="1"/>
  <c r="I23" i="47"/>
  <c r="I30" i="47"/>
  <c r="H23" i="47"/>
  <c r="H30" i="47" s="1"/>
  <c r="G23" i="47"/>
  <c r="G30" i="47"/>
  <c r="F23" i="47"/>
  <c r="F30" i="47" s="1"/>
  <c r="E23" i="47"/>
  <c r="E30" i="47"/>
  <c r="D23" i="47"/>
  <c r="D30" i="47" s="1"/>
  <c r="P15" i="47"/>
  <c r="Q15" i="47" s="1"/>
  <c r="P14" i="47"/>
  <c r="Q14" i="47" s="1"/>
  <c r="Q13" i="47"/>
  <c r="P12" i="47"/>
  <c r="P10" i="47" s="1"/>
  <c r="P11" i="47"/>
  <c r="O10" i="47"/>
  <c r="O17" i="47"/>
  <c r="N10" i="47"/>
  <c r="N17" i="47" s="1"/>
  <c r="M10" i="47"/>
  <c r="M17" i="47"/>
  <c r="L10" i="47"/>
  <c r="L17" i="47" s="1"/>
  <c r="K10" i="47"/>
  <c r="K17" i="47"/>
  <c r="J10" i="47"/>
  <c r="J17" i="47" s="1"/>
  <c r="I10" i="47"/>
  <c r="I17" i="47" s="1"/>
  <c r="H10" i="47"/>
  <c r="H17" i="47" s="1"/>
  <c r="G10" i="47"/>
  <c r="G17" i="47"/>
  <c r="F10" i="47"/>
  <c r="F17" i="47" s="1"/>
  <c r="E10" i="47"/>
  <c r="E17" i="47"/>
  <c r="D10" i="47"/>
  <c r="D17" i="47" s="1"/>
  <c r="D10" i="42"/>
  <c r="D17" i="42"/>
  <c r="P17" i="40"/>
  <c r="P16" i="40"/>
  <c r="P15" i="40"/>
  <c r="P9" i="40"/>
  <c r="P10" i="40"/>
  <c r="P11" i="40" s="1"/>
  <c r="O11" i="40"/>
  <c r="N11" i="40"/>
  <c r="M11" i="40"/>
  <c r="L11" i="40"/>
  <c r="K11" i="40"/>
  <c r="J11" i="40"/>
  <c r="I11" i="40"/>
  <c r="H11" i="40"/>
  <c r="G11" i="40"/>
  <c r="F11" i="40"/>
  <c r="E11" i="40"/>
  <c r="D11" i="40"/>
  <c r="Q10" i="47"/>
  <c r="Q11" i="47"/>
  <c r="Q24" i="47"/>
  <c r="D14" i="40"/>
  <c r="P14" i="40" s="1"/>
  <c r="P12" i="40" s="1"/>
  <c r="P18" i="40" s="1"/>
  <c r="D12" i="40"/>
  <c r="D18" i="40" s="1"/>
  <c r="E14" i="40"/>
  <c r="E12" i="40"/>
  <c r="E18" i="40"/>
  <c r="F14" i="40"/>
  <c r="F12" i="40" s="1"/>
  <c r="F18" i="40"/>
  <c r="G14" i="40"/>
  <c r="G12" i="40"/>
  <c r="G18" i="40" s="1"/>
  <c r="H14" i="40"/>
  <c r="H12" i="40"/>
  <c r="H18" i="40"/>
  <c r="I14" i="40"/>
  <c r="I12" i="40"/>
  <c r="I18" i="40"/>
  <c r="J14" i="40"/>
  <c r="J12" i="40" s="1"/>
  <c r="J18" i="40"/>
  <c r="K14" i="40"/>
  <c r="K12" i="40"/>
  <c r="K18" i="40" s="1"/>
  <c r="L14" i="40"/>
  <c r="L12" i="40"/>
  <c r="L18" i="40" s="1"/>
  <c r="M14" i="40"/>
  <c r="M12" i="40"/>
  <c r="M18" i="40"/>
  <c r="N14" i="40"/>
  <c r="N12" i="40" s="1"/>
  <c r="N18" i="40"/>
  <c r="O14" i="40"/>
  <c r="O12" i="40"/>
  <c r="O18" i="40" s="1"/>
  <c r="E8" i="46"/>
  <c r="E13" i="46" s="1"/>
  <c r="G45" i="46"/>
  <c r="E16" i="46"/>
  <c r="E17" i="46"/>
  <c r="H17" i="46" s="1"/>
  <c r="E24" i="46"/>
  <c r="E28" i="46"/>
  <c r="H28" i="46" s="1"/>
  <c r="H24" i="46"/>
  <c r="E27" i="46"/>
  <c r="H27" i="46" s="1"/>
  <c r="E31" i="46"/>
  <c r="H31" i="46" s="1"/>
  <c r="E30" i="46"/>
  <c r="H30" i="46" s="1"/>
  <c r="E29" i="46"/>
  <c r="H29" i="46"/>
  <c r="E12" i="46"/>
  <c r="H12" i="46" s="1"/>
  <c r="E10" i="46"/>
  <c r="H10" i="46"/>
  <c r="E9" i="46"/>
  <c r="H9" i="46" s="1"/>
  <c r="F126" i="39"/>
  <c r="I229" i="1"/>
  <c r="I223" i="1"/>
  <c r="G66" i="55" s="1"/>
  <c r="I220" i="1"/>
  <c r="G65" i="55" s="1"/>
  <c r="I216" i="1"/>
  <c r="G64" i="55" s="1"/>
  <c r="I205" i="1"/>
  <c r="G56" i="55" s="1"/>
  <c r="I197" i="1"/>
  <c r="G54" i="55" s="1"/>
  <c r="I186" i="1"/>
  <c r="G51" i="55"/>
  <c r="I179" i="1"/>
  <c r="G46" i="55" s="1"/>
  <c r="I176" i="1"/>
  <c r="G45" i="55" s="1"/>
  <c r="H141" i="1"/>
  <c r="I137" i="1"/>
  <c r="F22" i="54" s="1"/>
  <c r="H137" i="1"/>
  <c r="H133" i="1"/>
  <c r="H110" i="1"/>
  <c r="H107" i="1"/>
  <c r="H101" i="1"/>
  <c r="H104" i="1"/>
  <c r="H89" i="1"/>
  <c r="H75" i="1"/>
  <c r="H69" i="1"/>
  <c r="H50" i="1"/>
  <c r="H47" i="1"/>
  <c r="H40" i="1"/>
  <c r="H36" i="1"/>
  <c r="H33" i="1"/>
  <c r="H29" i="1"/>
  <c r="H26" i="1"/>
  <c r="H23" i="1"/>
  <c r="G70" i="55"/>
  <c r="F19" i="39"/>
  <c r="F22" i="39" s="1"/>
  <c r="P28" i="42"/>
  <c r="Q28" i="42" s="1"/>
  <c r="P27" i="42"/>
  <c r="Q27" i="42"/>
  <c r="P26" i="42"/>
  <c r="Q26" i="42" s="1"/>
  <c r="P25" i="42"/>
  <c r="Q25" i="42"/>
  <c r="P24" i="42"/>
  <c r="Q24" i="42" s="1"/>
  <c r="O23" i="42"/>
  <c r="O30" i="42"/>
  <c r="N23" i="42"/>
  <c r="N30" i="42" s="1"/>
  <c r="M23" i="42"/>
  <c r="M30" i="42"/>
  <c r="L23" i="42"/>
  <c r="L30" i="42" s="1"/>
  <c r="K23" i="42"/>
  <c r="K30" i="42"/>
  <c r="J23" i="42"/>
  <c r="J30" i="42" s="1"/>
  <c r="I23" i="42"/>
  <c r="I30" i="42"/>
  <c r="H23" i="42"/>
  <c r="H30" i="42" s="1"/>
  <c r="G23" i="42"/>
  <c r="G30" i="42"/>
  <c r="F23" i="42"/>
  <c r="F30" i="42" s="1"/>
  <c r="E23" i="42"/>
  <c r="D23" i="42"/>
  <c r="P15" i="42"/>
  <c r="Q15" i="42"/>
  <c r="P14" i="42"/>
  <c r="Q14" i="42" s="1"/>
  <c r="I173" i="1" s="1"/>
  <c r="P13" i="42"/>
  <c r="Q13" i="42"/>
  <c r="P12" i="42"/>
  <c r="Q12" i="42" s="1"/>
  <c r="P11" i="42"/>
  <c r="Q11" i="42" s="1"/>
  <c r="O10" i="42"/>
  <c r="O17" i="42" s="1"/>
  <c r="N10" i="42"/>
  <c r="N17" i="42"/>
  <c r="M10" i="42"/>
  <c r="M17" i="42" s="1"/>
  <c r="L10" i="42"/>
  <c r="L17" i="42"/>
  <c r="K10" i="42"/>
  <c r="K17" i="42" s="1"/>
  <c r="J10" i="42"/>
  <c r="J17" i="42"/>
  <c r="I10" i="42"/>
  <c r="I17" i="42" s="1"/>
  <c r="H10" i="42"/>
  <c r="H17" i="42"/>
  <c r="G10" i="42"/>
  <c r="G17" i="42" s="1"/>
  <c r="F10" i="42"/>
  <c r="F17" i="42"/>
  <c r="E10" i="42"/>
  <c r="E17" i="42" s="1"/>
  <c r="F41" i="39"/>
  <c r="E41" i="39"/>
  <c r="F38" i="37"/>
  <c r="J168" i="1" s="1"/>
  <c r="E38" i="37"/>
  <c r="I168" i="1"/>
  <c r="G39" i="55" s="1"/>
  <c r="D38" i="37"/>
  <c r="H168" i="1" s="1"/>
  <c r="G28" i="37"/>
  <c r="G27" i="37"/>
  <c r="G26" i="37"/>
  <c r="G25" i="37"/>
  <c r="G24" i="37"/>
  <c r="G23" i="37"/>
  <c r="G22" i="37"/>
  <c r="G21" i="37"/>
  <c r="G20" i="37"/>
  <c r="G19" i="37"/>
  <c r="G18" i="37"/>
  <c r="G17" i="37"/>
  <c r="G16" i="37"/>
  <c r="G15" i="37"/>
  <c r="G14" i="37"/>
  <c r="G13" i="37"/>
  <c r="G11" i="37"/>
  <c r="G10" i="37"/>
  <c r="G9" i="37"/>
  <c r="P23" i="42"/>
  <c r="P10" i="42"/>
  <c r="Q10" i="42"/>
  <c r="E30" i="42"/>
  <c r="I101" i="1"/>
  <c r="J101" i="1"/>
  <c r="I104" i="1"/>
  <c r="J104" i="1"/>
  <c r="K238" i="1"/>
  <c r="K226" i="1"/>
  <c r="K225" i="1"/>
  <c r="K224" i="1"/>
  <c r="K222" i="1"/>
  <c r="K221" i="1"/>
  <c r="K219" i="1"/>
  <c r="K218" i="1"/>
  <c r="K217" i="1"/>
  <c r="K215" i="1"/>
  <c r="K214" i="1"/>
  <c r="K213" i="1"/>
  <c r="K212" i="1"/>
  <c r="K211" i="1"/>
  <c r="K210" i="1"/>
  <c r="K209" i="1"/>
  <c r="K208" i="1"/>
  <c r="K207" i="1"/>
  <c r="K206" i="1"/>
  <c r="K204" i="1"/>
  <c r="K203" i="1"/>
  <c r="K202" i="1"/>
  <c r="K201" i="1"/>
  <c r="K200" i="1"/>
  <c r="K199" i="1"/>
  <c r="K198" i="1"/>
  <c r="K196" i="1"/>
  <c r="K195" i="1"/>
  <c r="K194" i="1"/>
  <c r="K193" i="1"/>
  <c r="K192" i="1"/>
  <c r="K191" i="1"/>
  <c r="K190" i="1"/>
  <c r="K189" i="1"/>
  <c r="K188" i="1"/>
  <c r="K187" i="1"/>
  <c r="K185" i="1"/>
  <c r="K184" i="1"/>
  <c r="K183" i="1"/>
  <c r="K181" i="1"/>
  <c r="K180" i="1"/>
  <c r="K178" i="1"/>
  <c r="K177" i="1"/>
  <c r="J152" i="1"/>
  <c r="K152" i="1" s="1"/>
  <c r="J151" i="1"/>
  <c r="K151" i="1" s="1"/>
  <c r="J150" i="1"/>
  <c r="K150" i="1" s="1"/>
  <c r="J149" i="1"/>
  <c r="K149" i="1" s="1"/>
  <c r="G35" i="55"/>
  <c r="J10" i="1"/>
  <c r="I89" i="1"/>
  <c r="F21" i="54" s="1"/>
  <c r="I107" i="1"/>
  <c r="I110" i="1"/>
  <c r="I113" i="1"/>
  <c r="I133" i="1"/>
  <c r="G26" i="55" s="1"/>
  <c r="H113" i="1"/>
  <c r="I75" i="1"/>
  <c r="F20" i="54" s="1"/>
  <c r="I141" i="1"/>
  <c r="G28" i="55" s="1"/>
  <c r="J229" i="1"/>
  <c r="J223" i="1"/>
  <c r="J220" i="1"/>
  <c r="J216" i="1"/>
  <c r="J205" i="1"/>
  <c r="J197" i="1"/>
  <c r="J186" i="1"/>
  <c r="J179" i="1"/>
  <c r="J176" i="1"/>
  <c r="J171" i="1"/>
  <c r="J137" i="1"/>
  <c r="J133" i="1"/>
  <c r="J113" i="1"/>
  <c r="J110" i="1"/>
  <c r="J107" i="1"/>
  <c r="J89" i="1"/>
  <c r="J75" i="1"/>
  <c r="J69" i="1"/>
  <c r="I69" i="1"/>
  <c r="G22" i="55" s="1"/>
  <c r="J50" i="1"/>
  <c r="I50" i="1"/>
  <c r="G20" i="55" s="1"/>
  <c r="J47" i="1"/>
  <c r="I47" i="1"/>
  <c r="G19" i="55" s="1"/>
  <c r="J40" i="1"/>
  <c r="J36" i="1"/>
  <c r="I36" i="1"/>
  <c r="G17" i="55" s="1"/>
  <c r="J33" i="1"/>
  <c r="I33" i="1"/>
  <c r="G16" i="55" s="1"/>
  <c r="J29" i="1"/>
  <c r="I29" i="1"/>
  <c r="G15" i="55" s="1"/>
  <c r="J23" i="1"/>
  <c r="I23" i="1"/>
  <c r="F17" i="54" s="1"/>
  <c r="J18" i="1"/>
  <c r="I18" i="1"/>
  <c r="H18" i="1"/>
  <c r="H10" i="1"/>
  <c r="I10" i="1"/>
  <c r="G11" i="55" s="1"/>
  <c r="G14" i="55"/>
  <c r="K14" i="1"/>
  <c r="K232" i="1"/>
  <c r="K233" i="1"/>
  <c r="K235" i="1"/>
  <c r="K236" i="1"/>
  <c r="J146" i="1"/>
  <c r="K146" i="1" s="1"/>
  <c r="J145" i="1"/>
  <c r="K164" i="1"/>
  <c r="K163" i="1"/>
  <c r="K245" i="1"/>
  <c r="K244" i="1"/>
  <c r="K243" i="1"/>
  <c r="K242" i="1"/>
  <c r="K237" i="1"/>
  <c r="K231" i="1"/>
  <c r="K230" i="1"/>
  <c r="K165" i="1"/>
  <c r="K156" i="1"/>
  <c r="K155" i="1"/>
  <c r="K154" i="1"/>
  <c r="K153" i="1"/>
  <c r="K148" i="1"/>
  <c r="K147" i="1"/>
  <c r="K144" i="1"/>
  <c r="K143" i="1"/>
  <c r="K142" i="1"/>
  <c r="K140" i="1"/>
  <c r="K139" i="1"/>
  <c r="K138" i="1"/>
  <c r="K136" i="1"/>
  <c r="K135" i="1"/>
  <c r="K134" i="1"/>
  <c r="K125" i="1"/>
  <c r="K124" i="1"/>
  <c r="K123" i="1"/>
  <c r="K122" i="1"/>
  <c r="K120" i="1"/>
  <c r="K119" i="1"/>
  <c r="K118" i="1"/>
  <c r="K117" i="1"/>
  <c r="K116" i="1"/>
  <c r="K115" i="1"/>
  <c r="K114" i="1"/>
  <c r="K112" i="1"/>
  <c r="K111" i="1"/>
  <c r="K109" i="1"/>
  <c r="K108" i="1"/>
  <c r="K106" i="1"/>
  <c r="K105" i="1"/>
  <c r="K103" i="1"/>
  <c r="K102" i="1"/>
  <c r="K99" i="1"/>
  <c r="K98" i="1"/>
  <c r="K96" i="1"/>
  <c r="K95" i="1"/>
  <c r="K94" i="1"/>
  <c r="K93" i="1"/>
  <c r="K92" i="1"/>
  <c r="K91" i="1"/>
  <c r="K90" i="1"/>
  <c r="K88" i="1"/>
  <c r="K87" i="1"/>
  <c r="K86" i="1"/>
  <c r="K85" i="1"/>
  <c r="K84" i="1"/>
  <c r="K83" i="1"/>
  <c r="K82" i="1"/>
  <c r="K81" i="1"/>
  <c r="K80" i="1"/>
  <c r="K79" i="1"/>
  <c r="K78" i="1"/>
  <c r="K77" i="1"/>
  <c r="K76" i="1"/>
  <c r="K74" i="1"/>
  <c r="K73" i="1"/>
  <c r="K72" i="1"/>
  <c r="K71" i="1"/>
  <c r="K70" i="1"/>
  <c r="K68" i="1"/>
  <c r="K67" i="1"/>
  <c r="K66" i="1"/>
  <c r="K65" i="1"/>
  <c r="K64" i="1"/>
  <c r="K63" i="1"/>
  <c r="K57" i="1"/>
  <c r="K56" i="1"/>
  <c r="K55" i="1"/>
  <c r="K52" i="1"/>
  <c r="K51" i="1"/>
  <c r="K49" i="1"/>
  <c r="K48" i="1"/>
  <c r="K46" i="1"/>
  <c r="K44" i="1"/>
  <c r="K43" i="1"/>
  <c r="K42" i="1"/>
  <c r="K41" i="1"/>
  <c r="K39" i="1"/>
  <c r="K38" i="1"/>
  <c r="K37" i="1"/>
  <c r="K35" i="1"/>
  <c r="K34" i="1"/>
  <c r="K32" i="1"/>
  <c r="K31" i="1"/>
  <c r="K30" i="1"/>
  <c r="K28" i="1"/>
  <c r="K25" i="1"/>
  <c r="K24" i="1"/>
  <c r="K22" i="1"/>
  <c r="K21" i="1"/>
  <c r="K20" i="1"/>
  <c r="K19" i="1"/>
  <c r="K17" i="1"/>
  <c r="K16" i="1"/>
  <c r="K15" i="1"/>
  <c r="K13" i="1"/>
  <c r="K12" i="1"/>
  <c r="K11" i="1"/>
  <c r="K167" i="1"/>
  <c r="K173" i="1"/>
  <c r="Z10" i="43" l="1"/>
  <c r="Y10" i="43" s="1"/>
  <c r="X10" i="43" s="1"/>
  <c r="W10" i="43" s="1"/>
  <c r="V10" i="43" s="1"/>
  <c r="U10" i="43" s="1"/>
  <c r="T10" i="43" s="1"/>
  <c r="S10" i="43" s="1"/>
  <c r="R10" i="43" s="1"/>
  <c r="Q10" i="43" s="1"/>
  <c r="P10" i="43" s="1"/>
  <c r="FJ10" i="43"/>
  <c r="FI10" i="43" s="1"/>
  <c r="FH10" i="43" s="1"/>
  <c r="FG10" i="43" s="1"/>
  <c r="FF10" i="43" s="1"/>
  <c r="FE10" i="43" s="1"/>
  <c r="FD10" i="43" s="1"/>
  <c r="FC10" i="43" s="1"/>
  <c r="FB10" i="43" s="1"/>
  <c r="FA10" i="43" s="1"/>
  <c r="EZ10" i="43" s="1"/>
  <c r="EH10" i="43"/>
  <c r="EG10" i="43" s="1"/>
  <c r="EF10" i="43" s="1"/>
  <c r="EE10" i="43" s="1"/>
  <c r="ED10" i="43" s="1"/>
  <c r="EC10" i="43" s="1"/>
  <c r="EB10" i="43" s="1"/>
  <c r="EA10" i="43" s="1"/>
  <c r="DZ10" i="43" s="1"/>
  <c r="DY10" i="43" s="1"/>
  <c r="DX10" i="43" s="1"/>
  <c r="DF10" i="43"/>
  <c r="DE10" i="43" s="1"/>
  <c r="DD10" i="43" s="1"/>
  <c r="DC10" i="43" s="1"/>
  <c r="DB10" i="43" s="1"/>
  <c r="DA10" i="43" s="1"/>
  <c r="CZ10" i="43" s="1"/>
  <c r="CY10" i="43" s="1"/>
  <c r="CX10" i="43" s="1"/>
  <c r="CW10" i="43" s="1"/>
  <c r="CV10" i="43" s="1"/>
  <c r="CD10" i="43"/>
  <c r="CC10" i="43" s="1"/>
  <c r="CB10" i="43" s="1"/>
  <c r="CA10" i="43" s="1"/>
  <c r="BZ10" i="43" s="1"/>
  <c r="BY10" i="43" s="1"/>
  <c r="BX10" i="43" s="1"/>
  <c r="BW10" i="43" s="1"/>
  <c r="BV10" i="43" s="1"/>
  <c r="BU10" i="43" s="1"/>
  <c r="BT10" i="43" s="1"/>
  <c r="BB10" i="43"/>
  <c r="BA10" i="43" s="1"/>
  <c r="AZ10" i="43" s="1"/>
  <c r="AY10" i="43" s="1"/>
  <c r="AX10" i="43" s="1"/>
  <c r="AW10" i="43" s="1"/>
  <c r="AV10" i="43" s="1"/>
  <c r="AU10" i="43" s="1"/>
  <c r="AT10" i="43" s="1"/>
  <c r="AS10" i="43" s="1"/>
  <c r="AR10" i="43" s="1"/>
  <c r="AN10" i="43"/>
  <c r="AM10" i="43" s="1"/>
  <c r="AL10" i="43" s="1"/>
  <c r="AK10" i="43" s="1"/>
  <c r="AJ10" i="43" s="1"/>
  <c r="AI10" i="43" s="1"/>
  <c r="AH10" i="43" s="1"/>
  <c r="AG10" i="43" s="1"/>
  <c r="AF10" i="43" s="1"/>
  <c r="AE10" i="43" s="1"/>
  <c r="AD10" i="43" s="1"/>
  <c r="L10" i="43"/>
  <c r="CR10" i="43"/>
  <c r="CQ10" i="43" s="1"/>
  <c r="CP10" i="43" s="1"/>
  <c r="CO10" i="43" s="1"/>
  <c r="CN10" i="43" s="1"/>
  <c r="CM10" i="43" s="1"/>
  <c r="CL10" i="43" s="1"/>
  <c r="CK10" i="43" s="1"/>
  <c r="CJ10" i="43" s="1"/>
  <c r="CI10" i="43" s="1"/>
  <c r="CH10" i="43" s="1"/>
  <c r="BP10" i="43"/>
  <c r="BO10" i="43" s="1"/>
  <c r="BN10" i="43" s="1"/>
  <c r="BM10" i="43" s="1"/>
  <c r="BL10" i="43" s="1"/>
  <c r="BK10" i="43" s="1"/>
  <c r="BJ10" i="43" s="1"/>
  <c r="BI10" i="43" s="1"/>
  <c r="BH10" i="43" s="1"/>
  <c r="BG10" i="43" s="1"/>
  <c r="BF10" i="43" s="1"/>
  <c r="EV10" i="43"/>
  <c r="EU10" i="43" s="1"/>
  <c r="ET10" i="43" s="1"/>
  <c r="ES10" i="43" s="1"/>
  <c r="ER10" i="43" s="1"/>
  <c r="EQ10" i="43" s="1"/>
  <c r="EP10" i="43" s="1"/>
  <c r="EO10" i="43" s="1"/>
  <c r="EN10" i="43" s="1"/>
  <c r="EM10" i="43" s="1"/>
  <c r="EL10" i="43" s="1"/>
  <c r="DT10" i="43"/>
  <c r="DS10" i="43" s="1"/>
  <c r="DR10" i="43" s="1"/>
  <c r="DQ10" i="43" s="1"/>
  <c r="DP10" i="43" s="1"/>
  <c r="DO10" i="43" s="1"/>
  <c r="DN10" i="43" s="1"/>
  <c r="DM10" i="43" s="1"/>
  <c r="DL10" i="43" s="1"/>
  <c r="DK10" i="43" s="1"/>
  <c r="DJ10" i="43" s="1"/>
  <c r="H25" i="46"/>
  <c r="E18" i="46"/>
  <c r="H8" i="46"/>
  <c r="E25" i="46"/>
  <c r="E45" i="46" s="1"/>
  <c r="H13" i="46"/>
  <c r="H16" i="46"/>
  <c r="H112" i="54"/>
  <c r="M28" i="23"/>
  <c r="M26" i="23" s="1"/>
  <c r="M68" i="23" s="1"/>
  <c r="M85" i="23"/>
  <c r="E124" i="54" s="1"/>
  <c r="K93" i="23"/>
  <c r="K145" i="23" s="1"/>
  <c r="K24" i="23"/>
  <c r="M20" i="23"/>
  <c r="E126" i="54" s="1"/>
  <c r="E135" i="54" s="1"/>
  <c r="E145" i="54" s="1"/>
  <c r="E153" i="54" s="1"/>
  <c r="E162" i="54" s="1"/>
  <c r="K26" i="23"/>
  <c r="K68" i="23" s="1"/>
  <c r="K70" i="23" s="1"/>
  <c r="H56" i="55"/>
  <c r="I56" i="55" s="1"/>
  <c r="H31" i="55"/>
  <c r="I31" i="55" s="1"/>
  <c r="H33" i="55"/>
  <c r="I33" i="55" s="1"/>
  <c r="H36" i="55"/>
  <c r="I36" i="55" s="1"/>
  <c r="H35" i="55"/>
  <c r="I35" i="55" s="1"/>
  <c r="F13" i="55"/>
  <c r="H30" i="55"/>
  <c r="I30" i="55" s="1"/>
  <c r="H32" i="55"/>
  <c r="I32" i="55" s="1"/>
  <c r="H34" i="55"/>
  <c r="I34" i="55" s="1"/>
  <c r="K220" i="1"/>
  <c r="K176" i="1"/>
  <c r="H20" i="55"/>
  <c r="I20" i="55" s="1"/>
  <c r="H39" i="55"/>
  <c r="I39" i="55" s="1"/>
  <c r="H50" i="55"/>
  <c r="I50" i="55" s="1"/>
  <c r="H53" i="55"/>
  <c r="I53" i="55" s="1"/>
  <c r="H59" i="55"/>
  <c r="I59" i="55" s="1"/>
  <c r="H72" i="55"/>
  <c r="I72" i="55" s="1"/>
  <c r="K33" i="1"/>
  <c r="K223" i="1"/>
  <c r="J100" i="1"/>
  <c r="J97" i="1" s="1"/>
  <c r="H38" i="55"/>
  <c r="I38" i="55" s="1"/>
  <c r="H63" i="55"/>
  <c r="I63" i="55" s="1"/>
  <c r="H28" i="55"/>
  <c r="I28" i="55" s="1"/>
  <c r="M227" i="1"/>
  <c r="G13" i="55"/>
  <c r="H26" i="55"/>
  <c r="I26" i="55" s="1"/>
  <c r="H54" i="55"/>
  <c r="I54" i="55" s="1"/>
  <c r="H65" i="55"/>
  <c r="I65" i="55" s="1"/>
  <c r="I53" i="1"/>
  <c r="G21" i="55" s="1"/>
  <c r="N53" i="1"/>
  <c r="E20" i="54"/>
  <c r="M248" i="1"/>
  <c r="M249" i="1" s="1"/>
  <c r="H16" i="55"/>
  <c r="I16" i="55" s="1"/>
  <c r="H29" i="55"/>
  <c r="I29" i="55" s="1"/>
  <c r="H11" i="55"/>
  <c r="I11" i="55" s="1"/>
  <c r="I100" i="1"/>
  <c r="I97" i="1" s="1"/>
  <c r="G25" i="55" s="1"/>
  <c r="J53" i="1"/>
  <c r="K36" i="1"/>
  <c r="K113" i="1"/>
  <c r="G27" i="55"/>
  <c r="H27" i="55" s="1"/>
  <c r="I27" i="55" s="1"/>
  <c r="N227" i="1"/>
  <c r="E42" i="54" s="1"/>
  <c r="E50" i="54" s="1"/>
  <c r="H78" i="55"/>
  <c r="I78" i="55" s="1"/>
  <c r="M100" i="1"/>
  <c r="M97" i="1" s="1"/>
  <c r="F25" i="55" s="1"/>
  <c r="F82" i="55"/>
  <c r="K101" i="1"/>
  <c r="H46" i="55"/>
  <c r="I46" i="55" s="1"/>
  <c r="H66" i="55"/>
  <c r="I66" i="55" s="1"/>
  <c r="K137" i="1"/>
  <c r="G23" i="55"/>
  <c r="H23" i="55" s="1"/>
  <c r="I23" i="55" s="1"/>
  <c r="K23" i="1"/>
  <c r="K47" i="1"/>
  <c r="K229" i="1"/>
  <c r="G24" i="55"/>
  <c r="H100" i="1"/>
  <c r="H64" i="55"/>
  <c r="I64" i="55" s="1"/>
  <c r="K126" i="1"/>
  <c r="F24" i="55"/>
  <c r="H15" i="55"/>
  <c r="I15" i="55" s="1"/>
  <c r="K50" i="1"/>
  <c r="K75" i="1"/>
  <c r="J227" i="1"/>
  <c r="K186" i="1"/>
  <c r="K197" i="1"/>
  <c r="K216" i="1"/>
  <c r="K10" i="1"/>
  <c r="K89" i="1"/>
  <c r="K104" i="1"/>
  <c r="K110" i="1"/>
  <c r="K133" i="1"/>
  <c r="K205" i="1"/>
  <c r="H70" i="55"/>
  <c r="I70" i="55" s="1"/>
  <c r="H97" i="1"/>
  <c r="H51" i="55"/>
  <c r="I51" i="55" s="1"/>
  <c r="H19" i="55"/>
  <c r="I19" i="55" s="1"/>
  <c r="K179" i="1"/>
  <c r="K18" i="1"/>
  <c r="K29" i="1"/>
  <c r="K54" i="1"/>
  <c r="K69" i="1"/>
  <c r="K241" i="1"/>
  <c r="K107" i="1"/>
  <c r="I248" i="1"/>
  <c r="F22" i="55"/>
  <c r="H22" i="55" s="1"/>
  <c r="I22" i="55" s="1"/>
  <c r="M53" i="1"/>
  <c r="F21" i="55" s="1"/>
  <c r="F67" i="55"/>
  <c r="N100" i="1"/>
  <c r="N97" i="1" s="1"/>
  <c r="N169" i="1" s="1"/>
  <c r="F10" i="54"/>
  <c r="H10" i="54" s="1"/>
  <c r="F8" i="53"/>
  <c r="E10" i="54" s="1"/>
  <c r="G10" i="54" s="1"/>
  <c r="G12" i="55"/>
  <c r="H12" i="55" s="1"/>
  <c r="I12" i="55" s="1"/>
  <c r="I172" i="1"/>
  <c r="Q17" i="42"/>
  <c r="I175" i="1"/>
  <c r="J141" i="1"/>
  <c r="K145" i="1"/>
  <c r="F149" i="39" s="1"/>
  <c r="I174" i="1"/>
  <c r="K174" i="1" s="1"/>
  <c r="H18" i="46"/>
  <c r="H45" i="46" s="1"/>
  <c r="D30" i="42"/>
  <c r="Q23" i="42"/>
  <c r="Q30" i="42" s="1"/>
  <c r="E49" i="54"/>
  <c r="F11" i="53"/>
  <c r="H169" i="1"/>
  <c r="D7" i="44" s="1"/>
  <c r="F19" i="54"/>
  <c r="G38" i="37"/>
  <c r="K168" i="1" s="1"/>
  <c r="I45" i="1"/>
  <c r="Q17" i="47"/>
  <c r="Q23" i="47"/>
  <c r="Q30" i="47" s="1"/>
  <c r="G82" i="55"/>
  <c r="H32" i="40"/>
  <c r="E18" i="50"/>
  <c r="J18" i="50"/>
  <c r="G32" i="50"/>
  <c r="F145" i="54"/>
  <c r="F153" i="54" s="1"/>
  <c r="F162" i="54" s="1"/>
  <c r="Q12" i="47"/>
  <c r="P25" i="50"/>
  <c r="H124" i="54"/>
  <c r="P25" i="40"/>
  <c r="P32" i="40" s="1"/>
  <c r="P28" i="50"/>
  <c r="P26" i="50" s="1"/>
  <c r="P32" i="50" s="1"/>
  <c r="E112" i="54"/>
  <c r="G112" i="54" s="1"/>
  <c r="K27" i="1"/>
  <c r="K26" i="1" s="1"/>
  <c r="J26" i="1"/>
  <c r="H14" i="55"/>
  <c r="I14" i="55" s="1"/>
  <c r="H17" i="55"/>
  <c r="I17" i="55" s="1"/>
  <c r="H45" i="55"/>
  <c r="I45" i="55" s="1"/>
  <c r="EK72" i="43" l="1"/>
  <c r="EK71" i="43" s="1"/>
  <c r="EK70" i="43" s="1"/>
  <c r="EK69" i="43" s="1"/>
  <c r="EK68" i="43" s="1"/>
  <c r="EK67" i="43" s="1"/>
  <c r="EK66" i="43" s="1"/>
  <c r="EK65" i="43" s="1"/>
  <c r="EK64" i="43" s="1"/>
  <c r="EK63" i="43" s="1"/>
  <c r="EK27" i="43"/>
  <c r="EK26" i="43" s="1"/>
  <c r="EK25" i="43" s="1"/>
  <c r="EK24" i="43" s="1"/>
  <c r="EK23" i="43" s="1"/>
  <c r="EK22" i="43" s="1"/>
  <c r="EK21" i="43" s="1"/>
  <c r="EK20" i="43" s="1"/>
  <c r="EK19" i="43" s="1"/>
  <c r="EK18" i="43" s="1"/>
  <c r="DW57" i="43"/>
  <c r="DW56" i="43" s="1"/>
  <c r="DW55" i="43" s="1"/>
  <c r="DW54" i="43" s="1"/>
  <c r="DW53" i="43" s="1"/>
  <c r="DW52" i="43" s="1"/>
  <c r="DW51" i="43" s="1"/>
  <c r="DW50" i="43" s="1"/>
  <c r="DW49" i="43" s="1"/>
  <c r="DW48" i="43" s="1"/>
  <c r="CU72" i="43"/>
  <c r="CU71" i="43" s="1"/>
  <c r="CU70" i="43" s="1"/>
  <c r="CU69" i="43" s="1"/>
  <c r="CU68" i="43" s="1"/>
  <c r="CU67" i="43" s="1"/>
  <c r="CU66" i="43" s="1"/>
  <c r="CU65" i="43" s="1"/>
  <c r="CU64" i="43" s="1"/>
  <c r="CU63" i="43" s="1"/>
  <c r="BS57" i="43"/>
  <c r="BS56" i="43" s="1"/>
  <c r="BS55" i="43" s="1"/>
  <c r="BS54" i="43" s="1"/>
  <c r="BS53" i="43" s="1"/>
  <c r="BS52" i="43" s="1"/>
  <c r="BS51" i="43" s="1"/>
  <c r="BS50" i="43" s="1"/>
  <c r="BS49" i="43" s="1"/>
  <c r="BS48" i="43" s="1"/>
  <c r="BE57" i="43"/>
  <c r="BE56" i="43" s="1"/>
  <c r="BE55" i="43" s="1"/>
  <c r="BE54" i="43" s="1"/>
  <c r="BE53" i="43" s="1"/>
  <c r="BE52" i="43" s="1"/>
  <c r="BE51" i="43" s="1"/>
  <c r="BE50" i="43" s="1"/>
  <c r="BE49" i="43" s="1"/>
  <c r="BE48" i="43" s="1"/>
  <c r="BE42" i="43"/>
  <c r="BE41" i="43" s="1"/>
  <c r="BE40" i="43" s="1"/>
  <c r="BE39" i="43" s="1"/>
  <c r="BE38" i="43" s="1"/>
  <c r="BE37" i="43" s="1"/>
  <c r="BE36" i="43" s="1"/>
  <c r="BE35" i="43" s="1"/>
  <c r="BE34" i="43" s="1"/>
  <c r="BE33" i="43" s="1"/>
  <c r="AC42" i="43"/>
  <c r="AC41" i="43" s="1"/>
  <c r="AC40" i="43" s="1"/>
  <c r="AC39" i="43" s="1"/>
  <c r="AC38" i="43" s="1"/>
  <c r="AC37" i="43" s="1"/>
  <c r="AC36" i="43" s="1"/>
  <c r="AC35" i="43" s="1"/>
  <c r="AC34" i="43" s="1"/>
  <c r="AC33" i="43" s="1"/>
  <c r="O57" i="43"/>
  <c r="O56" i="43" s="1"/>
  <c r="O55" i="43" s="1"/>
  <c r="O54" i="43" s="1"/>
  <c r="O53" i="43" s="1"/>
  <c r="O52" i="43" s="1"/>
  <c r="O51" i="43" s="1"/>
  <c r="O50" i="43" s="1"/>
  <c r="O49" i="43" s="1"/>
  <c r="O48" i="43" s="1"/>
  <c r="A27" i="43"/>
  <c r="A26" i="43" s="1"/>
  <c r="A25" i="43" s="1"/>
  <c r="A24" i="43" s="1"/>
  <c r="A23" i="43" s="1"/>
  <c r="A22" i="43" s="1"/>
  <c r="A21" i="43" s="1"/>
  <c r="A20" i="43" s="1"/>
  <c r="A19" i="43" s="1"/>
  <c r="A18" i="43" s="1"/>
  <c r="EY27" i="43"/>
  <c r="EY26" i="43" s="1"/>
  <c r="EY25" i="43" s="1"/>
  <c r="EY24" i="43" s="1"/>
  <c r="EY23" i="43" s="1"/>
  <c r="EY22" i="43" s="1"/>
  <c r="EY21" i="43" s="1"/>
  <c r="EY20" i="43" s="1"/>
  <c r="EY19" i="43" s="1"/>
  <c r="EY18" i="43" s="1"/>
  <c r="DW72" i="43"/>
  <c r="DW71" i="43" s="1"/>
  <c r="DW70" i="43" s="1"/>
  <c r="DW69" i="43" s="1"/>
  <c r="DW68" i="43" s="1"/>
  <c r="DW67" i="43" s="1"/>
  <c r="DW66" i="43" s="1"/>
  <c r="DW65" i="43" s="1"/>
  <c r="DW64" i="43" s="1"/>
  <c r="DW63" i="43" s="1"/>
  <c r="DW42" i="43"/>
  <c r="DW41" i="43" s="1"/>
  <c r="DW40" i="43" s="1"/>
  <c r="DW39" i="43" s="1"/>
  <c r="DW38" i="43" s="1"/>
  <c r="DW37" i="43" s="1"/>
  <c r="DW36" i="43" s="1"/>
  <c r="DW35" i="43" s="1"/>
  <c r="DW34" i="43" s="1"/>
  <c r="DW33" i="43" s="1"/>
  <c r="DI42" i="43"/>
  <c r="DI41" i="43" s="1"/>
  <c r="DI40" i="43" s="1"/>
  <c r="DI39" i="43" s="1"/>
  <c r="DI38" i="43" s="1"/>
  <c r="DI37" i="43" s="1"/>
  <c r="DI36" i="43" s="1"/>
  <c r="DI35" i="43" s="1"/>
  <c r="DI34" i="43" s="1"/>
  <c r="DI33" i="43" s="1"/>
  <c r="CU57" i="43"/>
  <c r="CU56" i="43" s="1"/>
  <c r="CU55" i="43" s="1"/>
  <c r="CU54" i="43" s="1"/>
  <c r="CU53" i="43" s="1"/>
  <c r="CU52" i="43" s="1"/>
  <c r="CU51" i="43" s="1"/>
  <c r="CU50" i="43" s="1"/>
  <c r="CU49" i="43" s="1"/>
  <c r="CU48" i="43" s="1"/>
  <c r="BS72" i="43"/>
  <c r="BS71" i="43" s="1"/>
  <c r="BS70" i="43" s="1"/>
  <c r="BS69" i="43" s="1"/>
  <c r="BS68" i="43" s="1"/>
  <c r="BS67" i="43" s="1"/>
  <c r="BS66" i="43" s="1"/>
  <c r="BS65" i="43" s="1"/>
  <c r="BS64" i="43" s="1"/>
  <c r="BS63" i="43" s="1"/>
  <c r="EY57" i="43"/>
  <c r="EY56" i="43" s="1"/>
  <c r="EY55" i="43" s="1"/>
  <c r="EY54" i="43" s="1"/>
  <c r="EY53" i="43" s="1"/>
  <c r="EY52" i="43" s="1"/>
  <c r="EY51" i="43" s="1"/>
  <c r="EY50" i="43" s="1"/>
  <c r="EY49" i="43" s="1"/>
  <c r="EY48" i="43" s="1"/>
  <c r="EY42" i="43"/>
  <c r="EY41" i="43" s="1"/>
  <c r="EY40" i="43" s="1"/>
  <c r="EY39" i="43" s="1"/>
  <c r="EY38" i="43" s="1"/>
  <c r="EY37" i="43" s="1"/>
  <c r="EY36" i="43" s="1"/>
  <c r="EY35" i="43" s="1"/>
  <c r="EY34" i="43" s="1"/>
  <c r="EY33" i="43" s="1"/>
  <c r="DW27" i="43"/>
  <c r="DW26" i="43" s="1"/>
  <c r="DW25" i="43" s="1"/>
  <c r="DW24" i="43" s="1"/>
  <c r="DW23" i="43" s="1"/>
  <c r="DW22" i="43" s="1"/>
  <c r="DW21" i="43" s="1"/>
  <c r="DW20" i="43" s="1"/>
  <c r="DW19" i="43" s="1"/>
  <c r="DW18" i="43" s="1"/>
  <c r="DI72" i="43"/>
  <c r="DI71" i="43" s="1"/>
  <c r="DI70" i="43" s="1"/>
  <c r="DI69" i="43" s="1"/>
  <c r="DI68" i="43" s="1"/>
  <c r="DI67" i="43" s="1"/>
  <c r="DI66" i="43" s="1"/>
  <c r="DI65" i="43" s="1"/>
  <c r="DI64" i="43" s="1"/>
  <c r="DI63" i="43" s="1"/>
  <c r="CU42" i="43"/>
  <c r="CU41" i="43" s="1"/>
  <c r="CU40" i="43" s="1"/>
  <c r="CU39" i="43" s="1"/>
  <c r="CU38" i="43" s="1"/>
  <c r="CU37" i="43" s="1"/>
  <c r="CU36" i="43" s="1"/>
  <c r="CU35" i="43" s="1"/>
  <c r="CU34" i="43" s="1"/>
  <c r="CU33" i="43" s="1"/>
  <c r="CU27" i="43"/>
  <c r="CU26" i="43" s="1"/>
  <c r="CU25" i="43" s="1"/>
  <c r="CU24" i="43" s="1"/>
  <c r="CU23" i="43" s="1"/>
  <c r="CU22" i="43" s="1"/>
  <c r="CU21" i="43" s="1"/>
  <c r="CU20" i="43" s="1"/>
  <c r="CU19" i="43" s="1"/>
  <c r="CU18" i="43" s="1"/>
  <c r="CG57" i="43"/>
  <c r="CG56" i="43" s="1"/>
  <c r="CG55" i="43" s="1"/>
  <c r="CG54" i="43" s="1"/>
  <c r="CG53" i="43" s="1"/>
  <c r="CG52" i="43" s="1"/>
  <c r="CG51" i="43" s="1"/>
  <c r="CG50" i="43" s="1"/>
  <c r="CG49" i="43" s="1"/>
  <c r="CG48" i="43" s="1"/>
  <c r="BS27" i="43"/>
  <c r="BS26" i="43" s="1"/>
  <c r="BS25" i="43" s="1"/>
  <c r="BS24" i="43" s="1"/>
  <c r="BS23" i="43" s="1"/>
  <c r="BS22" i="43" s="1"/>
  <c r="BS21" i="43" s="1"/>
  <c r="BS20" i="43" s="1"/>
  <c r="BS19" i="43" s="1"/>
  <c r="BS18" i="43" s="1"/>
  <c r="BE72" i="43"/>
  <c r="BE71" i="43" s="1"/>
  <c r="BE70" i="43" s="1"/>
  <c r="BE69" i="43" s="1"/>
  <c r="BE68" i="43" s="1"/>
  <c r="BE67" i="43" s="1"/>
  <c r="BE66" i="43" s="1"/>
  <c r="BE65" i="43" s="1"/>
  <c r="BE64" i="43" s="1"/>
  <c r="BE63" i="43" s="1"/>
  <c r="BE27" i="43"/>
  <c r="BE26" i="43" s="1"/>
  <c r="BE25" i="43" s="1"/>
  <c r="BE24" i="43" s="1"/>
  <c r="BE23" i="43" s="1"/>
  <c r="BE22" i="43" s="1"/>
  <c r="BE21" i="43" s="1"/>
  <c r="BE20" i="43" s="1"/>
  <c r="BE19" i="43" s="1"/>
  <c r="BE18" i="43" s="1"/>
  <c r="AC72" i="43"/>
  <c r="AC71" i="43" s="1"/>
  <c r="AC70" i="43" s="1"/>
  <c r="AC69" i="43" s="1"/>
  <c r="AC68" i="43" s="1"/>
  <c r="AC67" i="43" s="1"/>
  <c r="AC66" i="43" s="1"/>
  <c r="AC65" i="43" s="1"/>
  <c r="AC64" i="43" s="1"/>
  <c r="AC63" i="43" s="1"/>
  <c r="O27" i="43"/>
  <c r="O26" i="43" s="1"/>
  <c r="O25" i="43" s="1"/>
  <c r="O24" i="43" s="1"/>
  <c r="O23" i="43" s="1"/>
  <c r="O22" i="43" s="1"/>
  <c r="O21" i="43" s="1"/>
  <c r="O20" i="43" s="1"/>
  <c r="O19" i="43" s="1"/>
  <c r="O18" i="43" s="1"/>
  <c r="A72" i="43"/>
  <c r="A71" i="43" s="1"/>
  <c r="A70" i="43" s="1"/>
  <c r="A69" i="43" s="1"/>
  <c r="A68" i="43" s="1"/>
  <c r="A67" i="43" s="1"/>
  <c r="A66" i="43" s="1"/>
  <c r="A65" i="43" s="1"/>
  <c r="A64" i="43" s="1"/>
  <c r="A63" i="43" s="1"/>
  <c r="A42" i="43"/>
  <c r="A41" i="43" s="1"/>
  <c r="A40" i="43" s="1"/>
  <c r="A39" i="43" s="1"/>
  <c r="A38" i="43" s="1"/>
  <c r="A37" i="43" s="1"/>
  <c r="A36" i="43" s="1"/>
  <c r="A35" i="43" s="1"/>
  <c r="A34" i="43" s="1"/>
  <c r="A33" i="43" s="1"/>
  <c r="EY72" i="43"/>
  <c r="EY71" i="43" s="1"/>
  <c r="EY70" i="43" s="1"/>
  <c r="EY69" i="43" s="1"/>
  <c r="EY68" i="43" s="1"/>
  <c r="EY67" i="43" s="1"/>
  <c r="EY66" i="43" s="1"/>
  <c r="EY65" i="43" s="1"/>
  <c r="EY64" i="43" s="1"/>
  <c r="EY63" i="43" s="1"/>
  <c r="DI27" i="43"/>
  <c r="DI26" i="43" s="1"/>
  <c r="DI25" i="43" s="1"/>
  <c r="DI24" i="43" s="1"/>
  <c r="DI23" i="43" s="1"/>
  <c r="DI22" i="43" s="1"/>
  <c r="DI21" i="43" s="1"/>
  <c r="DI20" i="43" s="1"/>
  <c r="DI19" i="43" s="1"/>
  <c r="DI18" i="43" s="1"/>
  <c r="CG27" i="43"/>
  <c r="CG26" i="43" s="1"/>
  <c r="CG25" i="43" s="1"/>
  <c r="CG24" i="43" s="1"/>
  <c r="CG23" i="43" s="1"/>
  <c r="CG22" i="43" s="1"/>
  <c r="CG21" i="43" s="1"/>
  <c r="CG20" i="43" s="1"/>
  <c r="CG19" i="43" s="1"/>
  <c r="CG18" i="43" s="1"/>
  <c r="BS42" i="43"/>
  <c r="BS41" i="43" s="1"/>
  <c r="BS40" i="43" s="1"/>
  <c r="BS39" i="43" s="1"/>
  <c r="BS38" i="43" s="1"/>
  <c r="BS37" i="43" s="1"/>
  <c r="BS36" i="43" s="1"/>
  <c r="BS35" i="43" s="1"/>
  <c r="BS34" i="43" s="1"/>
  <c r="BS33" i="43" s="1"/>
  <c r="AQ57" i="43"/>
  <c r="AQ56" i="43" s="1"/>
  <c r="AQ55" i="43" s="1"/>
  <c r="AQ54" i="43" s="1"/>
  <c r="AQ53" i="43" s="1"/>
  <c r="AQ52" i="43" s="1"/>
  <c r="AQ51" i="43" s="1"/>
  <c r="AQ50" i="43" s="1"/>
  <c r="AQ49" i="43" s="1"/>
  <c r="AQ48" i="43" s="1"/>
  <c r="AQ42" i="43"/>
  <c r="AQ41" i="43" s="1"/>
  <c r="AQ40" i="43" s="1"/>
  <c r="AQ39" i="43" s="1"/>
  <c r="AQ38" i="43" s="1"/>
  <c r="AQ37" i="43" s="1"/>
  <c r="AQ36" i="43" s="1"/>
  <c r="AQ35" i="43" s="1"/>
  <c r="AQ34" i="43" s="1"/>
  <c r="AQ33" i="43" s="1"/>
  <c r="AC57" i="43"/>
  <c r="AC56" i="43" s="1"/>
  <c r="AC55" i="43" s="1"/>
  <c r="AC54" i="43" s="1"/>
  <c r="AC53" i="43" s="1"/>
  <c r="AC52" i="43" s="1"/>
  <c r="AC51" i="43" s="1"/>
  <c r="AC50" i="43" s="1"/>
  <c r="AC49" i="43" s="1"/>
  <c r="AC48" i="43" s="1"/>
  <c r="O42" i="43"/>
  <c r="O41" i="43" s="1"/>
  <c r="O40" i="43" s="1"/>
  <c r="O39" i="43" s="1"/>
  <c r="O38" i="43" s="1"/>
  <c r="O37" i="43" s="1"/>
  <c r="O36" i="43" s="1"/>
  <c r="O35" i="43" s="1"/>
  <c r="O34" i="43" s="1"/>
  <c r="O33" i="43" s="1"/>
  <c r="A57" i="43"/>
  <c r="A56" i="43" s="1"/>
  <c r="A55" i="43" s="1"/>
  <c r="A54" i="43" s="1"/>
  <c r="A53" i="43" s="1"/>
  <c r="A52" i="43" s="1"/>
  <c r="A51" i="43" s="1"/>
  <c r="A50" i="43" s="1"/>
  <c r="A49" i="43" s="1"/>
  <c r="A48" i="43" s="1"/>
  <c r="EK57" i="43"/>
  <c r="EK56" i="43" s="1"/>
  <c r="EK55" i="43" s="1"/>
  <c r="EK54" i="43" s="1"/>
  <c r="EK53" i="43" s="1"/>
  <c r="EK52" i="43" s="1"/>
  <c r="EK51" i="43" s="1"/>
  <c r="EK50" i="43" s="1"/>
  <c r="EK49" i="43" s="1"/>
  <c r="EK48" i="43" s="1"/>
  <c r="EK42" i="43"/>
  <c r="EK41" i="43" s="1"/>
  <c r="EK40" i="43" s="1"/>
  <c r="EK39" i="43" s="1"/>
  <c r="EK38" i="43" s="1"/>
  <c r="EK37" i="43" s="1"/>
  <c r="EK36" i="43" s="1"/>
  <c r="EK35" i="43" s="1"/>
  <c r="EK34" i="43" s="1"/>
  <c r="EK33" i="43" s="1"/>
  <c r="DI57" i="43"/>
  <c r="DI56" i="43" s="1"/>
  <c r="DI55" i="43" s="1"/>
  <c r="DI54" i="43" s="1"/>
  <c r="DI53" i="43" s="1"/>
  <c r="DI52" i="43" s="1"/>
  <c r="DI51" i="43" s="1"/>
  <c r="DI50" i="43" s="1"/>
  <c r="DI49" i="43" s="1"/>
  <c r="DI48" i="43" s="1"/>
  <c r="CG42" i="43"/>
  <c r="CG41" i="43" s="1"/>
  <c r="CG40" i="43" s="1"/>
  <c r="CG39" i="43" s="1"/>
  <c r="CG38" i="43" s="1"/>
  <c r="CG37" i="43" s="1"/>
  <c r="CG36" i="43" s="1"/>
  <c r="CG35" i="43" s="1"/>
  <c r="CG34" i="43" s="1"/>
  <c r="CG33" i="43" s="1"/>
  <c r="AQ72" i="43"/>
  <c r="AQ71" i="43" s="1"/>
  <c r="AQ70" i="43" s="1"/>
  <c r="AQ69" i="43" s="1"/>
  <c r="AQ68" i="43" s="1"/>
  <c r="AQ67" i="43" s="1"/>
  <c r="AQ66" i="43" s="1"/>
  <c r="AQ65" i="43" s="1"/>
  <c r="AQ64" i="43" s="1"/>
  <c r="AQ63" i="43" s="1"/>
  <c r="AC27" i="43"/>
  <c r="AC26" i="43" s="1"/>
  <c r="AC25" i="43" s="1"/>
  <c r="AC24" i="43" s="1"/>
  <c r="AC23" i="43" s="1"/>
  <c r="AC22" i="43" s="1"/>
  <c r="AC21" i="43" s="1"/>
  <c r="AC20" i="43" s="1"/>
  <c r="AC19" i="43" s="1"/>
  <c r="AC18" i="43" s="1"/>
  <c r="CG72" i="43"/>
  <c r="CG71" i="43" s="1"/>
  <c r="CG70" i="43" s="1"/>
  <c r="CG69" i="43" s="1"/>
  <c r="CG68" i="43" s="1"/>
  <c r="CG67" i="43" s="1"/>
  <c r="CG66" i="43" s="1"/>
  <c r="CG65" i="43" s="1"/>
  <c r="CG64" i="43" s="1"/>
  <c r="CG63" i="43" s="1"/>
  <c r="AQ27" i="43"/>
  <c r="AQ26" i="43" s="1"/>
  <c r="AQ25" i="43" s="1"/>
  <c r="AQ24" i="43" s="1"/>
  <c r="AQ23" i="43" s="1"/>
  <c r="AQ22" i="43" s="1"/>
  <c r="AQ21" i="43" s="1"/>
  <c r="AQ20" i="43" s="1"/>
  <c r="AQ19" i="43" s="1"/>
  <c r="AQ18" i="43" s="1"/>
  <c r="O72" i="43"/>
  <c r="O71" i="43" s="1"/>
  <c r="O70" i="43" s="1"/>
  <c r="O69" i="43" s="1"/>
  <c r="O68" i="43" s="1"/>
  <c r="O67" i="43" s="1"/>
  <c r="O66" i="43" s="1"/>
  <c r="O65" i="43" s="1"/>
  <c r="O64" i="43" s="1"/>
  <c r="O63" i="43" s="1"/>
  <c r="K10" i="43"/>
  <c r="J10" i="43" s="1"/>
  <c r="I10" i="43" s="1"/>
  <c r="H10" i="43" s="1"/>
  <c r="G10" i="43" s="1"/>
  <c r="F10" i="43" s="1"/>
  <c r="E10" i="43" s="1"/>
  <c r="D10" i="43" s="1"/>
  <c r="C10" i="43" s="1"/>
  <c r="B10" i="43" s="1"/>
  <c r="M93" i="23"/>
  <c r="E134" i="54" s="1"/>
  <c r="F134" i="54"/>
  <c r="K147" i="23"/>
  <c r="K152" i="23" s="1"/>
  <c r="F180" i="54" s="1"/>
  <c r="M24" i="23"/>
  <c r="M70" i="23" s="1"/>
  <c r="H152" i="54"/>
  <c r="F170" i="54"/>
  <c r="G124" i="54"/>
  <c r="G152" i="54"/>
  <c r="H13" i="55"/>
  <c r="I13" i="55" s="1"/>
  <c r="K141" i="1"/>
  <c r="K100" i="1"/>
  <c r="J169" i="1"/>
  <c r="F31" i="54" s="1"/>
  <c r="F18" i="54"/>
  <c r="N249" i="1"/>
  <c r="N251" i="1" s="1"/>
  <c r="F40" i="55"/>
  <c r="K53" i="1"/>
  <c r="E18" i="54"/>
  <c r="F171" i="54" s="1"/>
  <c r="H170" i="54" s="1"/>
  <c r="H82" i="55"/>
  <c r="I82" i="55" s="1"/>
  <c r="K97" i="1"/>
  <c r="H24" i="55"/>
  <c r="I24" i="55" s="1"/>
  <c r="F83" i="55"/>
  <c r="H25" i="55"/>
  <c r="I25" i="55" s="1"/>
  <c r="M169" i="1"/>
  <c r="E31" i="54" s="1"/>
  <c r="F12" i="53"/>
  <c r="G12" i="53" s="1"/>
  <c r="E8" i="53"/>
  <c r="H21" i="55"/>
  <c r="I21" i="55" s="1"/>
  <c r="K172" i="1"/>
  <c r="K171" i="1" s="1"/>
  <c r="I171" i="1"/>
  <c r="E32" i="54"/>
  <c r="E41" i="54" s="1"/>
  <c r="G41" i="54" s="1"/>
  <c r="M145" i="23"/>
  <c r="K175" i="1"/>
  <c r="G44" i="55"/>
  <c r="I40" i="1"/>
  <c r="K45" i="1"/>
  <c r="K40" i="1" s="1"/>
  <c r="E68" i="54"/>
  <c r="E74" i="54"/>
  <c r="E94" i="54"/>
  <c r="F95" i="54" s="1"/>
  <c r="E60" i="54"/>
  <c r="G49" i="54"/>
  <c r="EY62" i="43" l="1"/>
  <c r="EY47" i="43"/>
  <c r="DW32" i="43"/>
  <c r="DW17" i="43"/>
  <c r="CU47" i="43"/>
  <c r="CU32" i="43"/>
  <c r="CG62" i="43"/>
  <c r="BS32" i="43"/>
  <c r="BS17" i="43"/>
  <c r="BE32" i="43"/>
  <c r="AQ17" i="43"/>
  <c r="O32" i="43"/>
  <c r="O17" i="43"/>
  <c r="A47" i="43"/>
  <c r="EK47" i="43"/>
  <c r="DI62" i="43"/>
  <c r="CG47" i="43"/>
  <c r="EY32" i="43"/>
  <c r="EK17" i="43"/>
  <c r="DW47" i="43"/>
  <c r="DI47" i="43"/>
  <c r="DI32" i="43"/>
  <c r="CU62" i="43"/>
  <c r="CG32" i="43"/>
  <c r="CG17" i="43"/>
  <c r="BS47" i="43"/>
  <c r="AQ62" i="43"/>
  <c r="AQ47" i="43"/>
  <c r="AC62" i="43"/>
  <c r="O47" i="43"/>
  <c r="A62" i="43"/>
  <c r="EK62" i="43"/>
  <c r="CU17" i="43"/>
  <c r="BE17" i="43"/>
  <c r="AQ32" i="43"/>
  <c r="AC32" i="43"/>
  <c r="AC17" i="43"/>
  <c r="A32" i="43"/>
  <c r="EY17" i="43"/>
  <c r="EK32" i="43"/>
  <c r="DW62" i="43"/>
  <c r="DI17" i="43"/>
  <c r="O62" i="43"/>
  <c r="BE62" i="43"/>
  <c r="AC47" i="43"/>
  <c r="A17" i="43"/>
  <c r="BS62" i="43"/>
  <c r="BE47" i="43"/>
  <c r="H134" i="54"/>
  <c r="F144" i="54"/>
  <c r="M147" i="23"/>
  <c r="M152" i="23" s="1"/>
  <c r="J240" i="1"/>
  <c r="K240" i="1" s="1"/>
  <c r="K169" i="1"/>
  <c r="F32" i="54" s="1"/>
  <c r="F181" i="54" s="1"/>
  <c r="H180" i="54" s="1"/>
  <c r="G31" i="54"/>
  <c r="E24" i="54"/>
  <c r="G17" i="54" s="1"/>
  <c r="M251" i="1"/>
  <c r="K227" i="1"/>
  <c r="F42" i="54" s="1"/>
  <c r="F50" i="54" s="1"/>
  <c r="E12" i="53"/>
  <c r="E13" i="53" s="1"/>
  <c r="E23" i="53" s="1"/>
  <c r="D8" i="53"/>
  <c r="F13" i="53"/>
  <c r="F23" i="53" s="1"/>
  <c r="G18" i="55"/>
  <c r="I169" i="1"/>
  <c r="H44" i="55"/>
  <c r="I44" i="55" s="1"/>
  <c r="G134" i="54"/>
  <c r="E144" i="54"/>
  <c r="G43" i="55"/>
  <c r="I227" i="1"/>
  <c r="I249" i="1" s="1"/>
  <c r="F161" i="54" l="1"/>
  <c r="H161" i="54" s="1"/>
  <c r="H144" i="54"/>
  <c r="F41" i="54"/>
  <c r="H31" i="54"/>
  <c r="J248" i="1"/>
  <c r="J249" i="1" s="1"/>
  <c r="J251" i="1" s="1"/>
  <c r="J252" i="1" s="1"/>
  <c r="H41" i="54"/>
  <c r="C8" i="53"/>
  <c r="C12" i="53" s="1"/>
  <c r="C13" i="53" s="1"/>
  <c r="C23" i="53" s="1"/>
  <c r="D12" i="53"/>
  <c r="D13" i="53" s="1"/>
  <c r="D23" i="53" s="1"/>
  <c r="G144" i="54"/>
  <c r="E161" i="54"/>
  <c r="G161" i="54" s="1"/>
  <c r="D8" i="44"/>
  <c r="D9" i="44" s="1"/>
  <c r="D29" i="44" s="1"/>
  <c r="I251" i="1"/>
  <c r="I252" i="1" s="1"/>
  <c r="F24" i="54"/>
  <c r="H17" i="54" s="1"/>
  <c r="H18" i="55"/>
  <c r="I18" i="55" s="1"/>
  <c r="G40" i="55"/>
  <c r="K18" i="55" s="1"/>
  <c r="G67" i="55"/>
  <c r="G83" i="55" s="1"/>
  <c r="K43" i="55" s="1"/>
  <c r="H43" i="55"/>
  <c r="I43" i="55" s="1"/>
  <c r="K248" i="1"/>
  <c r="K249" i="1" s="1"/>
  <c r="K251" i="1" s="1"/>
  <c r="K252" i="1" s="1"/>
  <c r="K27" i="55" l="1"/>
  <c r="K34" i="55"/>
  <c r="K16" i="55"/>
  <c r="K37" i="55"/>
  <c r="K22" i="55"/>
  <c r="K39" i="55"/>
  <c r="K32" i="55"/>
  <c r="K26" i="55"/>
  <c r="K21" i="55"/>
  <c r="H40" i="55"/>
  <c r="I40" i="55" s="1"/>
  <c r="K38" i="55"/>
  <c r="K36" i="55"/>
  <c r="K25" i="55"/>
  <c r="K13" i="55"/>
  <c r="K23" i="55"/>
  <c r="K35" i="55"/>
  <c r="K24" i="55"/>
  <c r="K14" i="55"/>
  <c r="K19" i="55"/>
  <c r="K29" i="55"/>
  <c r="K28" i="55"/>
  <c r="K15" i="55"/>
  <c r="K11" i="55"/>
  <c r="K33" i="55"/>
  <c r="K31" i="55"/>
  <c r="K20" i="55"/>
  <c r="K17" i="55"/>
  <c r="K30" i="55"/>
  <c r="K12" i="55"/>
  <c r="K63" i="55"/>
  <c r="K76" i="55"/>
  <c r="K80" i="55"/>
  <c r="K56" i="55"/>
  <c r="K55" i="55"/>
  <c r="K59" i="55"/>
  <c r="K54" i="55"/>
  <c r="K51" i="55"/>
  <c r="K48" i="55"/>
  <c r="K82" i="55"/>
  <c r="K58" i="55"/>
  <c r="K52" i="55"/>
  <c r="K66" i="55"/>
  <c r="K72" i="55"/>
  <c r="K57" i="55"/>
  <c r="K83" i="55"/>
  <c r="H83" i="55"/>
  <c r="I83" i="55" s="1"/>
  <c r="K78" i="55"/>
  <c r="K53" i="55"/>
  <c r="K45" i="55"/>
  <c r="K74" i="55"/>
  <c r="K70" i="55"/>
  <c r="K60" i="55"/>
  <c r="K77" i="55"/>
  <c r="K50" i="55"/>
  <c r="K47" i="55"/>
  <c r="K61" i="55"/>
  <c r="K64" i="55"/>
  <c r="K75" i="55"/>
  <c r="K49" i="55"/>
  <c r="K73" i="55"/>
  <c r="K62" i="55"/>
  <c r="K79" i="55"/>
  <c r="K71" i="55"/>
  <c r="K81" i="55"/>
  <c r="K65" i="55"/>
  <c r="K46" i="55"/>
  <c r="K44" i="55"/>
  <c r="H67" i="55"/>
  <c r="I67" i="55" s="1"/>
  <c r="K67" i="55"/>
  <c r="G11" i="53"/>
  <c r="G13" i="53" s="1"/>
  <c r="G23" i="53" s="1"/>
  <c r="I126" i="39"/>
  <c r="F49" i="54"/>
  <c r="H49" i="54" l="1"/>
  <c r="F94" i="54"/>
  <c r="G94" i="54" s="1"/>
  <c r="F74" i="54"/>
  <c r="G74" i="54" s="1"/>
  <c r="F68" i="54"/>
  <c r="G67" i="54" s="1"/>
  <c r="F60" i="54"/>
  <c r="G59" i="5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Jennifer C. Manicad</author>
  </authors>
  <commentList>
    <comment ref="C41" authorId="0" shapeId="0" xr:uid="{00000000-0006-0000-0000-000001000000}">
      <text>
        <r>
          <rPr>
            <b/>
            <sz val="10"/>
            <color indexed="81"/>
            <rFont val="Arial"/>
            <family val="2"/>
          </rPr>
          <t xml:space="preserve">Non-Life:
YYYY </t>
        </r>
        <r>
          <rPr>
            <sz val="10"/>
            <color indexed="81"/>
            <rFont val="Arial"/>
            <family val="2"/>
          </rPr>
          <t>stands for current cut-off year</t>
        </r>
        <r>
          <rPr>
            <b/>
            <sz val="10"/>
            <color indexed="81"/>
            <rFont val="Arial"/>
            <family val="2"/>
          </rPr>
          <t xml:space="preserve">
Qx </t>
        </r>
        <r>
          <rPr>
            <sz val="10"/>
            <color indexed="81"/>
            <rFont val="Arial"/>
            <family val="2"/>
          </rPr>
          <t>stands for related quarter of submitted report</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tc={24F124B0-F8C9-4AD8-B181-FBCF2C833E56}</author>
  </authors>
  <commentList>
    <comment ref="A25" authorId="0" shapeId="0" xr:uid="{00000000-0006-0000-0F00-000001000000}">
      <text>
        <t>[Threaded comment]
Your version of Excel allows you to read this threaded comment; however, any edits to it will get removed if the file is opened in a newer version of Excel. Learn more: https://go.microsoft.com/fwlink/?linkid=870924
Comment:
    Notes: 
1 Row: 
Compliant
Compliant after consideration of After-Date Transactions
Not Compliant
2 Row: 
Bases if based on examination, approved synopsis, etc.</t>
      </text>
    </comment>
  </commentList>
</comments>
</file>

<file path=xl/sharedStrings.xml><?xml version="1.0" encoding="utf-8"?>
<sst xmlns="http://schemas.openxmlformats.org/spreadsheetml/2006/main" count="2201" uniqueCount="965">
  <si>
    <t xml:space="preserve">NON-LIFE TEMPLATE FOR FINANCIAL REPORTING FRAMEWORK (FRF) </t>
  </si>
  <si>
    <t xml:space="preserve">Template no: </t>
  </si>
  <si>
    <t>FRF2024</t>
  </si>
  <si>
    <t>Release date:</t>
  </si>
  <si>
    <t>COMPANY:</t>
  </si>
  <si>
    <t>CUT-OFF DATE:</t>
  </si>
  <si>
    <t>QUARTER:</t>
  </si>
  <si>
    <t xml:space="preserve">Certification from the Preparer and Responsible Officer: </t>
  </si>
  <si>
    <t>CONTENTS</t>
  </si>
  <si>
    <t>The table below summarizes the tabs contained in this worksheet:</t>
  </si>
  <si>
    <t>FINANCIAL REPORTING FRAMEWORK</t>
  </si>
  <si>
    <t>TAB NAME</t>
  </si>
  <si>
    <t>DESCRIPTION</t>
  </si>
  <si>
    <t>INSTRUCTIONS (1)</t>
  </si>
  <si>
    <t>Topsheet</t>
  </si>
  <si>
    <t>Contains intructions to be accomplished by the company</t>
  </si>
  <si>
    <t xml:space="preserve">Additional/manual input required. </t>
  </si>
  <si>
    <t>ComProf</t>
  </si>
  <si>
    <t>Summary of Company Profile</t>
  </si>
  <si>
    <t>Additional/manual input required.</t>
  </si>
  <si>
    <t>SFP</t>
  </si>
  <si>
    <t>Reporting of market value, per company balances, non-admitted assets, non-ledger liabilities, and amounts for net worth requirements</t>
  </si>
  <si>
    <t>SCI</t>
  </si>
  <si>
    <t>Reporting of income and expenses</t>
  </si>
  <si>
    <t>Other Assets</t>
  </si>
  <si>
    <t>Reporting of detailed breakdown of other assets.</t>
  </si>
  <si>
    <t>Notes</t>
  </si>
  <si>
    <t>Listing of asset-breakdown not included in SFP nor SCI</t>
  </si>
  <si>
    <t>PL (Undiscounted)</t>
  </si>
  <si>
    <t>Reporting of undiscounted premium liabilities per line of business.</t>
  </si>
  <si>
    <t>Choose one type of premium liability applicable. Additional/manual input required.</t>
  </si>
  <si>
    <t>PL (Discounted)</t>
  </si>
  <si>
    <t>CL (Undiscounted)</t>
  </si>
  <si>
    <t>Reporting of claims liabilities per line of business and per type of claim.</t>
  </si>
  <si>
    <t>CL (Discounted)</t>
  </si>
  <si>
    <t>Loss Triangles</t>
  </si>
  <si>
    <t>Reporting of historical earned premiums and claims paid and incurred.</t>
  </si>
  <si>
    <t>Productions</t>
  </si>
  <si>
    <t>Summary of Premium Written and Premiums Earned</t>
  </si>
  <si>
    <t>RBC Reconciliation</t>
  </si>
  <si>
    <t>Reporting of reconciling items between market value of assets per RBC and per FRF.</t>
  </si>
  <si>
    <t>Revision</t>
  </si>
  <si>
    <t>Summary of all revision procured to the current template</t>
  </si>
  <si>
    <t>-</t>
  </si>
  <si>
    <t>INSTRUCTIONS FOR FILLING OF THIS TEMPLATE</t>
  </si>
  <si>
    <t xml:space="preserve">For consistency purpose of title for all non-life companies, file name should be as follows: </t>
  </si>
  <si>
    <t>FRF_NL_(Company Name)_(Qx) of (YYYY)</t>
  </si>
  <si>
    <t xml:space="preserve">On upper part of this tab (Topsheet), there is an attached Word File which should be certified by the Preparer and approved by Responsible Officer. Responsible Officer may be the Chief Financial Officer (CFO) or its equivalent. Thus, Responsible Officer may be anyone duly authorized by the Company to certify the financial reports provided to this Commission. 
Scanned copy of the said Cetificate should be uploaded on IC Uploading as well. </t>
  </si>
  <si>
    <r>
      <t>Under</t>
    </r>
    <r>
      <rPr>
        <b/>
        <i/>
        <sz val="11"/>
        <color theme="1"/>
        <rFont val="Arial"/>
        <family val="2"/>
      </rPr>
      <t xml:space="preserve"> Instructions (1) </t>
    </r>
    <r>
      <rPr>
        <sz val="11"/>
        <color theme="1"/>
        <rFont val="Arial"/>
        <family val="2"/>
      </rPr>
      <t>, a remarks was indicated whether "additional/ manual input required" from the company</t>
    </r>
  </si>
  <si>
    <t>For the tab where additional/manual input is required as per Instruction (1), apply the following color key throughout the respective spreadsheet:</t>
  </si>
  <si>
    <t>CELL COLOR</t>
  </si>
  <si>
    <t>INSTRUCTIONS (2)</t>
  </si>
  <si>
    <t>Input required</t>
  </si>
  <si>
    <t>Input required and data from these cells are normally in negative balances</t>
  </si>
  <si>
    <r>
      <rPr>
        <b/>
        <sz val="11"/>
        <color theme="1"/>
        <rFont val="Arial"/>
        <family val="2"/>
      </rPr>
      <t>No action is required.</t>
    </r>
    <r>
      <rPr>
        <sz val="11"/>
        <color theme="1"/>
        <rFont val="Arial"/>
        <family val="2"/>
      </rPr>
      <t xml:space="preserve"> Data in these cells are computed based on the inputs provided. </t>
    </r>
  </si>
  <si>
    <r>
      <rPr>
        <b/>
        <sz val="11"/>
        <color theme="1"/>
        <rFont val="Arial"/>
        <family val="2"/>
      </rPr>
      <t>No action is required.</t>
    </r>
    <r>
      <rPr>
        <sz val="11"/>
        <color theme="1"/>
        <rFont val="Arial"/>
        <family val="2"/>
      </rPr>
      <t xml:space="preserve"> Data in these cells are linked from other sources within the template.  </t>
    </r>
  </si>
  <si>
    <r>
      <rPr>
        <b/>
        <sz val="11"/>
        <color theme="1"/>
        <rFont val="Arial"/>
        <family val="2"/>
      </rPr>
      <t>No action is required.</t>
    </r>
    <r>
      <rPr>
        <sz val="11"/>
        <color theme="1"/>
        <rFont val="Arial"/>
        <family val="2"/>
      </rPr>
      <t xml:space="preserve"> Data in these cells are total amount for specific account. </t>
    </r>
  </si>
  <si>
    <r>
      <t xml:space="preserve">MfAD on Premium Liability (PL) are in number format while MfAD in Claim Liability (CL) are in percentage format. However, if the company wish to use a different format, they can change the formula of the total PL and CL. 
</t>
    </r>
    <r>
      <rPr>
        <b/>
        <sz val="11"/>
        <color theme="1"/>
        <rFont val="Arial"/>
        <family val="2"/>
      </rPr>
      <t>Note:</t>
    </r>
    <r>
      <rPr>
        <sz val="11"/>
        <color theme="1"/>
        <rFont val="Arial"/>
        <family val="2"/>
      </rPr>
      <t xml:space="preserve"> These rows are unlocked </t>
    </r>
  </si>
  <si>
    <t>This template shall be used for all succeeding quarters, unless revised.</t>
  </si>
  <si>
    <r>
      <t>All financial statement comprising of the following shall be submitted through the Online Uploading Portal via https://onuploadinq.insurance.qov.ph/templates/login ONLY: 
a. Financial Reporting Framework (FRF) - Excel FIle
b. Risk Based Capital Framework (RBC2) - Excel File
c. Report on Actuarial Valuation - PDF FIle
d. Certification signed by Preparer and Responsible Officer - PDF File
e. Aging Schedule - Excel File
f.  Supporting documents - PDF File
g. Proof of allowing the credit term beyond 90 days to policyholders</t>
    </r>
    <r>
      <rPr>
        <b/>
        <sz val="11"/>
        <color theme="1"/>
        <rFont val="Arial"/>
        <family val="2"/>
      </rPr>
      <t xml:space="preserve"> </t>
    </r>
    <r>
      <rPr>
        <sz val="11"/>
        <color theme="1"/>
        <rFont val="Arial"/>
        <family val="2"/>
      </rPr>
      <t xml:space="preserve">- PDF File
All uploads must be encrypted. 
</t>
    </r>
  </si>
  <si>
    <t xml:space="preserve">Access of Authorized Representative to the Online Uploading Portal
The Online Uploading Portal shall be opened for uploading immediately every 15th day before due date (e.g., for first quarter with deadline of May 31, Uploading Portal shall open on May 15) and shall be closed at 5:00 PM of each quarter due date. 
Submission of the quarterly statement AFTER the said deadline shall be made thru after payment of corresponding penalty. Kindly coordinate to your assigned examiner. </t>
  </si>
  <si>
    <t>COMPANY PROFILE</t>
  </si>
  <si>
    <t>Certificate of Authority No.</t>
  </si>
  <si>
    <t>Date Issued</t>
  </si>
  <si>
    <t>Home Office</t>
  </si>
  <si>
    <t>Mailing Address</t>
  </si>
  <si>
    <t>Telephone No.</t>
  </si>
  <si>
    <t>Fax. No.</t>
  </si>
  <si>
    <t>Preparer of Quarterly Reports:</t>
  </si>
  <si>
    <t>Designation:</t>
  </si>
  <si>
    <t xml:space="preserve">Contact No. </t>
  </si>
  <si>
    <t>Reviewer:</t>
  </si>
  <si>
    <t>Members of the Board,
Officers and Employees
Names</t>
  </si>
  <si>
    <t>Nationality</t>
  </si>
  <si>
    <t>Term of Office</t>
  </si>
  <si>
    <t>From</t>
  </si>
  <si>
    <t>To</t>
  </si>
  <si>
    <t>Chairman</t>
  </si>
  <si>
    <t>Vice-Chairman</t>
  </si>
  <si>
    <t>Directors</t>
  </si>
  <si>
    <t>Independent Director</t>
  </si>
  <si>
    <t>President</t>
  </si>
  <si>
    <t>Chief Executive Officer</t>
  </si>
  <si>
    <t>Chief Operating Officer</t>
  </si>
  <si>
    <t>Executive Vice President</t>
  </si>
  <si>
    <t>Secretary</t>
  </si>
  <si>
    <t>Treasurer</t>
  </si>
  <si>
    <t>Department Heads:</t>
  </si>
  <si>
    <t xml:space="preserve">   Fire</t>
  </si>
  <si>
    <t xml:space="preserve">   Marine</t>
  </si>
  <si>
    <t xml:space="preserve">   Casualty</t>
  </si>
  <si>
    <t xml:space="preserve">   Bonding</t>
  </si>
  <si>
    <t xml:space="preserve">   Misc.</t>
  </si>
  <si>
    <t>Underwriters:</t>
  </si>
  <si>
    <t>Actuary</t>
  </si>
  <si>
    <t>Accountant</t>
  </si>
  <si>
    <t>Auditor: Internal</t>
  </si>
  <si>
    <t>Auditor: External</t>
  </si>
  <si>
    <t>Compliance Officer</t>
  </si>
  <si>
    <t xml:space="preserve">Number of Salaried Officers :           </t>
  </si>
  <si>
    <t xml:space="preserve">Number of Salaried Employees:                </t>
  </si>
  <si>
    <t xml:space="preserve">Number of Insurance Agents:          </t>
  </si>
  <si>
    <t xml:space="preserve">Number of Brokers/General Agents:                          </t>
  </si>
  <si>
    <t xml:space="preserve">Number of Branches (Total)             </t>
  </si>
  <si>
    <t>NUMBER OF SHARES</t>
  </si>
  <si>
    <t>Subsidiaries &amp; Affiliates</t>
  </si>
  <si>
    <t>Authorized</t>
  </si>
  <si>
    <t>Capital Stock
Paid - Up</t>
  </si>
  <si>
    <t>Company
Owned</t>
  </si>
  <si>
    <t>Percentage
of  Ownership</t>
  </si>
  <si>
    <t>NOTES &amp; INSTRUCTIONS:</t>
  </si>
  <si>
    <t>1. Please add rows if necessary</t>
  </si>
  <si>
    <t>2. Please add  rows if necessary: specifiy position in Column 1</t>
  </si>
  <si>
    <t>3. If presented in separate sheet, please follow the information required</t>
  </si>
  <si>
    <t>STATEMENT OF FINANCIAL POSITION</t>
  </si>
  <si>
    <t>Financial Reporting Framework</t>
  </si>
  <si>
    <t>Previous Quarter</t>
  </si>
  <si>
    <t>Particulars</t>
  </si>
  <si>
    <t>Ref</t>
  </si>
  <si>
    <t>RBC2 Balance</t>
  </si>
  <si>
    <t>Per Company Balances as of Cut-off Date</t>
  </si>
  <si>
    <t>Non-Admitted Asset/ 
Non-Ledger Liabilities</t>
  </si>
  <si>
    <t>Amounts for Net Worth Requirements</t>
  </si>
  <si>
    <t>Per Company Balances</t>
  </si>
  <si>
    <t>ASSETS</t>
  </si>
  <si>
    <t xml:space="preserve">Cash on Hand </t>
  </si>
  <si>
    <t>Undeposited Collections</t>
  </si>
  <si>
    <t>Petty Cash Fund</t>
  </si>
  <si>
    <t>Commission Fund</t>
  </si>
  <si>
    <t>Documentary Stamps Fund</t>
  </si>
  <si>
    <t>Claims Fund</t>
  </si>
  <si>
    <t>Revolving Fund</t>
  </si>
  <si>
    <t>Other Funds</t>
  </si>
  <si>
    <t xml:space="preserve">Cash in Banks </t>
  </si>
  <si>
    <t>Current - Peso</t>
  </si>
  <si>
    <t>Current - Foreign</t>
  </si>
  <si>
    <t>Savings - Peso</t>
  </si>
  <si>
    <t>Savings - Foreign</t>
  </si>
  <si>
    <t>Time Deposits</t>
  </si>
  <si>
    <t xml:space="preserve">Peso Currency </t>
  </si>
  <si>
    <t>Foreign Currency</t>
  </si>
  <si>
    <t>Premiums Receivable, net</t>
  </si>
  <si>
    <t>Premium Receivable</t>
  </si>
  <si>
    <t>A</t>
  </si>
  <si>
    <t>Allowance for Impairment Losses</t>
  </si>
  <si>
    <t>Due from Ceding Companies, net</t>
  </si>
  <si>
    <t>Premiums Due from Ceding Companies - Treaty</t>
  </si>
  <si>
    <t>Premiums Due from Ceding Companies - Facultative</t>
  </si>
  <si>
    <t>Funds Held by Ceding Companies, net</t>
  </si>
  <si>
    <t>Funds Held By Ceding Companies</t>
  </si>
  <si>
    <t>Alowance for Impairment Losses</t>
  </si>
  <si>
    <t>Loss Reserve Withheld by Ceding Companies, net</t>
  </si>
  <si>
    <t>Loss Reserve Withheld by Ceding Companies - Treaty</t>
  </si>
  <si>
    <t>Loss Reserve Withheld by Ceding Companies - Facultative</t>
  </si>
  <si>
    <t>Amounts Recoverable from Reinsurers, net</t>
  </si>
  <si>
    <t>Reinsurance Recoverable on Paid Losses - Treaty</t>
  </si>
  <si>
    <t>Reinsurance Recoverable on Paid Losses - Facultative</t>
  </si>
  <si>
    <t>Reinsurance Recoverable on Unpaid Losses - Treaty</t>
  </si>
  <si>
    <t>Reinsurance Recoverable on Unpaid Losses - Facultative</t>
  </si>
  <si>
    <t>RI Share on IBNR</t>
  </si>
  <si>
    <t>C</t>
  </si>
  <si>
    <t>Other Reinsurance Accounts Receivable, net</t>
  </si>
  <si>
    <t>Other Reinsurance Accounts Receivable</t>
  </si>
  <si>
    <t>Surety Losses Recoverable</t>
  </si>
  <si>
    <t>Financial Assets at Fair Value Through Profit or Loss</t>
  </si>
  <si>
    <t>Securities Held for Trading</t>
  </si>
  <si>
    <t>11.1.1</t>
  </si>
  <si>
    <t>Trading Debt Securities - Government</t>
  </si>
  <si>
    <t>11.1.2</t>
  </si>
  <si>
    <t>Trading Debt Securities - Private</t>
  </si>
  <si>
    <t>11.1.3</t>
  </si>
  <si>
    <t>Trading Equity Securities</t>
  </si>
  <si>
    <t>11.1.4</t>
  </si>
  <si>
    <t>Mutual Funds and Unit Investment Trusts</t>
  </si>
  <si>
    <t>11.1.5</t>
  </si>
  <si>
    <t>Real Estate Investment Trusts</t>
  </si>
  <si>
    <t>11.1.6</t>
  </si>
  <si>
    <t>Financial Assets Designated at Fair Value Through Profit or Loss (FVPL)</t>
  </si>
  <si>
    <t>11.2.1</t>
  </si>
  <si>
    <t>Debt Securities - Government</t>
  </si>
  <si>
    <t>11.2.2</t>
  </si>
  <si>
    <t>Debt Securities - Private</t>
  </si>
  <si>
    <t>11.2.3</t>
  </si>
  <si>
    <t>Equity Securities</t>
  </si>
  <si>
    <t>11.2.4</t>
  </si>
  <si>
    <t>11.2.5</t>
  </si>
  <si>
    <t>11.2.6</t>
  </si>
  <si>
    <t>Derivative Assets</t>
  </si>
  <si>
    <t>Held-to-Maturity (HTM) Investments</t>
  </si>
  <si>
    <t>HTM Debt Securities - Government</t>
  </si>
  <si>
    <t>12.1.1</t>
  </si>
  <si>
    <t>Unamortized (Discount)/Premium</t>
  </si>
  <si>
    <t>HTM Debt Securities - Private</t>
  </si>
  <si>
    <t>12.2.1</t>
  </si>
  <si>
    <t>Loans and Receivables, net</t>
  </si>
  <si>
    <t>Real Estate Mortgage Loans</t>
  </si>
  <si>
    <t>Collateral Loans</t>
  </si>
  <si>
    <t>Guaranteed Loans</t>
  </si>
  <si>
    <t>Chattel Mortgage Loans</t>
  </si>
  <si>
    <t>Notes Receivable</t>
  </si>
  <si>
    <t>Housing Loans</t>
  </si>
  <si>
    <t>Car Loans</t>
  </si>
  <si>
    <t>Purchase Money Mortgages</t>
  </si>
  <si>
    <t>Sales Contract Receivables</t>
  </si>
  <si>
    <t>Unquoted Debt Securities</t>
  </si>
  <si>
    <t>Salary Loans</t>
  </si>
  <si>
    <t>Other Loans Receivables</t>
  </si>
  <si>
    <t>Available-for-Sale (AFS) Financial Assets</t>
  </si>
  <si>
    <t>AFS Debt Securities - Government</t>
  </si>
  <si>
    <t>AFS Debt Securities - Private</t>
  </si>
  <si>
    <t>AFS Equity Securities</t>
  </si>
  <si>
    <t>Investments Income Due and Accrued</t>
  </si>
  <si>
    <t>Accrued Interest Income - Cash In Banks</t>
  </si>
  <si>
    <t>Accrued Interest Income - Time Deposits</t>
  </si>
  <si>
    <t>Accrued Interest Income - Financial Assets at FVPL</t>
  </si>
  <si>
    <t>15.3.1</t>
  </si>
  <si>
    <t>15.3.1.a</t>
  </si>
  <si>
    <t>15.3.1.b</t>
  </si>
  <si>
    <t>15.3.2</t>
  </si>
  <si>
    <t>Financial Assets Designated at FVPL</t>
  </si>
  <si>
    <t>15.3.2.a</t>
  </si>
  <si>
    <t>15.3.2.b</t>
  </si>
  <si>
    <t>Accrued Interest Income - AFS Financial Assets</t>
  </si>
  <si>
    <t>15.4.1</t>
  </si>
  <si>
    <t>15.4.2</t>
  </si>
  <si>
    <t>Accrued Interest Income - HTM Investments</t>
  </si>
  <si>
    <t>15.5.1</t>
  </si>
  <si>
    <t>15.5.2</t>
  </si>
  <si>
    <t>Accrued Interest Income - Loans and Receivables</t>
  </si>
  <si>
    <t>15.6.1</t>
  </si>
  <si>
    <t>15.6.2</t>
  </si>
  <si>
    <t>15.6.3</t>
  </si>
  <si>
    <t>15.6.4</t>
  </si>
  <si>
    <t>15.6.5</t>
  </si>
  <si>
    <t>15.6.6</t>
  </si>
  <si>
    <t>15.6.7</t>
  </si>
  <si>
    <t>15.6.8</t>
  </si>
  <si>
    <t>15.6.9</t>
  </si>
  <si>
    <t>Sales Contract Receivable</t>
  </si>
  <si>
    <t>15.6.10</t>
  </si>
  <si>
    <t>15.6.11</t>
  </si>
  <si>
    <t>15.6.12</t>
  </si>
  <si>
    <t>Others</t>
  </si>
  <si>
    <t>Accrued Dividedends Receivable</t>
  </si>
  <si>
    <t>15.7.1</t>
  </si>
  <si>
    <t>FVPL Equity Securities</t>
  </si>
  <si>
    <t>15.7.2</t>
  </si>
  <si>
    <t>DVPL Equity Securities</t>
  </si>
  <si>
    <t>15.7.3</t>
  </si>
  <si>
    <t>Accrued Interest Income - Security Fund</t>
  </si>
  <si>
    <t>Accrued Investment Income - Investment Properties</t>
  </si>
  <si>
    <t>15.10</t>
  </si>
  <si>
    <t>Accrued Investment Income - Others</t>
  </si>
  <si>
    <t>Accounts Receivable, net</t>
  </si>
  <si>
    <t>Advances to Agents (Agents Accounts) / Employees</t>
  </si>
  <si>
    <t>Operating Lease Receivables</t>
  </si>
  <si>
    <t>Investments in Subsidiaries, Associates and Joint Ventures</t>
  </si>
  <si>
    <t>Investment in Subsidiaries</t>
  </si>
  <si>
    <t>Investment in Associates</t>
  </si>
  <si>
    <t>Investment in Joint Ventures</t>
  </si>
  <si>
    <t>Property and Equipment</t>
  </si>
  <si>
    <t>Land - At Cost</t>
  </si>
  <si>
    <t>Building and Building Improvements - At Cost</t>
  </si>
  <si>
    <t>18.2.1</t>
  </si>
  <si>
    <t>Accumulated Depreciation - Building and Building Improvements</t>
  </si>
  <si>
    <t>Leasehold Improvements - At Cost</t>
  </si>
  <si>
    <t>18.3.1</t>
  </si>
  <si>
    <t>Accumulated Depreciation - Leasehold Improvements</t>
  </si>
  <si>
    <t>IT Equipment - At Cost</t>
  </si>
  <si>
    <t>18.4.1</t>
  </si>
  <si>
    <t>Accumulated Depreciation - IT Equipment</t>
  </si>
  <si>
    <t>Transportation Equipment - At Cost</t>
  </si>
  <si>
    <t>18.5.1</t>
  </si>
  <si>
    <t>Accumulated Depreciation - Transportation Equipment</t>
  </si>
  <si>
    <t>Office Furniture, Fixtures and Equipment - At Cost</t>
  </si>
  <si>
    <t>18.6.1</t>
  </si>
  <si>
    <t>Accumulated Depreciation – Office Furniture, Fixtures and Equipment</t>
  </si>
  <si>
    <t>Revaluation Increment</t>
  </si>
  <si>
    <t>18.7.1</t>
  </si>
  <si>
    <t>Accumulated Depreciation - Revaluation Increment</t>
  </si>
  <si>
    <t>Accumulated Impairment Losses</t>
  </si>
  <si>
    <t>Investment Property</t>
  </si>
  <si>
    <t>Right of Use Asset</t>
  </si>
  <si>
    <t>Non-Current Assets Held for Sale</t>
  </si>
  <si>
    <t>Security Fund Contribution</t>
  </si>
  <si>
    <t>Pension Asset</t>
  </si>
  <si>
    <t>Derivative Assets Held for Hedging</t>
  </si>
  <si>
    <t>Fair Value Hedge</t>
  </si>
  <si>
    <t>Cash Flow Hedge</t>
  </si>
  <si>
    <t>Hedges of a Net Investment in Foreign Operation</t>
  </si>
  <si>
    <t>Deferred Acquisition Costs</t>
  </si>
  <si>
    <t>Deferred Reinsurance Premiums</t>
  </si>
  <si>
    <t>Deferred Tax Asset</t>
  </si>
  <si>
    <t>G</t>
  </si>
  <si>
    <t>TOTAL ASSETS</t>
  </si>
  <si>
    <t>LIABILITIES</t>
  </si>
  <si>
    <t>Claims Liabilities</t>
  </si>
  <si>
    <t>Oustanding Claims Reserves</t>
  </si>
  <si>
    <t>D</t>
  </si>
  <si>
    <t>Claims Handling Expenses</t>
  </si>
  <si>
    <t>E</t>
  </si>
  <si>
    <t>IBNR Reserves</t>
  </si>
  <si>
    <t>F</t>
  </si>
  <si>
    <t>Premium Liabilities</t>
  </si>
  <si>
    <t>H</t>
  </si>
  <si>
    <t>Due to Reinsurers</t>
  </si>
  <si>
    <t>Premiums Due to Reinsurers - Treaty</t>
  </si>
  <si>
    <t>Premiums Due to Reinsurers - Facultative</t>
  </si>
  <si>
    <t>Funds Held for Reinsurers</t>
  </si>
  <si>
    <t>Premiums Reserve Withheld for Reinsurers - Treaty</t>
  </si>
  <si>
    <t>Premiums Reserve Withheld for Reinsurers - Facultative</t>
  </si>
  <si>
    <t>Other RI Accounts Payable</t>
  </si>
  <si>
    <t>Commissions Payable</t>
  </si>
  <si>
    <t>Deferred Reinsurance Commissions</t>
  </si>
  <si>
    <t>Return Premiums Payable</t>
  </si>
  <si>
    <t>Taxes Payable</t>
  </si>
  <si>
    <t>Premiums Tax Payable</t>
  </si>
  <si>
    <t>Documentary Stamps Tax Payable</t>
  </si>
  <si>
    <t>Value-added Tax (VAT) Payable</t>
  </si>
  <si>
    <t>Deferred Output VAT</t>
  </si>
  <si>
    <t>Income Tax Payable</t>
  </si>
  <si>
    <t>Withholding Tax Payable</t>
  </si>
  <si>
    <t>Fire Service Tax Payable</t>
  </si>
  <si>
    <t>Other Taxes and Licenses Payable</t>
  </si>
  <si>
    <t>Deposit for Real Estate Under Contract to Sell</t>
  </si>
  <si>
    <t>Cash Collaterals</t>
  </si>
  <si>
    <t>Accounts Payable</t>
  </si>
  <si>
    <t>SSS Premiums Payable</t>
  </si>
  <si>
    <t>SSS Loans Payable</t>
  </si>
  <si>
    <t>Pag-ibig Premiums Payable</t>
  </si>
  <si>
    <t>Pag-ibig Loans Payable</t>
  </si>
  <si>
    <t>Operating Lease Liability</t>
  </si>
  <si>
    <t>Other Accounts Payable</t>
  </si>
  <si>
    <t>Dividends Payable</t>
  </si>
  <si>
    <t>Financial Liabilities at Fair Value Through Profit or Loss</t>
  </si>
  <si>
    <t>Financial Liabilities Held for Trading</t>
  </si>
  <si>
    <t>Financial Liabilities Designated at Fair Value Through Profit or Loss</t>
  </si>
  <si>
    <t>Derivative Liabilities</t>
  </si>
  <si>
    <t>Notes Payable</t>
  </si>
  <si>
    <t>Lease Liability</t>
  </si>
  <si>
    <t>Pension Obligation</t>
  </si>
  <si>
    <t>Accrual for Long-Term Employee Benefits</t>
  </si>
  <si>
    <t>Deferred Tax Liability </t>
  </si>
  <si>
    <t>Provisions</t>
  </si>
  <si>
    <t>Cash-Settled Share-Based Payment</t>
  </si>
  <si>
    <t>Accrued Expenses</t>
  </si>
  <si>
    <t>Accrued Utilities</t>
  </si>
  <si>
    <t>Accrued Services</t>
  </si>
  <si>
    <t>Accrual for Unused Compensated Absences</t>
  </si>
  <si>
    <t>Other Liabilities</t>
  </si>
  <si>
    <t>Deferred Income</t>
  </si>
  <si>
    <t>Derivative Liabilities Held for Hedging</t>
  </si>
  <si>
    <t>TOTAL LIABILITIES</t>
  </si>
  <si>
    <t>NET WORTH/ TRUSTEED SURPLUS</t>
  </si>
  <si>
    <t>Capital Stock</t>
  </si>
  <si>
    <t>Preferred Stock</t>
  </si>
  <si>
    <t>Common Stock</t>
  </si>
  <si>
    <t>Statutory Deposit</t>
  </si>
  <si>
    <t>Capital Stock Subscribed</t>
  </si>
  <si>
    <t>Deposit for Future Subscription</t>
  </si>
  <si>
    <t>Contributed Surplus</t>
  </si>
  <si>
    <t>Contingency Surplus  / Home Office Inward Remittances</t>
  </si>
  <si>
    <t>Capital Paid In Excess of Par</t>
  </si>
  <si>
    <t>Cost of Share-Based Payment</t>
  </si>
  <si>
    <t>Treasury Stock</t>
  </si>
  <si>
    <t>Retained Earnings / Home Office Account</t>
  </si>
  <si>
    <t>B</t>
  </si>
  <si>
    <t>Reserve Accounts</t>
  </si>
  <si>
    <t>Reserve for AFS Securities</t>
  </si>
  <si>
    <t>Reserve for Cash Flow Hedge</t>
  </si>
  <si>
    <t>Reserve for Hedge of a Net Investment in Foreign Operation</t>
  </si>
  <si>
    <t>Cumulative Foreign Currency Translation</t>
  </si>
  <si>
    <t>Reserve for Appraisal Increment - Property and Equipment</t>
  </si>
  <si>
    <t>Remeasurement Gains (Losses) on Retirement Pension Asset (Obligation)</t>
  </si>
  <si>
    <t>TOTAL NET WORTH/ TRUSTEED SURPLUS</t>
  </si>
  <si>
    <t>TOTAL LIABILITIES AND NET WORTH/ TRUSTEED SURPLUS</t>
  </si>
  <si>
    <t>Checking</t>
  </si>
  <si>
    <t>STATEMENT OF COMPREHENSIVE INCOME</t>
  </si>
  <si>
    <t>Amount as of Cut-off Date</t>
  </si>
  <si>
    <t>INCOME</t>
  </si>
  <si>
    <t>64</t>
  </si>
  <si>
    <t>Gross Premiums - Direct Business</t>
  </si>
  <si>
    <t>65</t>
  </si>
  <si>
    <t>Reinsurance Premiums Assumed - Treaty</t>
  </si>
  <si>
    <t>66</t>
  </si>
  <si>
    <t>Reinsurance Premiums Assumed - Facultative</t>
  </si>
  <si>
    <t>67</t>
  </si>
  <si>
    <t>Returns and Cancellations</t>
  </si>
  <si>
    <t>Gross Premiums Written</t>
  </si>
  <si>
    <t>68</t>
  </si>
  <si>
    <t>Reinsurance Premiums Ceded - Treaty</t>
  </si>
  <si>
    <t>69</t>
  </si>
  <si>
    <t>Reinsurance Premiums Ceded - Facultative</t>
  </si>
  <si>
    <t>70</t>
  </si>
  <si>
    <t>Reinstatement Premiums</t>
  </si>
  <si>
    <t>Reinsurers' share on Gross Premiums Written</t>
  </si>
  <si>
    <t>71</t>
  </si>
  <si>
    <t>Increase/Decrease in Premium Liabilities</t>
  </si>
  <si>
    <t>Net Premiums Earned</t>
  </si>
  <si>
    <t>72</t>
  </si>
  <si>
    <t>Commission Income - Treaty</t>
  </si>
  <si>
    <t>73</t>
  </si>
  <si>
    <t>Commission Income - Facultative</t>
  </si>
  <si>
    <t>74</t>
  </si>
  <si>
    <t>Other Underwriting Income</t>
  </si>
  <si>
    <t>TOTAL UNDERWRITING INCOME</t>
  </si>
  <si>
    <t>75</t>
  </si>
  <si>
    <t>Interest Income</t>
  </si>
  <si>
    <t>75.1</t>
  </si>
  <si>
    <t>Interest Income - Cash in Banks</t>
  </si>
  <si>
    <t>75.2</t>
  </si>
  <si>
    <t>Interest Income - Financial Assets at FVPL</t>
  </si>
  <si>
    <t>75.2.1</t>
  </si>
  <si>
    <t>75.2.1.1</t>
  </si>
  <si>
    <t>75.2.1.2</t>
  </si>
  <si>
    <t>75.2.2</t>
  </si>
  <si>
    <t>75.2.2.1</t>
  </si>
  <si>
    <t>75.2.2.2</t>
  </si>
  <si>
    <t>Interest Income - Available for Sale Financial Assets</t>
  </si>
  <si>
    <t>75.3.1</t>
  </si>
  <si>
    <t>75.3.2</t>
  </si>
  <si>
    <t>Interest Income - Held-to-Maturity Investments</t>
  </si>
  <si>
    <t>75.4.1</t>
  </si>
  <si>
    <t>75.4.2</t>
  </si>
  <si>
    <t>Interest Income - Loans and Receivables</t>
  </si>
  <si>
    <t>75.5.1</t>
  </si>
  <si>
    <t>Real Estate Mortage Loans</t>
  </si>
  <si>
    <t>75.5.2</t>
  </si>
  <si>
    <t>75.5.3</t>
  </si>
  <si>
    <t>75.5.4</t>
  </si>
  <si>
    <t>75.5.5</t>
  </si>
  <si>
    <t>Notes Receivables</t>
  </si>
  <si>
    <t>75.5.6</t>
  </si>
  <si>
    <t>75.5.7</t>
  </si>
  <si>
    <t>75.5.8</t>
  </si>
  <si>
    <t>Sales Contracts Receivables</t>
  </si>
  <si>
    <t>75.5.9</t>
  </si>
  <si>
    <t>75.5.10</t>
  </si>
  <si>
    <t>75.5.11</t>
  </si>
  <si>
    <t>76</t>
  </si>
  <si>
    <t>Dividend Income</t>
  </si>
  <si>
    <t>77</t>
  </si>
  <si>
    <t>Gain/Loss on Sale of Investments</t>
  </si>
  <si>
    <t>Financial Assets and  Liabilities Held for Trading</t>
  </si>
  <si>
    <t>Financial Assets and  Liabilities Designated at Fair Value Through Profit or Loss</t>
  </si>
  <si>
    <t>Available-for-Sale Financial Assets</t>
  </si>
  <si>
    <t>78</t>
  </si>
  <si>
    <t>Gain on Sale of Property and Equipment</t>
  </si>
  <si>
    <t>79</t>
  </si>
  <si>
    <t>Unrealized Gain on Investments</t>
  </si>
  <si>
    <t>Derivative Assets/Liabilities</t>
  </si>
  <si>
    <t>80</t>
  </si>
  <si>
    <t>82.5</t>
  </si>
  <si>
    <t>Rental Income</t>
  </si>
  <si>
    <t>81</t>
  </si>
  <si>
    <t>Miscellaneous Income</t>
  </si>
  <si>
    <t>TOTAL INVESTMENT INCOME</t>
  </si>
  <si>
    <t>TOTAL INCOME</t>
  </si>
  <si>
    <t>EXPENSE</t>
  </si>
  <si>
    <t>82</t>
  </si>
  <si>
    <t>Losses - Direct Business</t>
  </si>
  <si>
    <t>83</t>
  </si>
  <si>
    <t>Losses on Reinsurance Assumed - Treaty</t>
  </si>
  <si>
    <t>84</t>
  </si>
  <si>
    <t>Losses on Reinsurance Assumed - Facultative</t>
  </si>
  <si>
    <t>85</t>
  </si>
  <si>
    <t>Salvage Recoveries / Loss Recoveries on Direct Business</t>
  </si>
  <si>
    <t>86</t>
  </si>
  <si>
    <t>Loss Adjustment Expenses - Direct</t>
  </si>
  <si>
    <t>87</t>
  </si>
  <si>
    <t>Loss Adjustment Expenses on Reinsurance Assumed - Treaty</t>
  </si>
  <si>
    <t>88</t>
  </si>
  <si>
    <t>Loss Adjustment Expenses on Reinsurance Assumed - Facultative</t>
  </si>
  <si>
    <t>Gross Insurance Contract Benefits and Claims Paid</t>
  </si>
  <si>
    <t>89</t>
  </si>
  <si>
    <t>Loss Recoveries on Reinsurance Ceded - Treaty</t>
  </si>
  <si>
    <t>90</t>
  </si>
  <si>
    <t>Loss Recoveries on Reinsurance Ceded - Facultative</t>
  </si>
  <si>
    <t>Reinsurers' Share of Insurance Contract Benefits and Claims Paid</t>
  </si>
  <si>
    <t>Net Insurance Contract Benefits and Claims Paid</t>
  </si>
  <si>
    <t>91</t>
  </si>
  <si>
    <t>Retrocession Commission</t>
  </si>
  <si>
    <t>92</t>
  </si>
  <si>
    <t>Commission Expense - Direct</t>
  </si>
  <si>
    <t>93</t>
  </si>
  <si>
    <t>Commission Expense on Reinsurance Assumed - Treaty</t>
  </si>
  <si>
    <t>94</t>
  </si>
  <si>
    <t>Commission Expense on Reinsurance Assumed - Facultative</t>
  </si>
  <si>
    <t>95</t>
  </si>
  <si>
    <t>Other Underwriting Expenses</t>
  </si>
  <si>
    <t>96</t>
  </si>
  <si>
    <t>Other Tax Expense</t>
  </si>
  <si>
    <t>97</t>
  </si>
  <si>
    <t>Agency Expense</t>
  </si>
  <si>
    <t>TOTAL UNDERWRITING EXPENSES</t>
  </si>
  <si>
    <t>98</t>
  </si>
  <si>
    <t>Salaries and Wages</t>
  </si>
  <si>
    <t>99</t>
  </si>
  <si>
    <t>SSS Contributions</t>
  </si>
  <si>
    <t>100</t>
  </si>
  <si>
    <t>Philhealth Contributions</t>
  </si>
  <si>
    <t>101</t>
  </si>
  <si>
    <t>Pag-Ibig Contributions</t>
  </si>
  <si>
    <t>102</t>
  </si>
  <si>
    <t>Employees Compensation and Maternity Contributions</t>
  </si>
  <si>
    <t>103</t>
  </si>
  <si>
    <t>Hospitalization Contributions</t>
  </si>
  <si>
    <t>104</t>
  </si>
  <si>
    <t>Medical Supplies</t>
  </si>
  <si>
    <t>105</t>
  </si>
  <si>
    <t>Employees' Welfare</t>
  </si>
  <si>
    <t>106</t>
  </si>
  <si>
    <t>Employee Benefits</t>
  </si>
  <si>
    <t>107</t>
  </si>
  <si>
    <t>Post-Employment Benefit Cost</t>
  </si>
  <si>
    <t>108</t>
  </si>
  <si>
    <t>Professional and Technical Development</t>
  </si>
  <si>
    <t>109</t>
  </si>
  <si>
    <t>Representation and Entertainment</t>
  </si>
  <si>
    <t>110</t>
  </si>
  <si>
    <t>Transporation and Travel Expenses</t>
  </si>
  <si>
    <t>111</t>
  </si>
  <si>
    <t>Investment Management Fees</t>
  </si>
  <si>
    <t>112</t>
  </si>
  <si>
    <t>Directors' Fees and Allowances</t>
  </si>
  <si>
    <t>113</t>
  </si>
  <si>
    <t>Corporate Secretary's Fees</t>
  </si>
  <si>
    <t>114</t>
  </si>
  <si>
    <t>Auditors' Fees</t>
  </si>
  <si>
    <t>115</t>
  </si>
  <si>
    <t>Actuarial Fees</t>
  </si>
  <si>
    <t>116</t>
  </si>
  <si>
    <t>Service Fees</t>
  </si>
  <si>
    <t>117</t>
  </si>
  <si>
    <t>Legal Fees</t>
  </si>
  <si>
    <t>118</t>
  </si>
  <si>
    <t>Association Dues</t>
  </si>
  <si>
    <t>119</t>
  </si>
  <si>
    <t>Light and Water</t>
  </si>
  <si>
    <t>120</t>
  </si>
  <si>
    <t>Communication and Postage</t>
  </si>
  <si>
    <t>121</t>
  </si>
  <si>
    <t>Printing, Stationery and Supplies</t>
  </si>
  <si>
    <t>122</t>
  </si>
  <si>
    <t>Books and Periodicals</t>
  </si>
  <si>
    <t>123</t>
  </si>
  <si>
    <t>Advertising and Promotions</t>
  </si>
  <si>
    <t>124</t>
  </si>
  <si>
    <t>Contributions and Donations</t>
  </si>
  <si>
    <t>125</t>
  </si>
  <si>
    <t>Rental Expense</t>
  </si>
  <si>
    <t>126</t>
  </si>
  <si>
    <t>Insurance Expenses</t>
  </si>
  <si>
    <t>127</t>
  </si>
  <si>
    <t>Taxes and Licences</t>
  </si>
  <si>
    <t>128</t>
  </si>
  <si>
    <t>Bank Charges</t>
  </si>
  <si>
    <t>129</t>
  </si>
  <si>
    <t>Interest Expenses</t>
  </si>
  <si>
    <t>130</t>
  </si>
  <si>
    <t>Repairs and Maintenance - Materials</t>
  </si>
  <si>
    <t>131</t>
  </si>
  <si>
    <t>Repairs and Maintenance - Labor</t>
  </si>
  <si>
    <t>132</t>
  </si>
  <si>
    <t>Depreciation and Amortization</t>
  </si>
  <si>
    <t>133</t>
  </si>
  <si>
    <t>Share in Profit/Loss of Associates and Joint Ventures</t>
  </si>
  <si>
    <t>134</t>
  </si>
  <si>
    <t>Provision for Impairment Losses</t>
  </si>
  <si>
    <t>Due from Ceding Companies</t>
  </si>
  <si>
    <t>Amounts Recoverable from Reinsurers</t>
  </si>
  <si>
    <t>AFS Financial Assets</t>
  </si>
  <si>
    <t>HTM Investments</t>
  </si>
  <si>
    <t>Loans and Receivables</t>
  </si>
  <si>
    <t>Accounts Receivables</t>
  </si>
  <si>
    <t>Intangible Assets</t>
  </si>
  <si>
    <t>135</t>
  </si>
  <si>
    <t>Miscellaneous Expense</t>
  </si>
  <si>
    <t>TOTAL ADMINISTRATIVE EXPENSES</t>
  </si>
  <si>
    <t>TOTAL EXPENSES</t>
  </si>
  <si>
    <t>INCOME BEFORE INCOME TAX</t>
  </si>
  <si>
    <t>136</t>
  </si>
  <si>
    <t>Provision for Income Tax</t>
  </si>
  <si>
    <t>136.1</t>
  </si>
  <si>
    <t>Provision for Income Tax - Final</t>
  </si>
  <si>
    <t>136.2</t>
  </si>
  <si>
    <t>Provision for Income Tax - Current</t>
  </si>
  <si>
    <t>136.3</t>
  </si>
  <si>
    <t>Provision for Income Tax - Deferred</t>
  </si>
  <si>
    <t>NET INCOME</t>
  </si>
  <si>
    <t>SCHEDULE OF OTHER ASSETS</t>
  </si>
  <si>
    <t>Amount</t>
  </si>
  <si>
    <t>Non-Admitted Asset</t>
  </si>
  <si>
    <t>Amounts for Net Worth Requirement</t>
  </si>
  <si>
    <t>Previous Quarter Amount</t>
  </si>
  <si>
    <r>
      <t xml:space="preserve">Total </t>
    </r>
    <r>
      <rPr>
        <b/>
        <sz val="11"/>
        <color rgb="FF0000CC"/>
        <rFont val="Arial"/>
        <family val="2"/>
      </rPr>
      <t>(G)</t>
    </r>
  </si>
  <si>
    <t>NOTES</t>
  </si>
  <si>
    <t>Ref.</t>
  </si>
  <si>
    <t>PARTICULARS</t>
  </si>
  <si>
    <t>Additional Instruction</t>
  </si>
  <si>
    <t>&gt;</t>
  </si>
  <si>
    <t>Premiums Receivable</t>
  </si>
  <si>
    <t>AMOUNT</t>
  </si>
  <si>
    <r>
      <t xml:space="preserve">Pursuant to IC CL No. 2022-30, Premiums Receivable shall based on the date of inception of the policies.
</t>
    </r>
    <r>
      <rPr>
        <sz val="10"/>
        <color theme="1"/>
        <rFont val="Arial"/>
        <family val="2"/>
      </rPr>
      <t xml:space="preserve">
</t>
    </r>
  </si>
  <si>
    <t>Yes</t>
  </si>
  <si>
    <t>Within 90 days</t>
  </si>
  <si>
    <t>No</t>
  </si>
  <si>
    <t>Beyond 90 days</t>
  </si>
  <si>
    <t>Unaccounted Difference</t>
  </si>
  <si>
    <t>Breakdown of Retained Earnings</t>
  </si>
  <si>
    <t>Retained Earnings per SFP</t>
  </si>
  <si>
    <t>Retained Earnings - Appropriated</t>
  </si>
  <si>
    <t>Retained Earnings - Unappropriated</t>
  </si>
  <si>
    <t>Reinsurance accounts from unauthorized / suspended companies or reinsurer (per type)</t>
  </si>
  <si>
    <t xml:space="preserve">Reinsurance accounts from unauthorized/suspended companies should be distributed on respective reinsurance accounts (E.G.: Due from Ceding Companies, Loss Reserve Withheld by Ceding Companies, Amounts Recoverable from Reinsurers, Due to Reinsurers, Funds Held for Reinsurers, etc.) properly. </t>
  </si>
  <si>
    <t>ASSET AMOUNT</t>
  </si>
  <si>
    <t>LIABILITIES AMOUNT</t>
  </si>
  <si>
    <t>TOTAL</t>
  </si>
  <si>
    <t>Data from Latest Approved of Synopsis</t>
  </si>
  <si>
    <t>Latest approved synopsis year</t>
  </si>
  <si>
    <t>Net Worth from Latest Approved Synopsis</t>
  </si>
  <si>
    <t>Shall be used if investment limitation shall be computed</t>
  </si>
  <si>
    <t>Paid-Up Capital from Latest Approved Synopsis</t>
  </si>
  <si>
    <t>Admitted Assets from Latest Approved Synopsis</t>
  </si>
  <si>
    <t>Salary Loans Extended to Department of Education Teachers</t>
  </si>
  <si>
    <t>You may add rows if additional row is needed. 
The aggregate amount of loans shall be valued according to their unpaid balances shall not excees 50% of Net Worth</t>
  </si>
  <si>
    <t>LIMITATIONS:</t>
  </si>
  <si>
    <t>Financial Assistance Program for Officers, Employess and for Sales Associates under Contractual relationship</t>
  </si>
  <si>
    <t>You may add rows if additional row is needed. 
The aggregate amount of these loans shall not excess 6% of Net Worth. CL 2014-20</t>
  </si>
  <si>
    <t>Investments in Securities Borrowing and Lending (SBL) Transactions</t>
  </si>
  <si>
    <t>You may add rows if additional row is needed. 
The total allowed investment in SBL transactions shall not exceed 10% of NetWorth</t>
  </si>
  <si>
    <t xml:space="preserve">Debt Securities (per institutions) </t>
  </si>
  <si>
    <t>You may add rows if additional row is needed. 
The total investment in any registered enterprise excluding government securities shall not exceed 20% of NW or 20% of the paid-up capital of the issuing company whichever is lesser. Sec 211</t>
  </si>
  <si>
    <t>Under what account?</t>
  </si>
  <si>
    <t>ACQUISITION COST</t>
  </si>
  <si>
    <t xml:space="preserve">Equity Securities (per institutions) </t>
  </si>
  <si>
    <t>You may add rows if additional row is needed. 
The total investment in any registered enterprise shall not exceed 20% of NW or 20% of the paid-up capital of the issuing company whichever is lesser. Sec 211</t>
  </si>
  <si>
    <t>Foreign Currency Denominated Investments</t>
  </si>
  <si>
    <t>You may add rows if additional row is needed. 
Aggregate investment shall not exceed 50% of NW. CL 2021-53</t>
  </si>
  <si>
    <t>Mutual, Unit Investment Trust, Real Estate Investment Trusts, Derivatives</t>
  </si>
  <si>
    <t>You may add rows if additional row is needed. 
Aggregate placement in each fund/ account shall not exceed 20% of NW. CL 2014-50, 2019-27, 2015-56</t>
  </si>
  <si>
    <t>TOTAL AMOUNT</t>
  </si>
  <si>
    <t>Mutual Fund</t>
  </si>
  <si>
    <t>Unit Investment Trust Fund</t>
  </si>
  <si>
    <t>Real Estate Investment Trusts Fund</t>
  </si>
  <si>
    <t>Derivatives</t>
  </si>
  <si>
    <t>Investments in Infrastructure Project under the Philippines Development Plan for investment without government guaranty or without a contingent liability fund set-up by DBM</t>
  </si>
  <si>
    <t>You may add rows if additional row is needed. 
Total allowable investment in infrastructure projects under PDP shall not exceed 40% of NW. CL 2019-19</t>
  </si>
  <si>
    <t xml:space="preserve">Real Properties </t>
  </si>
  <si>
    <t>You may add rows if additional row is needed. 
Aggregate book value including the cost of improvement of development shall not exceed 20% of NW Sec 2109(a)</t>
  </si>
  <si>
    <t>Real Properties which serve as main place of business</t>
  </si>
  <si>
    <t>Income Producing Properties</t>
  </si>
  <si>
    <t>You may add rows if additional row is needed.    
Aggregate book value including the cost of improvement of development shall not exceed 20% of NW Cl 2017-43</t>
  </si>
  <si>
    <t>BOOK VALUE</t>
  </si>
  <si>
    <t>IT Equipments</t>
  </si>
  <si>
    <t xml:space="preserve">You may add rows if additional row is needed.    
Total cost shall not exceed 5% of Total admitted assets. </t>
  </si>
  <si>
    <t>NET BOOK VALUE</t>
  </si>
  <si>
    <t xml:space="preserve">         QUARTER:</t>
  </si>
  <si>
    <t>PREMIUM LIABILITIES SCHEDULE</t>
  </si>
  <si>
    <t>Gross</t>
  </si>
  <si>
    <t>Class of Business</t>
  </si>
  <si>
    <t>Fire</t>
  </si>
  <si>
    <t>Marine</t>
  </si>
  <si>
    <t>Motor Car</t>
  </si>
  <si>
    <t>Casualty (w/o OFW)</t>
  </si>
  <si>
    <t>Suretyship</t>
  </si>
  <si>
    <t>Business A</t>
  </si>
  <si>
    <t>Business B</t>
  </si>
  <si>
    <t>Business C</t>
  </si>
  <si>
    <t>Business D</t>
  </si>
  <si>
    <t>Business E</t>
  </si>
  <si>
    <t>Business F</t>
  </si>
  <si>
    <t>OFW</t>
  </si>
  <si>
    <t>Total</t>
  </si>
  <si>
    <t>Unearned Premium Reserve (UPR)</t>
  </si>
  <si>
    <t>Deferred Acquisition Cost (DAC)</t>
  </si>
  <si>
    <t>UPR net of DAC</t>
  </si>
  <si>
    <t>Unexpired Risk Reserve (URR)</t>
  </si>
  <si>
    <t>Ultimate Loss Ratio</t>
  </si>
  <si>
    <t>Best Estimate of Future Obligation</t>
  </si>
  <si>
    <t>Maintenance Expense</t>
  </si>
  <si>
    <t>Claims Handling Expense</t>
  </si>
  <si>
    <t>MfAD (Amount)</t>
  </si>
  <si>
    <t>Premium Liability (Gross of RI)</t>
  </si>
  <si>
    <t>Net</t>
  </si>
  <si>
    <t>Premium Liability (Net of RI)</t>
  </si>
  <si>
    <t xml:space="preserve">        COMPANY:</t>
  </si>
  <si>
    <t>CLAIMS LIABILITIES SCHEDULE</t>
  </si>
  <si>
    <t>MFAD</t>
  </si>
  <si>
    <t>Claims Liabilities (Gross of RI)</t>
  </si>
  <si>
    <r>
      <t xml:space="preserve">Outstanding Claims Reserve </t>
    </r>
    <r>
      <rPr>
        <b/>
        <sz val="11"/>
        <color rgb="FF0000CC"/>
        <rFont val="Arial"/>
        <family val="2"/>
      </rPr>
      <t>(D)</t>
    </r>
  </si>
  <si>
    <t>(a)</t>
  </si>
  <si>
    <t>Direct Business</t>
  </si>
  <si>
    <t>(b)</t>
  </si>
  <si>
    <t>Assumed - Treaty</t>
  </si>
  <si>
    <t>(c )</t>
  </si>
  <si>
    <t>Assumed - Facultative</t>
  </si>
  <si>
    <r>
      <t>Claims Handling Expense</t>
    </r>
    <r>
      <rPr>
        <b/>
        <sz val="11"/>
        <color rgb="FF0000CC"/>
        <rFont val="Arial"/>
        <family val="2"/>
      </rPr>
      <t xml:space="preserve"> (E)</t>
    </r>
  </si>
  <si>
    <r>
      <t xml:space="preserve">IBNR </t>
    </r>
    <r>
      <rPr>
        <b/>
        <sz val="11"/>
        <color rgb="FF0000CC"/>
        <rFont val="Arial"/>
        <family val="2"/>
      </rPr>
      <t>(F)</t>
    </r>
  </si>
  <si>
    <t>MfAD (Percentage)</t>
  </si>
  <si>
    <t>Total Claims Liability (Gross of RI)</t>
  </si>
  <si>
    <t>Claims Liabilities (Net of RI)</t>
  </si>
  <si>
    <t>Outstanding Claims Reserve</t>
  </si>
  <si>
    <r>
      <t xml:space="preserve">IBNR </t>
    </r>
    <r>
      <rPr>
        <b/>
        <sz val="11"/>
        <color rgb="FF0000CC"/>
        <rFont val="Arial"/>
        <family val="2"/>
      </rPr>
      <t>(C)</t>
    </r>
  </si>
  <si>
    <t>Total Claims Liability (Net of RI)</t>
  </si>
  <si>
    <t>LOSS DEVELOPMENT TRIANGLES AND EARNED PREMIUMS</t>
  </si>
  <si>
    <t>ANNEX D : LOSS DEVELOPMENT TRIANGLES AND EARNED PREMIUMS</t>
  </si>
  <si>
    <t>MARINE</t>
  </si>
  <si>
    <t>FIRE</t>
  </si>
  <si>
    <t>CASUALTY</t>
  </si>
  <si>
    <t>MOTOR CAR</t>
  </si>
  <si>
    <t>SURETYSHIP</t>
  </si>
  <si>
    <t>BUSINESS A</t>
  </si>
  <si>
    <t>BUSINESS B</t>
  </si>
  <si>
    <t>BUSINESS C</t>
  </si>
  <si>
    <t>BUSINESS D</t>
  </si>
  <si>
    <t>BUSINESS E</t>
  </si>
  <si>
    <t>BUSINESS F</t>
  </si>
  <si>
    <t>Earned Premiums</t>
  </si>
  <si>
    <t>Cumulative Gross Paid Claims</t>
  </si>
  <si>
    <t>End of
 Accident year</t>
  </si>
  <si>
    <t>One year later</t>
  </si>
  <si>
    <t>Two years later</t>
  </si>
  <si>
    <t>Three years later</t>
  </si>
  <si>
    <t>Four years later</t>
  </si>
  <si>
    <t>Five years later</t>
  </si>
  <si>
    <t>Six years later</t>
  </si>
  <si>
    <t>Seven years later</t>
  </si>
  <si>
    <t>Eight years later</t>
  </si>
  <si>
    <t>Nine years later</t>
  </si>
  <si>
    <t>Ten years later</t>
  </si>
  <si>
    <t>Accident year</t>
  </si>
  <si>
    <t>Cumulative Net Paid Claims</t>
  </si>
  <si>
    <t>Cumulative Gross Incurred Claims</t>
  </si>
  <si>
    <t>Cumulative Net Incurred Claims</t>
  </si>
  <si>
    <t xml:space="preserve">PRODUCTION REPORT - PREMIUMS WRITTEN </t>
  </si>
  <si>
    <t>Line of Business</t>
  </si>
  <si>
    <t>Premiums on Direct Business</t>
  </si>
  <si>
    <t>Ceded Premiums</t>
  </si>
  <si>
    <t>Net Premiums Written on Direct Business</t>
  </si>
  <si>
    <t>Assumed Business</t>
  </si>
  <si>
    <t>Retrocession</t>
  </si>
  <si>
    <t>Net Premiums Written</t>
  </si>
  <si>
    <t xml:space="preserve">Fire </t>
  </si>
  <si>
    <t>Earthquake Fire/Shock</t>
  </si>
  <si>
    <t>Typhoon</t>
  </si>
  <si>
    <t>Flood</t>
  </si>
  <si>
    <t>Extended Coverage</t>
  </si>
  <si>
    <t xml:space="preserve">Total Fire </t>
  </si>
  <si>
    <t>Marine Cargo</t>
  </si>
  <si>
    <t>Marine Hull</t>
  </si>
  <si>
    <t>Aviation</t>
  </si>
  <si>
    <t>Total Marine</t>
  </si>
  <si>
    <t>Personal Passenger Accident Insurance</t>
  </si>
  <si>
    <t>CMVL-LTO</t>
  </si>
  <si>
    <t>CMVL-NON-LTO</t>
  </si>
  <si>
    <t>OT-CMVL-LTO</t>
  </si>
  <si>
    <t>OT-CMVL-NON-LTO</t>
  </si>
  <si>
    <t>Total Motor</t>
  </si>
  <si>
    <t>Health</t>
  </si>
  <si>
    <t>Accident</t>
  </si>
  <si>
    <t>Engineering</t>
  </si>
  <si>
    <t>Insurance for Migrant Workers</t>
  </si>
  <si>
    <t xml:space="preserve">Micro Insurance </t>
  </si>
  <si>
    <t>Bonds</t>
  </si>
  <si>
    <t>General Liability</t>
  </si>
  <si>
    <t>Prof. Indemnity Insurance</t>
  </si>
  <si>
    <t>Crime Insurance</t>
  </si>
  <si>
    <t>Special Risks</t>
  </si>
  <si>
    <t>Agricultural Insurance</t>
  </si>
  <si>
    <t xml:space="preserve">Miscellaneous 
</t>
  </si>
  <si>
    <t>Life (for Professional Reinsurer only)</t>
  </si>
  <si>
    <t>GRAND TOTAL</t>
  </si>
  <si>
    <t xml:space="preserve"> </t>
  </si>
  <si>
    <t>RBC RECONCILIATION SCHEDULE</t>
  </si>
  <si>
    <t>Total Assets (RBC Balance)</t>
  </si>
  <si>
    <t>Total Assets per company balances</t>
  </si>
  <si>
    <t>Difference</t>
  </si>
  <si>
    <t>Reconciling Items:</t>
  </si>
  <si>
    <t>Should be zero</t>
  </si>
  <si>
    <t>SUMMARY OF REVISIONS</t>
  </si>
  <si>
    <t>TEMPLATE</t>
  </si>
  <si>
    <t>Financial Reporting Framework (FRF)</t>
  </si>
  <si>
    <t>FOR</t>
  </si>
  <si>
    <t>Non-Life Insurance and Professional Reinsurance Companies</t>
  </si>
  <si>
    <t>Version</t>
  </si>
  <si>
    <t>Correction Date</t>
  </si>
  <si>
    <t>Revisions</t>
  </si>
  <si>
    <t>Created/ Revised By:</t>
  </si>
  <si>
    <t>Tab</t>
  </si>
  <si>
    <t>Key Changes</t>
  </si>
  <si>
    <t>Deletion of asset account - Subscription Receivable</t>
  </si>
  <si>
    <t>Insurance Commission's Non-Life (JCM)</t>
  </si>
  <si>
    <t>Revision of number format to align with AS</t>
  </si>
  <si>
    <t>Deletion of Suspense Account</t>
  </si>
  <si>
    <t>Loss Triangle</t>
  </si>
  <si>
    <t>Update of Accident years</t>
  </si>
  <si>
    <t>Addition of Agriculture Insurance row</t>
  </si>
  <si>
    <t>Deletion of rows Within 91-180 days (WITH relief given to policyholder) and Within 91-180 days (WITH OUT relief given to policyholder)</t>
  </si>
  <si>
    <t>Update of accident years</t>
  </si>
  <si>
    <t>2022v2</t>
  </si>
  <si>
    <t>Additional rows for Per Company Balances and Amount for Net Worth Requirement for Previous Quarter Amount</t>
  </si>
  <si>
    <t>Correction on the formula for Other Assets Previous Quarter Amount</t>
  </si>
  <si>
    <t>Change on the link for the non-admitted asset on Premiums Receivable line</t>
  </si>
  <si>
    <t>Change of Cost to Net Book Value for IT Equipment row 162</t>
  </si>
  <si>
    <t>Additional instructions and additional line items pertaining to issuance of CL 2022-30 on the Premiums Receivable Section</t>
  </si>
  <si>
    <t>2022v1</t>
  </si>
  <si>
    <t>Updates in the header (from AJA to SOCOTEC) and inclusion of reporting date on the certification</t>
  </si>
  <si>
    <t xml:space="preserve">SFP </t>
  </si>
  <si>
    <t>Addition of Right of Use Asset</t>
  </si>
  <si>
    <t xml:space="preserve">Removal of item 62.5.2. Reserve for Appraisal Increment - Investment Property </t>
  </si>
  <si>
    <t>Additional column for Previous Quarter Amounts for Net Worth Requirements</t>
  </si>
  <si>
    <t>Adjustment of Premiums Receivable admittance of up to 90 Days from Issuance Date</t>
  </si>
  <si>
    <t>Deletion of rows pertaining to Premiums from Previous Quarter</t>
  </si>
  <si>
    <t>Addition of rown pertaining to date of latest approved synopsis for Data from Latest Approved of Synopsis line item</t>
  </si>
  <si>
    <t>Addition of row pertaining to Salary Loans Extended to Department of Education Teachers, debt and equity securities per institution, nvestments in Infrastructure Project under the Philippines Development Plan for investment without government guaranty or without a contingent liability fund set-up by DBM, Income Producing Properties</t>
  </si>
  <si>
    <t>Change line of business in accordance with Annual Statement</t>
  </si>
  <si>
    <t>2021v4</t>
  </si>
  <si>
    <t>Addition of 91-180 days Premiums Receivable breakdown</t>
  </si>
  <si>
    <t>2021v3</t>
  </si>
  <si>
    <t>Update of formula for Right of Use Asset under Amounts for Net Worth Requirements</t>
  </si>
  <si>
    <t>Update of NetWorth formula to include Retained Earnings</t>
  </si>
  <si>
    <t>2021v2</t>
  </si>
  <si>
    <t>Update the date format on the tab</t>
  </si>
  <si>
    <t>Unlock the cell for the preparer and reviewer</t>
  </si>
  <si>
    <t>All tab</t>
  </si>
  <si>
    <t>2021v1</t>
  </si>
  <si>
    <t>Cover</t>
  </si>
  <si>
    <t>Deleted the tab</t>
  </si>
  <si>
    <t>Update the Instruction</t>
  </si>
  <si>
    <t>Change in lay-out</t>
  </si>
  <si>
    <t>Addition of 15.6.9 Purchase Money Mortgages row</t>
  </si>
  <si>
    <t xml:space="preserve">Transfer of Retained Earnings to last row on Equity </t>
  </si>
  <si>
    <t>Update year</t>
  </si>
  <si>
    <t>2020v1</t>
  </si>
  <si>
    <t>Added Information for the Preparer of Quarterly Reports and Reviewer</t>
  </si>
  <si>
    <t>Deleted “18.7. Property and Equipment Under Finance Lease” and “18.7a. Accumulated Depreciation”</t>
  </si>
  <si>
    <t>Added “20. Right of Use Asset” row</t>
  </si>
  <si>
    <t>Breaking off: Mutual Funds and Unit Investment Funds; Real Estate Investement Trusts; and Other Funds</t>
  </si>
  <si>
    <t>Added "34. Other RI Accounts Payable" row</t>
  </si>
  <si>
    <t>Change of "45. Finance Lease Liability" to" 45. Lease Liability"</t>
  </si>
  <si>
    <t>Correction of formula for "Previous Quarter Per Company Balance" column</t>
  </si>
  <si>
    <t>Revision of number format</t>
  </si>
  <si>
    <t>Update of years</t>
  </si>
  <si>
    <t>2019v3</t>
  </si>
  <si>
    <t>Instructions</t>
  </si>
  <si>
    <t xml:space="preserve">Change of tab name from "Topsheet" to "Instructions"
Update on instructions, incorporated the instruction on data encryption. </t>
  </si>
  <si>
    <t>JCM</t>
  </si>
  <si>
    <t>Revision of the table</t>
  </si>
  <si>
    <t>Seperation of Underwriting income to investment income in income section</t>
  </si>
  <si>
    <t>NET WORTH COMPUTATION</t>
  </si>
  <si>
    <t>Particulars/Cut-off Period</t>
  </si>
  <si>
    <t>Current Quarter</t>
  </si>
  <si>
    <t>Net Worth</t>
  </si>
  <si>
    <t>Net Worth Requirements</t>
  </si>
  <si>
    <r>
      <rPr>
        <b/>
        <sz val="12"/>
        <rFont val="Arial"/>
        <family val="2"/>
      </rPr>
      <t>Excess</t>
    </r>
    <r>
      <rPr>
        <b/>
        <sz val="12"/>
        <color indexed="10"/>
        <rFont val="Arial"/>
        <family val="2"/>
      </rPr>
      <t xml:space="preserve"> (Deficiency)</t>
    </r>
  </si>
  <si>
    <r>
      <t xml:space="preserve">After date transaction: </t>
    </r>
    <r>
      <rPr>
        <b/>
        <i/>
        <sz val="12"/>
        <color theme="1"/>
        <rFont val="Arial"/>
        <family val="2"/>
      </rPr>
      <t>(if applicable)</t>
    </r>
  </si>
  <si>
    <t>Subsequent collection of Premiums Receivable</t>
  </si>
  <si>
    <t>Cash Infusion</t>
  </si>
  <si>
    <t>Total After Date Transactions</t>
  </si>
  <si>
    <t xml:space="preserve">Indicator: </t>
  </si>
  <si>
    <t xml:space="preserve">A detoriorating trend might inidicate concern with respect to the operational efficiency and long term viability of the company and its ability to generate capital internally. </t>
  </si>
  <si>
    <t>FINANCIAL RATIO ANALYSIS</t>
  </si>
  <si>
    <t>KEY RATIOS
(Formula and Breakdown)</t>
  </si>
  <si>
    <t>Ratio</t>
  </si>
  <si>
    <t>BENCHMARK</t>
  </si>
  <si>
    <t>I.</t>
  </si>
  <si>
    <t>Asset</t>
  </si>
  <si>
    <t>Investment asset</t>
  </si>
  <si>
    <t>Financial Assets at FVPL</t>
  </si>
  <si>
    <t>Investment in Subsidiary, Associates and Joint Ventures</t>
  </si>
  <si>
    <t>Investment Properties</t>
  </si>
  <si>
    <t>Total Asset</t>
  </si>
  <si>
    <t>Indicator:</t>
  </si>
  <si>
    <t xml:space="preserve">This measures the amount of Assets of the company that is expected to earn additional profit. </t>
  </si>
  <si>
    <t>Non-admitted assets</t>
  </si>
  <si>
    <t xml:space="preserve">≤ 10% </t>
  </si>
  <si>
    <r>
      <t xml:space="preserve">Total </t>
    </r>
    <r>
      <rPr>
        <b/>
        <i/>
        <strike/>
        <sz val="11"/>
        <color indexed="10"/>
        <rFont val="Arial"/>
        <family val="2"/>
      </rPr>
      <t>Admitted</t>
    </r>
    <r>
      <rPr>
        <i/>
        <strike/>
        <sz val="11"/>
        <color indexed="8"/>
        <rFont val="Arial"/>
        <family val="2"/>
      </rPr>
      <t xml:space="preserve"> </t>
    </r>
    <r>
      <rPr>
        <i/>
        <sz val="11"/>
        <color indexed="8"/>
        <rFont val="Arial"/>
        <family val="2"/>
      </rPr>
      <t>Asset</t>
    </r>
  </si>
  <si>
    <t xml:space="preserve">This measures the Amount of Non-admitted Assets to a company’s Asset. The higher the ratio of this would mean that higher the portion company's asset that cannot be converted quickly into cash without incurring a financial loss. Thus, the higher the risk for the company to not able to immediately meet the policyholder claims. </t>
  </si>
  <si>
    <t>II</t>
  </si>
  <si>
    <t>Stability</t>
  </si>
  <si>
    <t>Solvency ratio</t>
  </si>
  <si>
    <t>Admitted Asset</t>
  </si>
  <si>
    <t>&gt;100%</t>
  </si>
  <si>
    <t>Total Liability</t>
  </si>
  <si>
    <t xml:space="preserve">The solvency ratio is an indicator of whether a company's assets in accordance with prudential measurs will be sufficient to meet the company's obligations when they become due. 
A downward trend ver the years would need examination and explanation as this may indicate a cash flow difficulties and unableto pay its debts when they become due which in turn could be a symptom of much deeper malady. </t>
  </si>
  <si>
    <t>Net Worth as Percentage of Liabilities (Capital Leveage Ratio)</t>
  </si>
  <si>
    <t>Minimum 25%</t>
  </si>
  <si>
    <t xml:space="preserve"> The smaller the Net Worth base relative to liabilities, the less capacity the company will have to absorb unforseen "shocks" (e.g. catastrophic losses due to earthquake or hurricane, failure of a reinsurer, exceptionally bad underwriting results, investment losses and so on. 
In case where there is volatility in the trend of this ratio, a sharp decline is encountered, the situation should be reviewed in conjunction with the results from the other capital test. 
The absolute value of the total equity is also a factor to be borne in mind. Smaller companies with a relatively small amount of equity available would be viewed with greater concern than large companies whise absolute values would be fairly large despite the companies reflecting similar ratios. </t>
  </si>
  <si>
    <t>III</t>
  </si>
  <si>
    <t>Solvency and capital</t>
  </si>
  <si>
    <t>Gross Premiums Written to Net Worth</t>
  </si>
  <si>
    <t>Gross Premium Written</t>
  </si>
  <si>
    <t>Up to 900%</t>
  </si>
  <si>
    <t>Net Worth provides cushion for absorbing losses. This ratio measures the adequacy of the cushion without the effect of premiums ceded to reinsurers. The higher the ratio, the more risk the insurer bears in relation to Net Worth.</t>
  </si>
  <si>
    <t>Net Premiums Written to Net Worth</t>
  </si>
  <si>
    <t>Net Premium Written</t>
  </si>
  <si>
    <t>Up to 300%</t>
  </si>
  <si>
    <t>This ratio measure the adequacy of the Net Worth cushion, net of the effects of premiums ceded to reinsurers. The higher the ratio, the more risk the insurer bears in relation to Net Worth</t>
  </si>
  <si>
    <t>Minimum Net Worth requirements</t>
  </si>
  <si>
    <t>≥100%</t>
  </si>
  <si>
    <t>Minimum Net Worth Requirements</t>
  </si>
  <si>
    <t xml:space="preserve">Measures the ratio of the company’s net worth from the Minimum Required Capital by IC. Equal or more than 100% ratio represents that the company is compliant with the current minimum net worth requirements; whereas, less 100% indicates that the company is deficient and the company is required to cover up the remaining defiency amount. </t>
  </si>
  <si>
    <t>IV</t>
  </si>
  <si>
    <t>Business volume and trends</t>
  </si>
  <si>
    <t>Change in Net Premiums Written</t>
  </si>
  <si>
    <t>NPW-Current</t>
  </si>
  <si>
    <t>With in -33% to 33%</t>
  </si>
  <si>
    <t>NPW-Previous</t>
  </si>
  <si>
    <t>N/A</t>
  </si>
  <si>
    <t xml:space="preserve">Material changes in net premiums written could indicate a lack of stability in the insurer's operations and/or management. A large increase in premiums may indicate entry into new lines of business or geographic locations. In addition, such an increase in premiums may be a sign that the insurers is attempting to increase cash flows in order to meet current loss payments. A large decrease in premiums may indicate the discontinuance of certain lines of business, scaled back writing due to large losses incertain lines, loss of market share due to competition, or increased use of reinsurance. </t>
  </si>
  <si>
    <t>Gross Change in Net Worth</t>
  </si>
  <si>
    <t>Net Worth-Current</t>
  </si>
  <si>
    <t>With in -10% to 50%</t>
  </si>
  <si>
    <t>Net Worth-Previous</t>
  </si>
  <si>
    <t xml:space="preserve">The Gross change in Net Worth ratio is the ultimate measure of improvement or deterioration in the insurer's financial condition during the year. </t>
  </si>
  <si>
    <t>III.</t>
  </si>
  <si>
    <t>Reinsurance</t>
  </si>
  <si>
    <t>Cession rate</t>
  </si>
  <si>
    <t>Reinsurer's Share in GPW</t>
  </si>
  <si>
    <t xml:space="preserve">This measures the risk that the company transfers to Reinsurance Companies. </t>
  </si>
  <si>
    <t>Net retention rate</t>
  </si>
  <si>
    <t>retain any risk in an amount not exceeding 20% of its net worth</t>
  </si>
  <si>
    <t xml:space="preserve">This reflects the reinsurance leverage, after reinsurance assumed and ceded. This test measures the company's exposure to pricing errors in its current book of business. This ratio tells a bit about a company's reinsurance program as well. 
The level of business retention will depend to a large extent on the types of business and product mix being written by the direct insurer. 
Where the use of reinsurance shows a change over time, either decreasing or increasing, it suggests that the company is changing its reinsurance policy and practice. A supervisor should be interested in knowing the reasons for change with some certainty. </t>
  </si>
  <si>
    <t>Profitability</t>
  </si>
  <si>
    <t>Claims ratio</t>
  </si>
  <si>
    <t>Net Insurance Contracts Benefit and Claims Paid</t>
  </si>
  <si>
    <t>Within 40%-50%</t>
  </si>
  <si>
    <t>This test is indicative of the company's ability to absorb claims with the influx of new premiums. Where the ratio is high, this indicates that premium rates are too low for the level of risk or that the claims experience has deteriorated. Either way, company profitability will be endangered because the company is more likely the company to incurr an operating loss for the period</t>
  </si>
  <si>
    <t>Other Underwriting Expense ratio</t>
  </si>
  <si>
    <t>Underwriting Expense</t>
  </si>
  <si>
    <t>≤ 30%</t>
  </si>
  <si>
    <t>This ratio measures the company's operational efficiency in underwriting its book of business. A value in excess of the acceptable benchmark might indicate inadequate components in pricing the products to cover actual selling and administrative overhead costs.</t>
  </si>
  <si>
    <t>Total Underwriting Expense ratio</t>
  </si>
  <si>
    <t>Claims+ Expense</t>
  </si>
  <si>
    <t>&lt; 80%</t>
  </si>
  <si>
    <t xml:space="preserve">The ratio measures the company's overall underwriting profitability. An insurer  will be making underwriting losses where the combined ratio is in excess of 100%. </t>
  </si>
  <si>
    <t>Administrative Expense ratio</t>
  </si>
  <si>
    <t>Administrative Expense</t>
  </si>
  <si>
    <t>&lt;20%</t>
  </si>
  <si>
    <t xml:space="preserve">A value in excess of the benchmark over time will limit the company's ability to grow, develop new products, compete on pricing, and eventually put strain on the company's capital and surplus. Larger companies and smaller companies can be expected to show different ratios due to economies of scale and the influence of fixed costs — however this is not always the case and would also reflect management capacity to manage costs effectively. Similarly, where an insurer is growing, it should have a progressively declining expense ratio. This will not always be observed and an indication of poor expense management ultimately raises concerns. </t>
  </si>
  <si>
    <t>Combined ratio</t>
  </si>
  <si>
    <t>Underwriting + Administrative</t>
  </si>
  <si>
    <t>&lt;100%</t>
  </si>
  <si>
    <t>Provides insight in a company’s financial performance including its ability to manage expenses. A high ratio indicates the efficient management of the affairs of business.</t>
  </si>
  <si>
    <t>Investment Yield Ratio</t>
  </si>
  <si>
    <t>Investment Income</t>
  </si>
  <si>
    <t>&gt;3.5 to 6.5%</t>
  </si>
  <si>
    <t>(Previous Invested Assets + Current Invested Assets)/2</t>
  </si>
  <si>
    <t>This ratio tests the investmnet yield earned by the company net of investment expenses and before capital gains/losses and income taxes. Where a company's value for this ratio remains below the industry's norm for an extended period of time, it may encounter difficulty attracing and retaining its yield-sensitive busines (life companies). It might also find it difficult to maintain its dividend scale to participating policyholders and net earnings to shareholders.</t>
  </si>
  <si>
    <t>Return on Asset Ratio</t>
  </si>
  <si>
    <t>Net Income</t>
  </si>
  <si>
    <t>(Previous Admitted Assets + Current Admitted Assets)/2</t>
  </si>
  <si>
    <t>This is an indicator of how profitable a company is relative to its total assets. ROA gives a manager, investor, or analyst an idea as to how efficient a company's management is at using its assets to generate earnings.</t>
  </si>
  <si>
    <t>HORIZONTAL AND VERTICAL ANALYSIS
 OF STATEMENT OF FINANCIAL POSITION</t>
  </si>
  <si>
    <t>Horizontal Analysis</t>
  </si>
  <si>
    <t>Vertical Analysis</t>
  </si>
  <si>
    <t>Change in Amount</t>
  </si>
  <si>
    <t>Change in %</t>
  </si>
  <si>
    <t>Remarks</t>
  </si>
  <si>
    <t>Subscription Receivable</t>
  </si>
  <si>
    <t>PRODUCTION ANALYSIS</t>
  </si>
  <si>
    <t>&gt; Based on Premiums on Direct Business</t>
  </si>
  <si>
    <t xml:space="preserve">        '- Describe the company's main line of business</t>
  </si>
  <si>
    <t>&gt; Showcase the reinsured per line of business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</si>
</sst>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00_-;\-* #,##0.00_-;_-* &quot;-&quot;??_-;_-@_-"/>
    <numFmt numFmtId="165" formatCode="0.0"/>
    <numFmt numFmtId="166" formatCode="dd\-mmm\-yyyy"/>
    <numFmt numFmtId="167" formatCode="[$-3409]dd\ mmmm\,\ yyyy;@"/>
    <numFmt numFmtId="168" formatCode="General_)"/>
    <numFmt numFmtId="169" formatCode="_(* #,##0_);_(* \(#,##0\);_(* &quot;-&quot;??_);_(@_)"/>
    <numFmt numFmtId="170" formatCode="[$-409]d\-mmm\-yy;@"/>
    <numFmt numFmtId="171" formatCode="[$-3409]dd\-mmm\-yy;@"/>
    <numFmt numFmtId="172" formatCode=";;;"/>
    <numFmt numFmtId="173" formatCode="..."/>
  </numFmts>
  <fonts count="78">
    <font>
      <sz val="9"/>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sz val="11"/>
      <color theme="1"/>
      <name val="Calibri"/>
      <family val="2"/>
      <scheme val="minor"/>
    </font>
    <font>
      <u/>
      <sz val="9"/>
      <color theme="10"/>
      <name val="Arial"/>
      <family val="2"/>
    </font>
    <font>
      <sz val="12"/>
      <color theme="1"/>
      <name val="Arial"/>
      <family val="2"/>
    </font>
    <font>
      <b/>
      <sz val="10"/>
      <color theme="1"/>
      <name val="Arial"/>
      <family val="2"/>
    </font>
    <font>
      <sz val="10"/>
      <color theme="1"/>
      <name val="Arial"/>
      <family val="2"/>
    </font>
    <font>
      <sz val="10"/>
      <color theme="1"/>
      <name val="Tahoma"/>
      <family val="2"/>
    </font>
    <font>
      <b/>
      <sz val="11"/>
      <color theme="1"/>
      <name val="Arial"/>
      <family val="2"/>
    </font>
    <font>
      <b/>
      <sz val="14"/>
      <color theme="0"/>
      <name val="Arial"/>
      <family val="2"/>
    </font>
    <font>
      <sz val="11"/>
      <color theme="1"/>
      <name val="Arial"/>
      <family val="2"/>
    </font>
    <font>
      <sz val="11"/>
      <color rgb="FFFF0000"/>
      <name val="Arial"/>
      <family val="2"/>
    </font>
    <font>
      <b/>
      <u/>
      <sz val="10"/>
      <color theme="1"/>
      <name val="Arial"/>
      <family val="2"/>
    </font>
    <font>
      <sz val="9"/>
      <color indexed="81"/>
      <name val="Tahoma"/>
      <family val="2"/>
    </font>
    <font>
      <i/>
      <sz val="9"/>
      <color rgb="FFFF0000"/>
      <name val="Arial"/>
      <family val="2"/>
    </font>
    <font>
      <b/>
      <sz val="10"/>
      <color indexed="81"/>
      <name val="Arial"/>
      <family val="2"/>
    </font>
    <font>
      <sz val="10"/>
      <color indexed="81"/>
      <name val="Arial"/>
      <family val="2"/>
    </font>
    <font>
      <sz val="10"/>
      <name val="Arial"/>
      <family val="2"/>
    </font>
    <font>
      <b/>
      <sz val="11"/>
      <name val="Arial"/>
      <family val="2"/>
    </font>
    <font>
      <b/>
      <sz val="14"/>
      <color theme="1"/>
      <name val="Arial"/>
      <family val="2"/>
    </font>
    <font>
      <sz val="11"/>
      <color theme="1" tint="4.9989318521683403E-2"/>
      <name val="Arial"/>
      <family val="2"/>
    </font>
    <font>
      <b/>
      <u/>
      <sz val="9"/>
      <color theme="10"/>
      <name val="Arial"/>
      <family val="2"/>
    </font>
    <font>
      <b/>
      <sz val="11"/>
      <color indexed="12"/>
      <name val="Arial"/>
      <family val="2"/>
    </font>
    <font>
      <sz val="12"/>
      <color theme="1"/>
      <name val="Calibri"/>
      <family val="2"/>
      <scheme val="minor"/>
    </font>
    <font>
      <u/>
      <sz val="10"/>
      <color theme="10"/>
      <name val="Arial"/>
      <family val="2"/>
    </font>
    <font>
      <sz val="11"/>
      <name val="Arial"/>
      <family val="2"/>
    </font>
    <font>
      <sz val="14"/>
      <color theme="1"/>
      <name val="Arial"/>
      <family val="2"/>
    </font>
    <font>
      <i/>
      <sz val="11"/>
      <color theme="1"/>
      <name val="Arial"/>
      <family val="2"/>
    </font>
    <font>
      <sz val="8"/>
      <name val="Arial"/>
      <family val="2"/>
    </font>
    <font>
      <b/>
      <i/>
      <sz val="11"/>
      <color theme="1"/>
      <name val="Arial"/>
      <family val="2"/>
    </font>
    <font>
      <b/>
      <sz val="16"/>
      <name val="Arial"/>
      <family val="2"/>
    </font>
    <font>
      <sz val="11"/>
      <color indexed="8"/>
      <name val="Calibri"/>
      <family val="2"/>
    </font>
    <font>
      <b/>
      <sz val="12"/>
      <name val="Arial"/>
      <family val="2"/>
    </font>
    <font>
      <b/>
      <u/>
      <sz val="14"/>
      <color theme="1"/>
      <name val="Arial"/>
      <family val="2"/>
    </font>
    <font>
      <b/>
      <u/>
      <sz val="14"/>
      <name val="Arial"/>
      <family val="2"/>
    </font>
    <font>
      <b/>
      <i/>
      <sz val="11"/>
      <color rgb="FFFF0000"/>
      <name val="Arial"/>
      <family val="2"/>
    </font>
    <font>
      <b/>
      <u/>
      <sz val="11"/>
      <color theme="10"/>
      <name val="Arial"/>
      <family val="2"/>
    </font>
    <font>
      <i/>
      <sz val="11"/>
      <color rgb="FFFF0000"/>
      <name val="Arial"/>
      <family val="2"/>
    </font>
    <font>
      <sz val="11"/>
      <color theme="0"/>
      <name val="Arial"/>
      <family val="2"/>
    </font>
    <font>
      <b/>
      <sz val="11"/>
      <color rgb="FF0000CC"/>
      <name val="Arial"/>
      <family val="2"/>
    </font>
    <font>
      <u/>
      <sz val="14"/>
      <color theme="1"/>
      <name val="Arial"/>
      <family val="2"/>
    </font>
    <font>
      <i/>
      <u/>
      <sz val="11"/>
      <name val="Arial"/>
      <family val="2"/>
    </font>
    <font>
      <b/>
      <u/>
      <sz val="9"/>
      <color theme="1"/>
      <name val="Arial"/>
      <family val="2"/>
    </font>
    <font>
      <b/>
      <sz val="10"/>
      <color rgb="FFFF0000"/>
      <name val="Arial"/>
      <family val="2"/>
    </font>
    <font>
      <sz val="10"/>
      <color rgb="FFFF0000"/>
      <name val="Arial"/>
      <family val="2"/>
    </font>
    <font>
      <b/>
      <sz val="12"/>
      <color theme="1"/>
      <name val="Arial"/>
      <family val="2"/>
    </font>
    <font>
      <b/>
      <u/>
      <sz val="16"/>
      <color theme="1"/>
      <name val="Arial"/>
      <family val="2"/>
    </font>
    <font>
      <b/>
      <sz val="12"/>
      <color rgb="FF000000"/>
      <name val="Arial"/>
      <family val="2"/>
    </font>
    <font>
      <sz val="12"/>
      <color rgb="FF000000"/>
      <name val="Arial"/>
      <family val="2"/>
    </font>
    <font>
      <sz val="10"/>
      <name val="Times New Roman"/>
      <family val="1"/>
    </font>
    <font>
      <b/>
      <sz val="12"/>
      <color rgb="FFFF0000"/>
      <name val="Arial"/>
      <family val="2"/>
    </font>
    <font>
      <b/>
      <sz val="12"/>
      <color indexed="10"/>
      <name val="Arial"/>
      <family val="2"/>
    </font>
    <font>
      <i/>
      <sz val="12"/>
      <name val="Arial"/>
      <family val="2"/>
    </font>
    <font>
      <sz val="12"/>
      <name val="Arial"/>
      <family val="2"/>
    </font>
    <font>
      <sz val="9"/>
      <color rgb="FFFF0000"/>
      <name val="Arial"/>
      <family val="2"/>
    </font>
    <font>
      <b/>
      <i/>
      <sz val="12"/>
      <color theme="1"/>
      <name val="Arial"/>
      <family val="2"/>
    </font>
    <font>
      <b/>
      <i/>
      <strike/>
      <sz val="11"/>
      <color indexed="10"/>
      <name val="Arial"/>
      <family val="2"/>
    </font>
    <font>
      <i/>
      <strike/>
      <sz val="11"/>
      <color indexed="8"/>
      <name val="Arial"/>
      <family val="2"/>
    </font>
    <font>
      <i/>
      <sz val="11"/>
      <color indexed="8"/>
      <name val="Arial"/>
      <family val="2"/>
    </font>
    <font>
      <b/>
      <sz val="16"/>
      <color theme="1"/>
      <name val="Arial"/>
      <family val="2"/>
    </font>
    <font>
      <sz val="10"/>
      <color theme="0"/>
      <name val="Arial"/>
      <family val="2"/>
    </font>
    <font>
      <b/>
      <sz val="10"/>
      <color indexed="8"/>
      <name val="Arial"/>
      <family val="2"/>
    </font>
    <font>
      <b/>
      <sz val="11"/>
      <color indexed="8"/>
      <name val="Arial"/>
      <family val="2"/>
    </font>
    <font>
      <sz val="11"/>
      <color indexed="8"/>
      <name val="Arial"/>
      <family val="2"/>
    </font>
  </fonts>
  <fills count="2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rgb="FFC5D9F1"/>
        <bgColor indexed="64"/>
      </patternFill>
    </fill>
    <fill>
      <patternFill patternType="solid">
        <fgColor rgb="FFD8E4BC"/>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DA9694"/>
        <bgColor indexed="64"/>
      </patternFill>
    </fill>
    <fill>
      <patternFill patternType="solid">
        <fgColor rgb="FFE7E6E6"/>
        <bgColor indexed="64"/>
      </patternFill>
    </fill>
    <fill>
      <patternFill patternType="solid">
        <fgColor theme="0" tint="-4.9989318521683403E-2"/>
        <bgColor indexed="64"/>
      </patternFill>
    </fill>
    <fill>
      <patternFill patternType="solid">
        <fgColor rgb="FFE6B8B7"/>
        <bgColor indexed="64"/>
      </patternFill>
    </fill>
    <fill>
      <patternFill patternType="solid">
        <fgColor indexed="9"/>
        <bgColor indexed="26"/>
      </patternFill>
    </fill>
    <fill>
      <patternFill patternType="solid">
        <fgColor rgb="FFFFFFCC"/>
        <bgColor indexed="26"/>
      </patternFill>
    </fill>
    <fill>
      <patternFill patternType="solid">
        <fgColor rgb="FFFF99CC"/>
        <bgColor indexed="64"/>
      </patternFill>
    </fill>
    <fill>
      <patternFill patternType="solid">
        <fgColor theme="6" tint="0.39997558519241921"/>
        <bgColor indexed="64"/>
      </patternFill>
    </fill>
    <fill>
      <patternFill patternType="solid">
        <fgColor indexed="9"/>
        <bgColor indexed="64"/>
      </patternFill>
    </fill>
    <fill>
      <patternFill patternType="solid">
        <fgColor rgb="FFFFD1E8"/>
        <bgColor indexed="64"/>
      </patternFill>
    </fill>
  </fills>
  <borders count="225">
    <border>
      <left/>
      <right/>
      <top/>
      <bottom/>
      <diagonal/>
    </border>
    <border>
      <left/>
      <right/>
      <top/>
      <bottom style="medium">
        <color auto="1"/>
      </bottom>
      <diagonal/>
    </border>
    <border>
      <left style="hair">
        <color auto="1"/>
      </left>
      <right style="hair">
        <color auto="1"/>
      </right>
      <top style="hair">
        <color auto="1"/>
      </top>
      <bottom style="hair">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hair">
        <color auto="1"/>
      </left>
      <right style="medium">
        <color auto="1"/>
      </right>
      <top style="hair">
        <color auto="1"/>
      </top>
      <bottom style="hair">
        <color auto="1"/>
      </bottom>
      <diagonal/>
    </border>
    <border>
      <left style="medium">
        <color auto="1"/>
      </left>
      <right style="medium">
        <color auto="1"/>
      </right>
      <top/>
      <bottom/>
      <diagonal/>
    </border>
    <border>
      <left style="medium">
        <color auto="1"/>
      </left>
      <right style="medium">
        <color auto="1"/>
      </right>
      <top style="hair">
        <color auto="1"/>
      </top>
      <bottom style="hair">
        <color auto="1"/>
      </bottom>
      <diagonal/>
    </border>
    <border>
      <left style="medium">
        <color auto="1"/>
      </left>
      <right style="medium">
        <color auto="1"/>
      </right>
      <top style="medium">
        <color auto="1"/>
      </top>
      <bottom/>
      <diagonal/>
    </border>
    <border>
      <left/>
      <right style="hair">
        <color auto="1"/>
      </right>
      <top/>
      <bottom/>
      <diagonal/>
    </border>
    <border>
      <left/>
      <right/>
      <top/>
      <bottom style="hair">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hair">
        <color auto="1"/>
      </left>
      <right style="medium">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style="medium">
        <color auto="1"/>
      </right>
      <top/>
      <bottom style="double">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medium">
        <color auto="1"/>
      </left>
      <right style="medium">
        <color auto="1"/>
      </right>
      <top style="medium">
        <color auto="1"/>
      </top>
      <bottom style="double">
        <color auto="1"/>
      </bottom>
      <diagonal/>
    </border>
    <border>
      <left/>
      <right/>
      <top/>
      <bottom style="double">
        <color auto="1"/>
      </bottom>
      <diagonal/>
    </border>
    <border>
      <left style="medium">
        <color auto="1"/>
      </left>
      <right/>
      <top/>
      <bottom style="double">
        <color auto="1"/>
      </bottom>
      <diagonal/>
    </border>
    <border>
      <left style="hair">
        <color auto="1"/>
      </left>
      <right style="medium">
        <color auto="1"/>
      </right>
      <top style="medium">
        <color auto="1"/>
      </top>
      <bottom style="double">
        <color auto="1"/>
      </bottom>
      <diagonal/>
    </border>
    <border>
      <left style="hair">
        <color auto="1"/>
      </left>
      <right style="hair">
        <color auto="1"/>
      </right>
      <top style="medium">
        <color auto="1"/>
      </top>
      <bottom style="double">
        <color auto="1"/>
      </bottom>
      <diagonal/>
    </border>
    <border>
      <left style="medium">
        <color auto="1"/>
      </left>
      <right/>
      <top style="thin">
        <color auto="1"/>
      </top>
      <bottom style="double">
        <color auto="1"/>
      </bottom>
      <diagonal/>
    </border>
    <border>
      <left/>
      <right/>
      <top style="thin">
        <color auto="1"/>
      </top>
      <bottom style="double">
        <color auto="1"/>
      </bottom>
      <diagonal/>
    </border>
    <border>
      <left style="hair">
        <color auto="1"/>
      </left>
      <right style="medium">
        <color auto="1"/>
      </right>
      <top style="thin">
        <color auto="1"/>
      </top>
      <bottom style="double">
        <color auto="1"/>
      </bottom>
      <diagonal/>
    </border>
    <border>
      <left/>
      <right style="hair">
        <color auto="1"/>
      </right>
      <top style="thin">
        <color auto="1"/>
      </top>
      <bottom style="double">
        <color auto="1"/>
      </bottom>
      <diagonal/>
    </border>
    <border>
      <left/>
      <right style="hair">
        <color auto="1"/>
      </right>
      <top style="medium">
        <color auto="1"/>
      </top>
      <bottom style="double">
        <color auto="1"/>
      </bottom>
      <diagonal/>
    </border>
    <border>
      <left style="thin">
        <color theme="0" tint="-0.14999847407452621"/>
      </left>
      <right style="hair">
        <color auto="1"/>
      </right>
      <top style="hair">
        <color auto="1"/>
      </top>
      <bottom style="hair">
        <color auto="1"/>
      </bottom>
      <diagonal/>
    </border>
    <border>
      <left style="thin">
        <color theme="0" tint="-0.14999847407452621"/>
      </left>
      <right style="hair">
        <color auto="1"/>
      </right>
      <top style="hair">
        <color auto="1"/>
      </top>
      <bottom style="medium">
        <color auto="1"/>
      </bottom>
      <diagonal/>
    </border>
    <border>
      <left style="thin">
        <color theme="0" tint="-0.14999847407452621"/>
      </left>
      <right/>
      <top style="thin">
        <color theme="0" tint="-0.14999847407452621"/>
      </top>
      <bottom style="thin">
        <color theme="0" tint="-0.14999847407452621"/>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top style="hair">
        <color theme="1"/>
      </top>
      <bottom style="hair">
        <color theme="1"/>
      </bottom>
      <diagonal/>
    </border>
    <border>
      <left/>
      <right/>
      <top style="hair">
        <color theme="1"/>
      </top>
      <bottom style="hair">
        <color theme="1"/>
      </bottom>
      <diagonal/>
    </border>
    <border>
      <left/>
      <right style="thin">
        <color theme="1"/>
      </right>
      <top style="hair">
        <color theme="1"/>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right/>
      <top style="hair">
        <color auto="1"/>
      </top>
      <bottom style="hair">
        <color auto="1"/>
      </bottom>
      <diagonal/>
    </border>
    <border>
      <left/>
      <right/>
      <top style="medium">
        <color auto="1"/>
      </top>
      <bottom style="hair">
        <color auto="1"/>
      </bottom>
      <diagonal/>
    </border>
    <border>
      <left/>
      <right/>
      <top style="hair">
        <color auto="1"/>
      </top>
      <bottom style="thin">
        <color auto="1"/>
      </bottom>
      <diagonal/>
    </border>
    <border>
      <left style="thin">
        <color theme="1"/>
      </left>
      <right/>
      <top/>
      <bottom style="hair">
        <color theme="1"/>
      </bottom>
      <diagonal/>
    </border>
    <border>
      <left/>
      <right style="thin">
        <color theme="1"/>
      </right>
      <top/>
      <bottom style="hair">
        <color theme="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theme="1"/>
      </left>
      <right style="thin">
        <color theme="1"/>
      </right>
      <top style="thin">
        <color theme="1"/>
      </top>
      <bottom style="medium">
        <color theme="1"/>
      </bottom>
      <diagonal/>
    </border>
    <border>
      <left/>
      <right/>
      <top/>
      <bottom style="medium">
        <color theme="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theme="0" tint="-0.24994659260841701"/>
      </right>
      <top style="thin">
        <color auto="1"/>
      </top>
      <bottom style="medium">
        <color auto="1"/>
      </bottom>
      <diagonal/>
    </border>
    <border>
      <left style="thin">
        <color theme="0" tint="-0.24994659260841701"/>
      </left>
      <right style="thin">
        <color theme="0" tint="-0.24994659260841701"/>
      </right>
      <top style="thin">
        <color auto="1"/>
      </top>
      <bottom style="medium">
        <color auto="1"/>
      </bottom>
      <diagonal/>
    </border>
    <border>
      <left style="thin">
        <color theme="0" tint="-0.24994659260841701"/>
      </left>
      <right style="thin">
        <color theme="0" tint="-0.24994659260841701"/>
      </right>
      <top style="medium">
        <color theme="1"/>
      </top>
      <bottom style="double">
        <color theme="1"/>
      </bottom>
      <diagonal/>
    </border>
    <border>
      <left style="medium">
        <color auto="1"/>
      </left>
      <right style="thin">
        <color auto="1"/>
      </right>
      <top style="thin">
        <color auto="1"/>
      </top>
      <bottom style="thin">
        <color auto="1"/>
      </bottom>
      <diagonal/>
    </border>
    <border>
      <left/>
      <right/>
      <top/>
      <bottom style="thin">
        <color auto="1"/>
      </bottom>
      <diagonal/>
    </border>
    <border>
      <left style="medium">
        <color auto="1"/>
      </left>
      <right style="medium">
        <color auto="1"/>
      </right>
      <top style="thin">
        <color auto="1"/>
      </top>
      <bottom style="double">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ck">
        <color auto="1"/>
      </bottom>
      <diagonal/>
    </border>
    <border>
      <left style="medium">
        <color auto="1"/>
      </left>
      <right style="thin">
        <color auto="1"/>
      </right>
      <top/>
      <bottom/>
      <diagonal/>
    </border>
    <border>
      <left style="thin">
        <color auto="1"/>
      </left>
      <right style="thin">
        <color auto="1"/>
      </right>
      <top/>
      <bottom/>
      <diagonal/>
    </border>
    <border>
      <left/>
      <right style="medium">
        <color auto="1"/>
      </right>
      <top style="double">
        <color auto="1"/>
      </top>
      <bottom/>
      <diagonal/>
    </border>
    <border>
      <left style="medium">
        <color auto="1"/>
      </left>
      <right style="medium">
        <color auto="1"/>
      </right>
      <top style="double">
        <color auto="1"/>
      </top>
      <bottom/>
      <diagonal/>
    </border>
    <border>
      <left style="hair">
        <color auto="1"/>
      </left>
      <right style="medium">
        <color auto="1"/>
      </right>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auto="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auto="1"/>
      </bottom>
      <diagonal/>
    </border>
    <border>
      <left style="thin">
        <color theme="0" tint="-0.24994659260841701"/>
      </left>
      <right style="medium">
        <color auto="1"/>
      </right>
      <top style="thin">
        <color theme="0" tint="-0.24994659260841701"/>
      </top>
      <bottom style="medium">
        <color auto="1"/>
      </bottom>
      <diagonal/>
    </border>
    <border>
      <left style="thin">
        <color theme="0" tint="-0.24994659260841701"/>
      </left>
      <right style="medium">
        <color auto="1"/>
      </right>
      <top style="medium">
        <color auto="1"/>
      </top>
      <bottom style="medium">
        <color theme="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auto="1"/>
      </right>
      <top/>
      <bottom style="thin">
        <color theme="0" tint="-0.24994659260841701"/>
      </bottom>
      <diagonal/>
    </border>
    <border>
      <left style="thin">
        <color theme="0" tint="-0.24994659260841701"/>
      </left>
      <right style="thin">
        <color theme="0" tint="-0.24994659260841701"/>
      </right>
      <top style="medium">
        <color auto="1"/>
      </top>
      <bottom style="medium">
        <color theme="1"/>
      </bottom>
      <diagonal/>
    </border>
    <border>
      <left/>
      <right style="thin">
        <color theme="0" tint="-0.24994659260841701"/>
      </right>
      <top style="medium">
        <color auto="1"/>
      </top>
      <bottom style="medium">
        <color theme="1"/>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auto="1"/>
      </bottom>
      <diagonal/>
    </border>
    <border>
      <left/>
      <right style="thin">
        <color theme="1"/>
      </right>
      <top/>
      <bottom/>
      <diagonal/>
    </border>
    <border>
      <left style="medium">
        <color auto="1"/>
      </left>
      <right/>
      <top/>
      <bottom style="medium">
        <color auto="1"/>
      </bottom>
      <diagonal/>
    </border>
    <border>
      <left/>
      <right style="medium">
        <color auto="1"/>
      </right>
      <top/>
      <bottom style="medium">
        <color auto="1"/>
      </bottom>
      <diagonal/>
    </border>
    <border>
      <left style="medium">
        <color theme="1"/>
      </left>
      <right style="thin">
        <color theme="0" tint="-0.24994659260841701"/>
      </right>
      <top style="medium">
        <color theme="1"/>
      </top>
      <bottom style="thin">
        <color theme="0" tint="-0.24994659260841701"/>
      </bottom>
      <diagonal/>
    </border>
    <border>
      <left style="thin">
        <color theme="0" tint="-0.24994659260841701"/>
      </left>
      <right style="thin">
        <color theme="0" tint="-0.24994659260841701"/>
      </right>
      <top style="medium">
        <color theme="1"/>
      </top>
      <bottom style="thin">
        <color theme="0" tint="-0.24994659260841701"/>
      </bottom>
      <diagonal/>
    </border>
    <border>
      <left style="thin">
        <color theme="0" tint="-0.24994659260841701"/>
      </left>
      <right style="medium">
        <color theme="1"/>
      </right>
      <top style="medium">
        <color theme="1"/>
      </top>
      <bottom style="thin">
        <color theme="0" tint="-0.24994659260841701"/>
      </bottom>
      <diagonal/>
    </border>
    <border>
      <left style="medium">
        <color theme="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1"/>
      </right>
      <top style="thin">
        <color theme="0" tint="-0.24994659260841701"/>
      </top>
      <bottom style="thin">
        <color theme="0" tint="-0.24994659260841701"/>
      </bottom>
      <diagonal/>
    </border>
    <border>
      <left style="medium">
        <color theme="1"/>
      </left>
      <right style="thin">
        <color theme="0" tint="-0.24994659260841701"/>
      </right>
      <top style="thin">
        <color theme="0" tint="-0.24994659260841701"/>
      </top>
      <bottom style="medium">
        <color theme="1"/>
      </bottom>
      <diagonal/>
    </border>
    <border>
      <left style="thin">
        <color theme="0" tint="-0.24994659260841701"/>
      </left>
      <right style="thin">
        <color theme="0" tint="-0.24994659260841701"/>
      </right>
      <top style="thin">
        <color theme="0" tint="-0.24994659260841701"/>
      </top>
      <bottom style="medium">
        <color theme="1"/>
      </bottom>
      <diagonal/>
    </border>
    <border>
      <left style="thin">
        <color theme="0" tint="-0.24994659260841701"/>
      </left>
      <right style="medium">
        <color theme="1"/>
      </right>
      <top style="thin">
        <color theme="0" tint="-0.24994659260841701"/>
      </top>
      <bottom style="medium">
        <color theme="1"/>
      </bottom>
      <diagonal/>
    </border>
    <border>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theme="1"/>
      </left>
      <right style="thin">
        <color theme="1"/>
      </right>
      <top style="medium">
        <color auto="1"/>
      </top>
      <bottom style="thin">
        <color theme="1"/>
      </bottom>
      <diagonal/>
    </border>
    <border>
      <left style="thin">
        <color theme="1"/>
      </left>
      <right style="thin">
        <color theme="1"/>
      </right>
      <top style="thin">
        <color theme="1"/>
      </top>
      <bottom style="thin">
        <color theme="1"/>
      </bottom>
      <diagonal/>
    </border>
    <border>
      <left style="medium">
        <color auto="1"/>
      </left>
      <right style="thin">
        <color theme="1"/>
      </right>
      <top style="medium">
        <color auto="1"/>
      </top>
      <bottom style="thin">
        <color theme="1"/>
      </bottom>
      <diagonal/>
    </border>
    <border>
      <left style="thin">
        <color theme="1"/>
      </left>
      <right style="medium">
        <color auto="1"/>
      </right>
      <top style="medium">
        <color auto="1"/>
      </top>
      <bottom style="thin">
        <color theme="1"/>
      </bottom>
      <diagonal/>
    </border>
    <border>
      <left style="medium">
        <color auto="1"/>
      </left>
      <right style="thin">
        <color theme="1"/>
      </right>
      <top style="thin">
        <color theme="1"/>
      </top>
      <bottom style="thin">
        <color theme="1"/>
      </bottom>
      <diagonal/>
    </border>
    <border>
      <left style="thin">
        <color theme="1"/>
      </left>
      <right style="medium">
        <color auto="1"/>
      </right>
      <top style="thin">
        <color theme="1"/>
      </top>
      <bottom style="thin">
        <color theme="1"/>
      </bottom>
      <diagonal/>
    </border>
    <border>
      <left style="medium">
        <color auto="1"/>
      </left>
      <right style="thin">
        <color theme="1"/>
      </right>
      <top style="thin">
        <color theme="1"/>
      </top>
      <bottom style="medium">
        <color auto="1"/>
      </bottom>
      <diagonal/>
    </border>
    <border>
      <left style="thin">
        <color theme="1"/>
      </left>
      <right style="thin">
        <color theme="1"/>
      </right>
      <top style="thin">
        <color theme="1"/>
      </top>
      <bottom style="medium">
        <color auto="1"/>
      </bottom>
      <diagonal/>
    </border>
    <border>
      <left style="thin">
        <color theme="1"/>
      </left>
      <right style="medium">
        <color auto="1"/>
      </right>
      <top style="thin">
        <color theme="1"/>
      </top>
      <bottom style="medium">
        <color auto="1"/>
      </bottom>
      <diagonal/>
    </border>
    <border>
      <left/>
      <right/>
      <top/>
      <bottom style="thin">
        <color theme="1"/>
      </bottom>
      <diagonal/>
    </border>
    <border>
      <left/>
      <right/>
      <top style="thin">
        <color theme="1"/>
      </top>
      <bottom style="thin">
        <color theme="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theme="0" tint="-0.24994659260841701"/>
      </left>
      <right style="medium">
        <color theme="1"/>
      </right>
      <top style="thin">
        <color theme="0" tint="-0.24994659260841701"/>
      </top>
      <bottom style="medium">
        <color auto="1"/>
      </bottom>
      <diagonal/>
    </border>
    <border>
      <left style="hair">
        <color auto="1"/>
      </left>
      <right style="medium">
        <color theme="1"/>
      </right>
      <top style="medium">
        <color auto="1"/>
      </top>
      <bottom style="double">
        <color auto="1"/>
      </bottom>
      <diagonal/>
    </border>
    <border>
      <left/>
      <right style="medium">
        <color theme="1"/>
      </right>
      <top/>
      <bottom/>
      <diagonal/>
    </border>
    <border>
      <left/>
      <right style="medium">
        <color theme="1"/>
      </right>
      <top style="medium">
        <color auto="1"/>
      </top>
      <bottom style="double">
        <color auto="1"/>
      </bottom>
      <diagonal/>
    </border>
    <border>
      <left/>
      <right style="medium">
        <color theme="1"/>
      </right>
      <top/>
      <bottom style="double">
        <color auto="1"/>
      </bottom>
      <diagonal/>
    </border>
    <border>
      <left style="medium">
        <color auto="1"/>
      </left>
      <right style="medium">
        <color auto="1"/>
      </right>
      <top style="thin">
        <color theme="0" tint="-0.24994659260841701"/>
      </top>
      <bottom style="medium">
        <color auto="1"/>
      </bottom>
      <diagonal/>
    </border>
    <border>
      <left style="medium">
        <color auto="1"/>
      </left>
      <right style="medium">
        <color auto="1"/>
      </right>
      <top style="thin">
        <color theme="0" tint="-0.24994659260841701"/>
      </top>
      <bottom style="thin">
        <color theme="0" tint="-0.2499465926084170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theme="0" tint="-0.24994659260841701"/>
      </left>
      <right style="medium">
        <color auto="1"/>
      </right>
      <top style="thin">
        <color theme="0" tint="-0.24994659260841701"/>
      </top>
      <bottom style="thin">
        <color auto="1"/>
      </bottom>
      <diagonal/>
    </border>
    <border>
      <left style="medium">
        <color auto="1"/>
      </left>
      <right style="medium">
        <color auto="1"/>
      </right>
      <top style="thin">
        <color theme="0" tint="-0.24994659260841701"/>
      </top>
      <bottom style="thin">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right style="thin">
        <color theme="0" tint="-0.24994659260841701"/>
      </right>
      <top style="medium">
        <color auto="1"/>
      </top>
      <bottom style="thin">
        <color theme="0" tint="-0.24994659260841701"/>
      </bottom>
      <diagonal/>
    </border>
    <border>
      <left style="thin">
        <color theme="0" tint="-0.24994659260841701"/>
      </left>
      <right style="thin">
        <color theme="0" tint="-0.24994659260841701"/>
      </right>
      <top style="medium">
        <color auto="1"/>
      </top>
      <bottom style="thin">
        <color theme="0" tint="-0.24994659260841701"/>
      </bottom>
      <diagonal/>
    </border>
    <border>
      <left style="thin">
        <color theme="0" tint="-0.24994659260841701"/>
      </left>
      <right style="medium">
        <color auto="1"/>
      </right>
      <top style="medium">
        <color auto="1"/>
      </top>
      <bottom style="thin">
        <color theme="0" tint="-0.24994659260841701"/>
      </bottom>
      <diagonal/>
    </border>
    <border>
      <left style="medium">
        <color auto="1"/>
      </left>
      <right style="medium">
        <color auto="1"/>
      </right>
      <top style="medium">
        <color auto="1"/>
      </top>
      <bottom style="thin">
        <color theme="0" tint="-0.24994659260841701"/>
      </bottom>
      <diagonal/>
    </border>
    <border>
      <left/>
      <right/>
      <top style="medium">
        <color auto="1"/>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medium">
        <color auto="1"/>
      </bottom>
      <diagonal/>
    </border>
    <border>
      <left style="medium">
        <color auto="1"/>
      </left>
      <right style="medium">
        <color auto="1"/>
      </right>
      <top style="thin">
        <color theme="0" tint="-0.24994659260841701"/>
      </top>
      <bottom/>
      <diagonal/>
    </border>
    <border>
      <left style="hair">
        <color auto="1"/>
      </left>
      <right style="thin">
        <color theme="0" tint="-0.24994659260841701"/>
      </right>
      <top style="medium">
        <color auto="1"/>
      </top>
      <bottom style="thin">
        <color theme="0" tint="-0.24994659260841701"/>
      </bottom>
      <diagonal/>
    </border>
    <border>
      <left style="hair">
        <color auto="1"/>
      </left>
      <right style="thin">
        <color theme="0" tint="-0.24994659260841701"/>
      </right>
      <top style="thin">
        <color theme="0" tint="-0.24994659260841701"/>
      </top>
      <bottom style="thin">
        <color theme="0" tint="-0.24994659260841701"/>
      </bottom>
      <diagonal/>
    </border>
    <border>
      <left style="hair">
        <color auto="1"/>
      </left>
      <right style="thin">
        <color theme="0" tint="-0.24994659260841701"/>
      </right>
      <top style="thin">
        <color theme="0" tint="-0.24994659260841701"/>
      </top>
      <bottom style="medium">
        <color auto="1"/>
      </bottom>
      <diagonal/>
    </border>
    <border>
      <left style="medium">
        <color auto="1"/>
      </left>
      <right style="thin">
        <color theme="0" tint="-0.24994659260841701"/>
      </right>
      <top style="medium">
        <color auto="1"/>
      </top>
      <bottom style="thin">
        <color theme="0" tint="-0.24994659260841701"/>
      </bottom>
      <diagonal/>
    </border>
    <border>
      <left style="medium">
        <color auto="1"/>
      </left>
      <right style="thin">
        <color theme="0" tint="-0.24994659260841701"/>
      </right>
      <top style="thin">
        <color theme="0" tint="-0.24994659260841701"/>
      </top>
      <bottom style="thin">
        <color theme="0" tint="-0.24994659260841701"/>
      </bottom>
      <diagonal/>
    </border>
    <border>
      <left style="medium">
        <color auto="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auto="1"/>
      </right>
      <top style="thin">
        <color theme="0" tint="-0.24994659260841701"/>
      </top>
      <bottom/>
      <diagonal/>
    </border>
    <border>
      <left style="thin">
        <color theme="0" tint="-0.24994659260841701"/>
      </left>
      <right style="medium">
        <color theme="1"/>
      </right>
      <top style="thin">
        <color theme="0" tint="-0.24994659260841701"/>
      </top>
      <bottom/>
      <diagonal/>
    </border>
    <border>
      <left style="medium">
        <color auto="1"/>
      </left>
      <right style="medium">
        <color auto="1"/>
      </right>
      <top style="double">
        <color auto="1"/>
      </top>
      <bottom style="thin">
        <color theme="0" tint="-0.24994659260841701"/>
      </bottom>
      <diagonal/>
    </border>
    <border>
      <left style="medium">
        <color theme="1"/>
      </left>
      <right style="medium">
        <color theme="1"/>
      </right>
      <top style="thin">
        <color theme="0" tint="-0.24994659260841701"/>
      </top>
      <bottom style="thin">
        <color theme="0" tint="-0.24994659260841701"/>
      </bottom>
      <diagonal/>
    </border>
    <border>
      <left style="thin">
        <color theme="0" tint="-0.24994659260841701"/>
      </left>
      <right style="medium">
        <color auto="1"/>
      </right>
      <top style="thin">
        <color theme="1"/>
      </top>
      <bottom style="thin">
        <color theme="0" tint="-0.24994659260841701"/>
      </bottom>
      <diagonal/>
    </border>
    <border>
      <left style="thin">
        <color theme="0" tint="-0.24994659260841701"/>
      </left>
      <right style="thin">
        <color theme="0" tint="-0.24994659260841701"/>
      </right>
      <top style="thin">
        <color theme="1"/>
      </top>
      <bottom style="thin">
        <color theme="0" tint="-0.24994659260841701"/>
      </bottom>
      <diagonal/>
    </border>
    <border>
      <left/>
      <right style="medium">
        <color auto="1"/>
      </right>
      <top/>
      <bottom style="thin">
        <color theme="0" tint="-0.24994659260841701"/>
      </bottom>
      <diagonal/>
    </border>
    <border>
      <left style="medium">
        <color auto="1"/>
      </left>
      <right/>
      <top style="thin">
        <color theme="0" tint="-0.24994659260841701"/>
      </top>
      <bottom style="thin">
        <color theme="0" tint="-0.24994659260841701"/>
      </bottom>
      <diagonal/>
    </border>
    <border>
      <left style="medium">
        <color auto="1"/>
      </left>
      <right/>
      <top style="medium">
        <color auto="1"/>
      </top>
      <bottom style="thin">
        <color theme="0" tint="-0.24994659260841701"/>
      </bottom>
      <diagonal/>
    </border>
    <border>
      <left/>
      <right style="medium">
        <color auto="1"/>
      </right>
      <top style="medium">
        <color auto="1"/>
      </top>
      <bottom style="medium">
        <color auto="1"/>
      </bottom>
      <diagonal/>
    </border>
    <border>
      <left/>
      <right style="medium">
        <color auto="1"/>
      </right>
      <top style="thin">
        <color theme="0" tint="-0.24994659260841701"/>
      </top>
      <bottom style="thin">
        <color theme="0" tint="-0.24994659260841701"/>
      </bottom>
      <diagonal/>
    </border>
    <border>
      <left style="thin">
        <color theme="1"/>
      </left>
      <right/>
      <top style="medium">
        <color auto="1"/>
      </top>
      <bottom style="thin">
        <color theme="1"/>
      </bottom>
      <diagonal/>
    </border>
    <border>
      <left/>
      <right/>
      <top style="medium">
        <color auto="1"/>
      </top>
      <bottom style="thin">
        <color theme="1"/>
      </bottom>
      <diagonal/>
    </border>
    <border>
      <left/>
      <right style="thin">
        <color theme="1"/>
      </right>
      <top style="medium">
        <color auto="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medium">
        <color auto="1"/>
      </bottom>
      <diagonal/>
    </border>
    <border>
      <left/>
      <right/>
      <top style="thin">
        <color theme="1"/>
      </top>
      <bottom style="medium">
        <color auto="1"/>
      </bottom>
      <diagonal/>
    </border>
    <border>
      <left/>
      <right style="thin">
        <color theme="1"/>
      </right>
      <top style="thin">
        <color theme="1"/>
      </top>
      <bottom style="medium">
        <color auto="1"/>
      </bottom>
      <diagonal/>
    </border>
    <border>
      <left/>
      <right style="medium">
        <color auto="1"/>
      </right>
      <top style="medium">
        <color auto="1"/>
      </top>
      <bottom style="thin">
        <color theme="0" tint="-0.24994659260841701"/>
      </bottom>
      <diagonal/>
    </border>
    <border>
      <left/>
      <right/>
      <top style="thin">
        <color theme="0" tint="-0.24994659260841701"/>
      </top>
      <bottom/>
      <diagonal/>
    </border>
    <border>
      <left/>
      <right style="medium">
        <color auto="1"/>
      </right>
      <top style="thin">
        <color theme="0" tint="-0.24994659260841701"/>
      </top>
      <bottom/>
      <diagonal/>
    </border>
    <border>
      <left/>
      <right/>
      <top/>
      <bottom style="thin">
        <color theme="0" tint="-0.24994659260841701"/>
      </bottom>
      <diagonal/>
    </border>
    <border>
      <left style="medium">
        <color auto="1"/>
      </left>
      <right/>
      <top style="thin">
        <color theme="0" tint="-0.24994659260841701"/>
      </top>
      <bottom style="medium">
        <color auto="1"/>
      </bottom>
      <diagonal/>
    </border>
    <border>
      <left/>
      <right/>
      <top/>
      <bottom style="dotted">
        <color auto="1"/>
      </bottom>
      <diagonal/>
    </border>
    <border>
      <left/>
      <right/>
      <top style="dotted">
        <color auto="1"/>
      </top>
      <bottom style="dotted">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dotted">
        <color auto="1"/>
      </top>
      <bottom/>
      <diagonal/>
    </border>
    <border>
      <left/>
      <right style="thin">
        <color auto="1"/>
      </right>
      <top style="medium">
        <color auto="1"/>
      </top>
      <bottom/>
      <diagonal/>
    </border>
    <border>
      <left/>
      <right style="thin">
        <color auto="1"/>
      </right>
      <top/>
      <bottom style="medium">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auto="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medium">
        <color auto="1"/>
      </bottom>
      <diagonal/>
    </border>
    <border>
      <left style="thin">
        <color theme="0" tint="-0.14996795556505021"/>
      </left>
      <right style="medium">
        <color auto="1"/>
      </right>
      <top style="thin">
        <color theme="0" tint="-0.14996795556505021"/>
      </top>
      <bottom style="medium">
        <color auto="1"/>
      </bottom>
      <diagonal/>
    </border>
    <border>
      <left style="medium">
        <color auto="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medium">
        <color auto="1"/>
      </left>
      <right/>
      <top style="thin">
        <color theme="0" tint="-0.14996795556505021"/>
      </top>
      <bottom style="medium">
        <color auto="1"/>
      </bottom>
      <diagonal/>
    </border>
    <border>
      <left/>
      <right/>
      <top style="thin">
        <color theme="0" tint="-0.14996795556505021"/>
      </top>
      <bottom style="medium">
        <color auto="1"/>
      </bottom>
      <diagonal/>
    </border>
    <border>
      <left/>
      <right style="thin">
        <color theme="0" tint="-0.14996795556505021"/>
      </right>
      <top style="thin">
        <color theme="0" tint="-0.14996795556505021"/>
      </top>
      <bottom style="medium">
        <color auto="1"/>
      </bottom>
      <diagonal/>
    </border>
    <border>
      <left style="medium">
        <color auto="1"/>
      </left>
      <right style="thin">
        <color auto="1"/>
      </right>
      <top style="thin">
        <color theme="0" tint="-0.14996795556505021"/>
      </top>
      <bottom style="thin">
        <color theme="0" tint="-0.14996795556505021"/>
      </bottom>
      <diagonal/>
    </border>
    <border>
      <left style="thin">
        <color auto="1"/>
      </left>
      <right style="thin">
        <color auto="1"/>
      </right>
      <top style="thin">
        <color theme="0" tint="-0.14996795556505021"/>
      </top>
      <bottom style="thin">
        <color theme="0" tint="-0.14996795556505021"/>
      </bottom>
      <diagonal/>
    </border>
    <border>
      <left style="thin">
        <color auto="1"/>
      </left>
      <right style="medium">
        <color auto="1"/>
      </right>
      <top style="thin">
        <color theme="0" tint="-0.14996795556505021"/>
      </top>
      <bottom style="thin">
        <color theme="0" tint="-0.14996795556505021"/>
      </bottom>
      <diagonal/>
    </border>
    <border>
      <left style="medium">
        <color auto="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auto="1"/>
      </right>
      <top/>
      <bottom style="thin">
        <color theme="0" tint="-0.14996795556505021"/>
      </bottom>
      <diagonal/>
    </border>
    <border>
      <left style="medium">
        <color auto="1"/>
      </left>
      <right style="thin">
        <color auto="1"/>
      </right>
      <top/>
      <bottom style="thin">
        <color theme="0" tint="-0.14996795556505021"/>
      </bottom>
      <diagonal/>
    </border>
    <border>
      <left style="thin">
        <color auto="1"/>
      </left>
      <right style="thin">
        <color auto="1"/>
      </right>
      <top/>
      <bottom style="thin">
        <color theme="0" tint="-0.14996795556505021"/>
      </bottom>
      <diagonal/>
    </border>
    <border>
      <left style="thin">
        <color auto="1"/>
      </left>
      <right style="medium">
        <color auto="1"/>
      </right>
      <top/>
      <bottom style="thin">
        <color theme="0" tint="-0.1499679555650502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indexed="8"/>
      </left>
      <right/>
      <top style="thin">
        <color theme="0" tint="-0.14996795556505021"/>
      </top>
      <bottom style="thin">
        <color theme="0" tint="-0.14996795556505021"/>
      </bottom>
      <diagonal/>
    </border>
    <border>
      <left style="medium">
        <color indexed="8"/>
      </left>
      <right/>
      <top/>
      <bottom/>
      <diagonal/>
    </border>
  </borders>
  <cellStyleXfs count="52">
    <xf numFmtId="0" fontId="0" fillId="0" borderId="0"/>
    <xf numFmtId="43" fontId="15" fillId="0" borderId="0" applyFont="0" applyFill="0" applyBorder="0" applyAlignment="0" applyProtection="0"/>
    <xf numFmtId="9" fontId="15" fillId="0" borderId="0" applyFont="0" applyFill="0" applyBorder="0" applyAlignment="0" applyProtection="0"/>
    <xf numFmtId="0" fontId="16" fillId="0" borderId="0"/>
    <xf numFmtId="43" fontId="16"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0" fontId="12" fillId="0" borderId="0"/>
    <xf numFmtId="43" fontId="12" fillId="0" borderId="0" applyFont="0" applyFill="0" applyBorder="0" applyAlignment="0" applyProtection="0"/>
    <xf numFmtId="0" fontId="17" fillId="0" borderId="0" applyNumberFormat="0" applyFill="0" applyBorder="0" applyAlignment="0" applyProtection="0"/>
    <xf numFmtId="0" fontId="11" fillId="0" borderId="0"/>
    <xf numFmtId="0" fontId="21" fillId="0" borderId="0"/>
    <xf numFmtId="0" fontId="10" fillId="0" borderId="0"/>
    <xf numFmtId="164" fontId="10" fillId="0" borderId="0" applyFont="0" applyFill="0" applyBorder="0" applyAlignment="0" applyProtection="0"/>
    <xf numFmtId="0" fontId="15" fillId="0" borderId="0"/>
    <xf numFmtId="0" fontId="9" fillId="0" borderId="0"/>
    <xf numFmtId="164" fontId="9"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xf numFmtId="0" fontId="9" fillId="0" borderId="0"/>
    <xf numFmtId="0" fontId="8" fillId="0" borderId="0"/>
    <xf numFmtId="0" fontId="8" fillId="0" borderId="0"/>
    <xf numFmtId="0" fontId="8" fillId="0" borderId="0"/>
    <xf numFmtId="0" fontId="7" fillId="0" borderId="0"/>
    <xf numFmtId="0" fontId="20" fillId="0" borderId="0"/>
    <xf numFmtId="43" fontId="20" fillId="0" borderId="0" applyFont="0" applyFill="0" applyBorder="0" applyAlignment="0" applyProtection="0"/>
    <xf numFmtId="0" fontId="31" fillId="0" borderId="0"/>
    <xf numFmtId="0" fontId="6" fillId="0" borderId="0"/>
    <xf numFmtId="0" fontId="36" fillId="0" borderId="0">
      <alignment horizontal="left" vertical="center" indent="1"/>
    </xf>
    <xf numFmtId="43" fontId="37" fillId="0" borderId="0" applyFont="0" applyFill="0" applyBorder="0" applyAlignment="0" applyProtection="0"/>
    <xf numFmtId="0" fontId="37" fillId="0" borderId="0"/>
    <xf numFmtId="9" fontId="37" fillId="0" borderId="0" applyFont="0" applyFill="0" applyBorder="0" applyAlignment="0" applyProtection="0"/>
    <xf numFmtId="0" fontId="38" fillId="0" borderId="0" applyNumberFormat="0" applyFill="0" applyBorder="0" applyAlignment="0" applyProtection="0"/>
    <xf numFmtId="0" fontId="6" fillId="0" borderId="0"/>
    <xf numFmtId="0" fontId="5" fillId="0" borderId="0"/>
    <xf numFmtId="0" fontId="5"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43" fontId="45" fillId="0" borderId="0" applyFont="0" applyFill="0" applyBorder="0" applyAlignment="0" applyProtection="0"/>
    <xf numFmtId="0" fontId="15"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164" fontId="63" fillId="0" borderId="0" applyFont="0" applyFill="0" applyBorder="0" applyAlignment="0" applyProtection="0"/>
    <xf numFmtId="9" fontId="63" fillId="0" borderId="0" applyFont="0" applyFill="0" applyBorder="0" applyAlignment="0" applyProtection="0"/>
    <xf numFmtId="43" fontId="1" fillId="0" borderId="0" applyFont="0" applyFill="0" applyBorder="0" applyAlignment="0" applyProtection="0"/>
  </cellStyleXfs>
  <cellXfs count="1026">
    <xf numFmtId="0" fontId="0" fillId="0" borderId="0" xfId="0"/>
    <xf numFmtId="0" fontId="24" fillId="0" borderId="0" xfId="8" applyFont="1"/>
    <xf numFmtId="0" fontId="25" fillId="0" borderId="0" xfId="8" applyFont="1" applyAlignment="1">
      <alignment wrapText="1"/>
    </xf>
    <xf numFmtId="0" fontId="22" fillId="0" borderId="0" xfId="0" applyFont="1"/>
    <xf numFmtId="0" fontId="24" fillId="0" borderId="0" xfId="0" applyFont="1"/>
    <xf numFmtId="0" fontId="32" fillId="6" borderId="43" xfId="0" applyFont="1" applyFill="1" applyBorder="1" applyAlignment="1">
      <alignment horizontal="left"/>
    </xf>
    <xf numFmtId="0" fontId="18" fillId="6" borderId="0" xfId="0" applyFont="1" applyFill="1"/>
    <xf numFmtId="0" fontId="24" fillId="2" borderId="0" xfId="0" applyFont="1" applyFill="1"/>
    <xf numFmtId="0" fontId="24" fillId="0" borderId="0" xfId="0" applyFont="1" applyAlignment="1">
      <alignment horizontal="left"/>
    </xf>
    <xf numFmtId="0" fontId="24" fillId="0" borderId="0" xfId="0" applyFont="1" applyAlignment="1">
      <alignment wrapText="1"/>
    </xf>
    <xf numFmtId="0" fontId="20" fillId="0" borderId="0" xfId="0" applyFont="1"/>
    <xf numFmtId="0" fontId="20" fillId="6" borderId="0" xfId="0" applyFont="1" applyFill="1"/>
    <xf numFmtId="0" fontId="19" fillId="0" borderId="0" xfId="0" applyFont="1"/>
    <xf numFmtId="0" fontId="19" fillId="4" borderId="46" xfId="0" applyFont="1" applyFill="1" applyBorder="1"/>
    <xf numFmtId="0" fontId="20" fillId="0" borderId="0" xfId="0" applyFont="1" applyAlignment="1">
      <alignment horizontal="left" vertical="top"/>
    </xf>
    <xf numFmtId="49" fontId="22" fillId="0" borderId="9" xfId="1" applyNumberFormat="1" applyFont="1" applyFill="1" applyBorder="1" applyAlignment="1" applyProtection="1">
      <alignment horizontal="left" vertical="top"/>
    </xf>
    <xf numFmtId="49" fontId="22" fillId="0" borderId="9" xfId="0" applyNumberFormat="1" applyFont="1" applyBorder="1" applyAlignment="1">
      <alignment horizontal="left" vertical="top"/>
    </xf>
    <xf numFmtId="0" fontId="22" fillId="0" borderId="6" xfId="0" applyFont="1" applyBorder="1"/>
    <xf numFmtId="0" fontId="22" fillId="0" borderId="7" xfId="0" applyFont="1" applyBorder="1"/>
    <xf numFmtId="0" fontId="22" fillId="0" borderId="9" xfId="0" applyFont="1" applyBorder="1"/>
    <xf numFmtId="0" fontId="20" fillId="0" borderId="0" xfId="0" applyFont="1" applyAlignment="1">
      <alignment vertical="top" wrapText="1"/>
    </xf>
    <xf numFmtId="0" fontId="20" fillId="0" borderId="15" xfId="0" applyFont="1" applyBorder="1"/>
    <xf numFmtId="43" fontId="20" fillId="8" borderId="52" xfId="1" applyFont="1" applyFill="1" applyBorder="1" applyAlignment="1" applyProtection="1">
      <protection hidden="1"/>
    </xf>
    <xf numFmtId="43" fontId="20" fillId="11" borderId="51" xfId="1" applyFont="1" applyFill="1" applyBorder="1" applyAlignment="1" applyProtection="1">
      <protection hidden="1"/>
    </xf>
    <xf numFmtId="0" fontId="24" fillId="0" borderId="0" xfId="23" applyFont="1"/>
    <xf numFmtId="0" fontId="24" fillId="0" borderId="0" xfId="0" applyFont="1" applyProtection="1">
      <protection locked="0"/>
    </xf>
    <xf numFmtId="43" fontId="20" fillId="8" borderId="52" xfId="1" applyFont="1" applyFill="1" applyBorder="1" applyAlignment="1" applyProtection="1"/>
    <xf numFmtId="43" fontId="20" fillId="11" borderId="51" xfId="1" applyFont="1" applyFill="1" applyBorder="1" applyAlignment="1" applyProtection="1"/>
    <xf numFmtId="43" fontId="20" fillId="0" borderId="0" xfId="1" applyFont="1" applyFill="1" applyAlignment="1" applyProtection="1"/>
    <xf numFmtId="43" fontId="19" fillId="4" borderId="50" xfId="1" applyFont="1" applyFill="1" applyBorder="1" applyAlignment="1" applyProtection="1"/>
    <xf numFmtId="43" fontId="19" fillId="0" borderId="0" xfId="1" applyFont="1" applyBorder="1" applyAlignment="1" applyProtection="1">
      <alignment horizontal="center"/>
    </xf>
    <xf numFmtId="43" fontId="20" fillId="0" borderId="0" xfId="1" applyFont="1" applyAlignment="1" applyProtection="1"/>
    <xf numFmtId="43" fontId="20" fillId="5" borderId="51" xfId="1" applyFont="1" applyFill="1" applyBorder="1" applyAlignment="1" applyProtection="1">
      <protection locked="0"/>
    </xf>
    <xf numFmtId="0" fontId="32" fillId="6" borderId="54" xfId="0" applyFont="1" applyFill="1" applyBorder="1" applyAlignment="1">
      <alignment horizontal="left"/>
    </xf>
    <xf numFmtId="0" fontId="22" fillId="6" borderId="55" xfId="0" applyFont="1" applyFill="1" applyBorder="1"/>
    <xf numFmtId="0" fontId="22" fillId="0" borderId="0" xfId="12" applyFont="1"/>
    <xf numFmtId="0" fontId="22" fillId="0" borderId="0" xfId="12" applyFont="1" applyAlignment="1">
      <alignment horizontal="left"/>
    </xf>
    <xf numFmtId="0" fontId="19" fillId="4" borderId="16" xfId="0" applyFont="1" applyFill="1" applyBorder="1" applyAlignment="1">
      <alignment vertical="top" wrapText="1"/>
    </xf>
    <xf numFmtId="0" fontId="22" fillId="0" borderId="0" xfId="8" applyFont="1" applyAlignment="1">
      <alignment horizontal="center" wrapText="1"/>
    </xf>
    <xf numFmtId="0" fontId="41" fillId="0" borderId="0" xfId="0" applyFont="1"/>
    <xf numFmtId="0" fontId="40" fillId="0" borderId="0" xfId="0" applyFont="1"/>
    <xf numFmtId="0" fontId="24" fillId="0" borderId="63" xfId="0" applyFont="1" applyBorder="1" applyAlignment="1">
      <alignment horizontal="center" vertical="center"/>
    </xf>
    <xf numFmtId="0" fontId="24" fillId="0" borderId="60" xfId="0" applyFont="1" applyBorder="1"/>
    <xf numFmtId="0" fontId="24" fillId="0" borderId="61" xfId="0" applyFont="1" applyBorder="1"/>
    <xf numFmtId="0" fontId="18" fillId="0" borderId="0" xfId="0" applyFont="1"/>
    <xf numFmtId="0" fontId="24" fillId="0" borderId="0" xfId="0" applyFont="1" applyAlignment="1">
      <alignment vertical="center" wrapText="1"/>
    </xf>
    <xf numFmtId="0" fontId="24" fillId="0" borderId="0" xfId="0" applyFont="1" applyAlignment="1">
      <alignment vertical="center"/>
    </xf>
    <xf numFmtId="0" fontId="24" fillId="0" borderId="72" xfId="0" applyFont="1" applyBorder="1" applyAlignment="1">
      <alignment horizontal="center" vertical="center"/>
    </xf>
    <xf numFmtId="166" fontId="22" fillId="0" borderId="45" xfId="0" applyNumberFormat="1" applyFont="1" applyBorder="1" applyAlignment="1">
      <alignment horizontal="left"/>
    </xf>
    <xf numFmtId="0" fontId="24" fillId="0" borderId="62" xfId="0" applyFont="1" applyBorder="1"/>
    <xf numFmtId="0" fontId="22" fillId="0" borderId="0" xfId="0" applyFont="1" applyAlignment="1">
      <alignment wrapText="1"/>
    </xf>
    <xf numFmtId="0" fontId="24" fillId="0" borderId="61" xfId="0" applyFont="1" applyBorder="1" applyAlignment="1">
      <alignment wrapText="1"/>
    </xf>
    <xf numFmtId="0" fontId="24" fillId="0" borderId="72" xfId="0" applyFont="1" applyBorder="1" applyAlignment="1">
      <alignment wrapText="1"/>
    </xf>
    <xf numFmtId="0" fontId="24" fillId="0" borderId="0" xfId="8" applyFont="1" applyAlignment="1">
      <alignment vertical="top" wrapText="1"/>
    </xf>
    <xf numFmtId="0" fontId="24" fillId="0" borderId="0" xfId="8" applyFont="1" applyAlignment="1">
      <alignment horizontal="left" vertical="top" wrapText="1"/>
    </xf>
    <xf numFmtId="0" fontId="24" fillId="0" borderId="0" xfId="8" applyFont="1" applyAlignment="1">
      <alignment horizontal="left" wrapText="1"/>
    </xf>
    <xf numFmtId="0" fontId="24" fillId="0" borderId="0" xfId="8" applyFont="1" applyAlignment="1">
      <alignment horizontal="left"/>
    </xf>
    <xf numFmtId="0" fontId="0" fillId="0" borderId="0" xfId="0" applyAlignment="1">
      <alignment vertical="top"/>
    </xf>
    <xf numFmtId="0" fontId="32" fillId="3" borderId="91" xfId="8" applyFont="1" applyFill="1" applyBorder="1" applyAlignment="1">
      <alignment horizontal="center" vertical="center" wrapText="1"/>
    </xf>
    <xf numFmtId="0" fontId="22" fillId="0" borderId="0" xfId="8" applyFont="1"/>
    <xf numFmtId="0" fontId="24" fillId="0" borderId="0" xfId="0" applyFont="1" applyAlignment="1">
      <alignment vertical="top"/>
    </xf>
    <xf numFmtId="0" fontId="32" fillId="16" borderId="58" xfId="8" applyFont="1" applyFill="1" applyBorder="1" applyAlignment="1">
      <alignment horizontal="center"/>
    </xf>
    <xf numFmtId="0" fontId="28" fillId="0" borderId="0" xfId="12" applyFont="1" applyAlignment="1">
      <alignment horizontal="left"/>
    </xf>
    <xf numFmtId="43" fontId="24" fillId="5" borderId="98" xfId="9" applyFont="1" applyFill="1" applyBorder="1" applyAlignment="1" applyProtection="1">
      <alignment vertical="center"/>
    </xf>
    <xf numFmtId="0" fontId="24" fillId="12" borderId="101" xfId="11" applyFont="1" applyFill="1" applyBorder="1"/>
    <xf numFmtId="0" fontId="24" fillId="9" borderId="101" xfId="11" applyFont="1" applyFill="1" applyBorder="1"/>
    <xf numFmtId="0" fontId="25" fillId="22" borderId="101" xfId="8" applyFont="1" applyFill="1" applyBorder="1" applyAlignment="1">
      <alignment wrapText="1"/>
    </xf>
    <xf numFmtId="0" fontId="25" fillId="14" borderId="103" xfId="8" applyFont="1" applyFill="1" applyBorder="1" applyAlignment="1">
      <alignment wrapText="1"/>
    </xf>
    <xf numFmtId="0" fontId="43" fillId="22" borderId="93" xfId="10" applyNumberFormat="1" applyFont="1" applyFill="1" applyBorder="1" applyAlignment="1" applyProtection="1">
      <alignment vertical="center" wrapText="1"/>
      <protection locked="0"/>
    </xf>
    <xf numFmtId="0" fontId="43" fillId="22" borderId="94" xfId="10" applyNumberFormat="1" applyFont="1" applyFill="1" applyBorder="1" applyAlignment="1" applyProtection="1">
      <alignment vertical="center" wrapText="1"/>
      <protection locked="0"/>
    </xf>
    <xf numFmtId="0" fontId="43" fillId="22" borderId="92" xfId="10" applyNumberFormat="1" applyFont="1" applyFill="1" applyBorder="1" applyAlignment="1" applyProtection="1">
      <alignment vertical="center" wrapText="1"/>
      <protection locked="0"/>
    </xf>
    <xf numFmtId="0" fontId="39" fillId="0" borderId="0" xfId="40" applyFont="1" applyProtection="1">
      <protection locked="0"/>
    </xf>
    <xf numFmtId="0" fontId="39" fillId="0" borderId="0" xfId="40" applyFont="1"/>
    <xf numFmtId="0" fontId="39" fillId="0" borderId="0" xfId="40" applyFont="1" applyAlignment="1" applyProtection="1">
      <alignment horizontal="center"/>
      <protection locked="0"/>
    </xf>
    <xf numFmtId="0" fontId="32" fillId="0" borderId="0" xfId="40" applyFont="1" applyAlignment="1" applyProtection="1">
      <alignment horizontal="center"/>
      <protection locked="0"/>
    </xf>
    <xf numFmtId="0" fontId="32" fillId="0" borderId="1" xfId="40" applyFont="1" applyBorder="1" applyAlignment="1" applyProtection="1">
      <alignment horizontal="center" vertical="center"/>
      <protection locked="0"/>
    </xf>
    <xf numFmtId="0" fontId="39" fillId="0" borderId="0" xfId="40" applyFont="1" applyAlignment="1">
      <alignment horizontal="center"/>
    </xf>
    <xf numFmtId="0" fontId="39" fillId="5" borderId="68" xfId="40" applyFont="1" applyFill="1" applyBorder="1" applyProtection="1">
      <protection locked="0"/>
    </xf>
    <xf numFmtId="0" fontId="39" fillId="5" borderId="68" xfId="40" applyFont="1" applyFill="1" applyBorder="1" applyAlignment="1" applyProtection="1">
      <alignment horizontal="center"/>
      <protection locked="0"/>
    </xf>
    <xf numFmtId="43" fontId="39" fillId="5" borderId="68" xfId="40" applyNumberFormat="1" applyFont="1" applyFill="1" applyBorder="1" applyAlignment="1" applyProtection="1">
      <alignment horizontal="center"/>
      <protection locked="0"/>
    </xf>
    <xf numFmtId="0" fontId="32" fillId="0" borderId="0" xfId="40" applyFont="1" applyProtection="1">
      <protection locked="0"/>
    </xf>
    <xf numFmtId="0" fontId="39" fillId="0" borderId="0" xfId="40" quotePrefix="1" applyFont="1" applyAlignment="1" applyProtection="1">
      <alignment horizontal="center"/>
      <protection locked="0"/>
    </xf>
    <xf numFmtId="169" fontId="39" fillId="5" borderId="68" xfId="41" applyNumberFormat="1" applyFont="1" applyFill="1" applyBorder="1" applyProtection="1">
      <protection locked="0"/>
    </xf>
    <xf numFmtId="169" fontId="39" fillId="0" borderId="0" xfId="41" applyNumberFormat="1" applyFont="1" applyFill="1" applyProtection="1">
      <protection locked="0"/>
    </xf>
    <xf numFmtId="10" fontId="39" fillId="0" borderId="0" xfId="42" applyNumberFormat="1" applyFont="1" applyFill="1" applyAlignment="1" applyProtection="1">
      <alignment horizontal="center"/>
      <protection locked="0"/>
    </xf>
    <xf numFmtId="0" fontId="20" fillId="23" borderId="0" xfId="0" applyFont="1" applyFill="1" applyAlignment="1">
      <alignment vertical="top"/>
    </xf>
    <xf numFmtId="0" fontId="32" fillId="19" borderId="0" xfId="0" applyFont="1" applyFill="1" applyAlignment="1">
      <alignment vertical="top"/>
    </xf>
    <xf numFmtId="0" fontId="24" fillId="6" borderId="0" xfId="0" applyFont="1" applyFill="1"/>
    <xf numFmtId="0" fontId="39" fillId="6" borderId="0" xfId="40" applyFont="1" applyFill="1"/>
    <xf numFmtId="0" fontId="26" fillId="23" borderId="0" xfId="0" applyFont="1" applyFill="1" applyAlignment="1">
      <alignment horizontal="left" vertical="top"/>
    </xf>
    <xf numFmtId="0" fontId="19" fillId="4" borderId="50" xfId="0" applyFont="1" applyFill="1" applyBorder="1"/>
    <xf numFmtId="0" fontId="19" fillId="0" borderId="0" xfId="0" applyFont="1" applyAlignment="1">
      <alignment horizontal="center"/>
    </xf>
    <xf numFmtId="0" fontId="20" fillId="6" borderId="52" xfId="0" applyFont="1" applyFill="1" applyBorder="1"/>
    <xf numFmtId="0" fontId="20" fillId="6" borderId="51" xfId="0" applyFont="1" applyFill="1" applyBorder="1"/>
    <xf numFmtId="0" fontId="20" fillId="0" borderId="47" xfId="0" applyFont="1" applyBorder="1" applyAlignment="1">
      <alignment vertical="top" wrapText="1"/>
    </xf>
    <xf numFmtId="0" fontId="19" fillId="4" borderId="16" xfId="0" applyFont="1" applyFill="1" applyBorder="1"/>
    <xf numFmtId="0" fontId="19" fillId="4" borderId="49" xfId="0" applyFont="1" applyFill="1" applyBorder="1"/>
    <xf numFmtId="0" fontId="19" fillId="4" borderId="50" xfId="0" applyFont="1" applyFill="1" applyBorder="1" applyAlignment="1">
      <alignment vertical="top" wrapText="1"/>
    </xf>
    <xf numFmtId="0" fontId="49" fillId="0" borderId="0" xfId="0" applyFont="1" applyAlignment="1">
      <alignment horizontal="center"/>
    </xf>
    <xf numFmtId="0" fontId="22" fillId="0" borderId="0" xfId="0" applyFont="1" applyAlignment="1">
      <alignment horizontal="center" vertical="center"/>
    </xf>
    <xf numFmtId="0" fontId="24" fillId="0" borderId="0" xfId="0" applyFont="1" applyAlignment="1">
      <alignment horizontal="center" vertical="center"/>
    </xf>
    <xf numFmtId="0" fontId="43" fillId="0" borderId="0" xfId="0" applyFont="1" applyAlignment="1">
      <alignment horizontal="center" vertical="center"/>
    </xf>
    <xf numFmtId="0" fontId="24" fillId="6" borderId="0" xfId="0" applyFont="1" applyFill="1" applyAlignment="1">
      <alignment horizontal="center" vertical="center"/>
    </xf>
    <xf numFmtId="0" fontId="43" fillId="16" borderId="57" xfId="0" applyFont="1" applyFill="1" applyBorder="1" applyAlignment="1">
      <alignment horizontal="center" vertical="center"/>
    </xf>
    <xf numFmtId="0" fontId="22" fillId="16" borderId="57" xfId="0" applyFont="1" applyFill="1" applyBorder="1" applyAlignment="1">
      <alignment horizontal="center" vertical="center" wrapText="1"/>
    </xf>
    <xf numFmtId="0" fontId="24" fillId="6" borderId="0" xfId="0" applyFont="1" applyFill="1" applyAlignment="1">
      <alignment vertical="center"/>
    </xf>
    <xf numFmtId="0" fontId="49" fillId="0" borderId="7" xfId="0" applyFont="1" applyBorder="1" applyAlignment="1">
      <alignment horizontal="center"/>
    </xf>
    <xf numFmtId="0" fontId="22" fillId="0" borderId="8" xfId="0" applyFont="1" applyBorder="1"/>
    <xf numFmtId="0" fontId="22" fillId="0" borderId="14" xfId="0" applyFont="1" applyBorder="1"/>
    <xf numFmtId="0" fontId="22" fillId="6" borderId="0" xfId="0" applyFont="1" applyFill="1"/>
    <xf numFmtId="0" fontId="49" fillId="0" borderId="83" xfId="0" applyFont="1" applyBorder="1" applyAlignment="1">
      <alignment horizontal="center"/>
    </xf>
    <xf numFmtId="43" fontId="22" fillId="7" borderId="83" xfId="1" applyFont="1" applyFill="1" applyBorder="1" applyProtection="1"/>
    <xf numFmtId="43" fontId="22" fillId="7" borderId="83" xfId="1" applyFont="1" applyFill="1" applyBorder="1" applyProtection="1">
      <protection hidden="1"/>
    </xf>
    <xf numFmtId="43" fontId="22" fillId="9" borderId="102" xfId="1" applyFont="1" applyFill="1" applyBorder="1" applyProtection="1">
      <protection hidden="1"/>
    </xf>
    <xf numFmtId="43" fontId="22" fillId="7" borderId="136" xfId="1" applyFont="1" applyFill="1" applyBorder="1" applyProtection="1"/>
    <xf numFmtId="0" fontId="24" fillId="0" borderId="9" xfId="0" applyFont="1" applyBorder="1"/>
    <xf numFmtId="43" fontId="24" fillId="5" borderId="83" xfId="1" applyFont="1" applyFill="1" applyBorder="1" applyProtection="1">
      <protection locked="0"/>
    </xf>
    <xf numFmtId="43" fontId="24" fillId="9" borderId="102" xfId="1" applyFont="1" applyFill="1" applyBorder="1" applyProtection="1">
      <protection hidden="1"/>
    </xf>
    <xf numFmtId="43" fontId="24" fillId="5" borderId="136" xfId="1" applyFont="1" applyFill="1" applyBorder="1" applyProtection="1">
      <protection locked="0"/>
    </xf>
    <xf numFmtId="0" fontId="50" fillId="0" borderId="83" xfId="10" applyFont="1" applyFill="1" applyBorder="1" applyAlignment="1" applyProtection="1">
      <alignment horizontal="center"/>
    </xf>
    <xf numFmtId="43" fontId="24" fillId="10" borderId="83" xfId="1" applyFont="1" applyFill="1" applyBorder="1" applyProtection="1">
      <protection hidden="1"/>
    </xf>
    <xf numFmtId="43" fontId="24" fillId="12" borderId="83" xfId="1" applyFont="1" applyFill="1" applyBorder="1" applyProtection="1">
      <protection locked="0"/>
    </xf>
    <xf numFmtId="43" fontId="24" fillId="12" borderId="136" xfId="1" applyFont="1" applyFill="1" applyBorder="1" applyProtection="1">
      <protection locked="0"/>
    </xf>
    <xf numFmtId="43" fontId="24" fillId="7" borderId="83" xfId="1" applyFont="1" applyFill="1" applyBorder="1" applyProtection="1"/>
    <xf numFmtId="165" fontId="24" fillId="0" borderId="0" xfId="0" applyNumberFormat="1" applyFont="1"/>
    <xf numFmtId="43" fontId="24" fillId="7" borderId="136" xfId="1" applyFont="1" applyFill="1" applyBorder="1" applyProtection="1"/>
    <xf numFmtId="165" fontId="22" fillId="0" borderId="0" xfId="0" applyNumberFormat="1" applyFont="1"/>
    <xf numFmtId="43" fontId="22" fillId="9" borderId="83" xfId="1" applyFont="1" applyFill="1" applyBorder="1" applyProtection="1"/>
    <xf numFmtId="2" fontId="24" fillId="0" borderId="0" xfId="0" applyNumberFormat="1" applyFont="1"/>
    <xf numFmtId="43" fontId="24" fillId="9" borderId="102" xfId="1" applyFont="1" applyFill="1" applyBorder="1" applyProtection="1"/>
    <xf numFmtId="165" fontId="24" fillId="0" borderId="0" xfId="0" quotePrefix="1" applyNumberFormat="1" applyFont="1" applyAlignment="1">
      <alignment horizontal="right"/>
    </xf>
    <xf numFmtId="43" fontId="22" fillId="9" borderId="102" xfId="1" applyFont="1" applyFill="1" applyBorder="1" applyProtection="1"/>
    <xf numFmtId="43" fontId="24" fillId="0" borderId="83" xfId="1" applyFont="1" applyFill="1" applyBorder="1" applyProtection="1"/>
    <xf numFmtId="43" fontId="22" fillId="5" borderId="83" xfId="1" applyFont="1" applyFill="1" applyBorder="1" applyProtection="1">
      <protection locked="0"/>
    </xf>
    <xf numFmtId="43" fontId="22" fillId="7" borderId="102" xfId="1" applyFont="1" applyFill="1" applyBorder="1" applyProtection="1"/>
    <xf numFmtId="0" fontId="24" fillId="0" borderId="0" xfId="3" applyFont="1" applyAlignment="1">
      <alignment vertical="center"/>
    </xf>
    <xf numFmtId="0" fontId="24" fillId="0" borderId="0" xfId="3" applyFont="1" applyAlignment="1">
      <alignment horizontal="left" vertical="center"/>
    </xf>
    <xf numFmtId="0" fontId="50" fillId="0" borderId="85" xfId="10" applyFont="1" applyFill="1" applyBorder="1" applyAlignment="1" applyProtection="1">
      <alignment horizontal="center"/>
    </xf>
    <xf numFmtId="43" fontId="22" fillId="8" borderId="85" xfId="1" applyFont="1" applyFill="1" applyBorder="1" applyProtection="1"/>
    <xf numFmtId="43" fontId="22" fillId="8" borderId="130" xfId="1" applyFont="1" applyFill="1" applyBorder="1" applyProtection="1"/>
    <xf numFmtId="43" fontId="24" fillId="5" borderId="135" xfId="1" applyFont="1" applyFill="1" applyBorder="1" applyProtection="1">
      <protection locked="0"/>
    </xf>
    <xf numFmtId="0" fontId="22" fillId="14" borderId="21" xfId="0" applyFont="1" applyFill="1" applyBorder="1"/>
    <xf numFmtId="165" fontId="24" fillId="14" borderId="22" xfId="0" applyNumberFormat="1" applyFont="1" applyFill="1" applyBorder="1"/>
    <xf numFmtId="0" fontId="22" fillId="14" borderId="22" xfId="0" applyFont="1" applyFill="1" applyBorder="1"/>
    <xf numFmtId="0" fontId="24" fillId="14" borderId="22" xfId="0" applyFont="1" applyFill="1" applyBorder="1"/>
    <xf numFmtId="0" fontId="49" fillId="14" borderId="22" xfId="0" applyFont="1" applyFill="1" applyBorder="1" applyAlignment="1">
      <alignment horizontal="center"/>
    </xf>
    <xf numFmtId="43" fontId="22" fillId="14" borderId="28" xfId="0" applyNumberFormat="1" applyFont="1" applyFill="1" applyBorder="1"/>
    <xf numFmtId="43" fontId="22" fillId="15" borderId="28" xfId="0" applyNumberFormat="1" applyFont="1" applyFill="1" applyBorder="1"/>
    <xf numFmtId="43" fontId="22" fillId="14" borderId="131" xfId="0" applyNumberFormat="1" applyFont="1" applyFill="1" applyBorder="1"/>
    <xf numFmtId="0" fontId="24" fillId="0" borderId="132" xfId="0" applyFont="1" applyBorder="1" applyProtection="1">
      <protection hidden="1"/>
    </xf>
    <xf numFmtId="0" fontId="24" fillId="0" borderId="10" xfId="0" applyFont="1" applyBorder="1" applyProtection="1">
      <protection hidden="1"/>
    </xf>
    <xf numFmtId="43" fontId="22" fillId="9" borderId="83" xfId="0" applyNumberFormat="1" applyFont="1" applyFill="1" applyBorder="1"/>
    <xf numFmtId="43" fontId="22" fillId="9" borderId="136" xfId="1" applyFont="1" applyFill="1" applyBorder="1" applyProtection="1"/>
    <xf numFmtId="43" fontId="22" fillId="5" borderId="136" xfId="1" applyFont="1" applyFill="1" applyBorder="1" applyProtection="1">
      <protection locked="0"/>
    </xf>
    <xf numFmtId="0" fontId="49" fillId="0" borderId="85" xfId="0" applyFont="1" applyBorder="1" applyAlignment="1">
      <alignment horizontal="center"/>
    </xf>
    <xf numFmtId="43" fontId="24" fillId="5" borderId="85" xfId="1" applyFont="1" applyFill="1" applyBorder="1" applyProtection="1">
      <protection locked="0"/>
    </xf>
    <xf numFmtId="43" fontId="24" fillId="9" borderId="130" xfId="1" applyFont="1" applyFill="1" applyBorder="1" applyProtection="1"/>
    <xf numFmtId="0" fontId="22" fillId="13" borderId="21" xfId="0" applyFont="1" applyFill="1" applyBorder="1"/>
    <xf numFmtId="165" fontId="22" fillId="13" borderId="22" xfId="0" applyNumberFormat="1" applyFont="1" applyFill="1" applyBorder="1"/>
    <xf numFmtId="0" fontId="22" fillId="13" borderId="22" xfId="0" applyFont="1" applyFill="1" applyBorder="1"/>
    <xf numFmtId="0" fontId="49" fillId="13" borderId="22" xfId="0" applyFont="1" applyFill="1" applyBorder="1" applyAlignment="1">
      <alignment horizontal="center"/>
    </xf>
    <xf numFmtId="0" fontId="22" fillId="18" borderId="22" xfId="0" applyFont="1" applyFill="1" applyBorder="1"/>
    <xf numFmtId="43" fontId="22" fillId="13" borderId="22" xfId="0" applyNumberFormat="1" applyFont="1" applyFill="1" applyBorder="1"/>
    <xf numFmtId="43" fontId="22" fillId="13" borderId="22" xfId="1" applyFont="1" applyFill="1" applyBorder="1" applyProtection="1"/>
    <xf numFmtId="43" fontId="22" fillId="13" borderId="133" xfId="1" applyFont="1" applyFill="1" applyBorder="1" applyProtection="1"/>
    <xf numFmtId="43" fontId="22" fillId="13" borderId="24" xfId="1" applyFont="1" applyFill="1" applyBorder="1" applyProtection="1"/>
    <xf numFmtId="0" fontId="51" fillId="0" borderId="83" xfId="0" applyFont="1" applyBorder="1" applyAlignment="1">
      <alignment horizontal="center"/>
    </xf>
    <xf numFmtId="43" fontId="22" fillId="13" borderId="133" xfId="0" applyNumberFormat="1" applyFont="1" applyFill="1" applyBorder="1"/>
    <xf numFmtId="43" fontId="22" fillId="13" borderId="24" xfId="0" applyNumberFormat="1" applyFont="1" applyFill="1" applyBorder="1"/>
    <xf numFmtId="0" fontId="22" fillId="14" borderId="26" xfId="0" applyFont="1" applyFill="1" applyBorder="1"/>
    <xf numFmtId="165" fontId="24" fillId="14" borderId="25" xfId="0" applyNumberFormat="1" applyFont="1" applyFill="1" applyBorder="1"/>
    <xf numFmtId="0" fontId="22" fillId="14" borderId="25" xfId="0" applyFont="1" applyFill="1" applyBorder="1"/>
    <xf numFmtId="0" fontId="24" fillId="15" borderId="25" xfId="0" applyFont="1" applyFill="1" applyBorder="1"/>
    <xf numFmtId="0" fontId="24" fillId="14" borderId="25" xfId="0" applyFont="1" applyFill="1" applyBorder="1"/>
    <xf numFmtId="0" fontId="49" fillId="14" borderId="25" xfId="0" applyFont="1" applyFill="1" applyBorder="1" applyAlignment="1">
      <alignment horizontal="center"/>
    </xf>
    <xf numFmtId="43" fontId="22" fillId="14" borderId="25" xfId="0" applyNumberFormat="1" applyFont="1" applyFill="1" applyBorder="1"/>
    <xf numFmtId="43" fontId="22" fillId="14" borderId="25" xfId="1" applyFont="1" applyFill="1" applyBorder="1" applyProtection="1"/>
    <xf numFmtId="43" fontId="22" fillId="14" borderId="134" xfId="1" applyFont="1" applyFill="1" applyBorder="1" applyProtection="1"/>
    <xf numFmtId="43" fontId="22" fillId="14" borderId="20" xfId="1" applyFont="1" applyFill="1" applyBorder="1" applyProtection="1"/>
    <xf numFmtId="165" fontId="24" fillId="6" borderId="0" xfId="0" applyNumberFormat="1" applyFont="1" applyFill="1"/>
    <xf numFmtId="0" fontId="49" fillId="6" borderId="0" xfId="0" applyFont="1" applyFill="1" applyAlignment="1">
      <alignment horizontal="center"/>
    </xf>
    <xf numFmtId="0" fontId="24" fillId="6" borderId="0" xfId="0" applyFont="1" applyFill="1" applyProtection="1">
      <protection hidden="1"/>
    </xf>
    <xf numFmtId="0" fontId="51" fillId="0" borderId="0" xfId="0" applyFont="1"/>
    <xf numFmtId="165" fontId="51" fillId="0" borderId="0" xfId="0" applyNumberFormat="1" applyFont="1"/>
    <xf numFmtId="43" fontId="51" fillId="0" borderId="0" xfId="0" applyNumberFormat="1" applyFont="1" applyProtection="1">
      <protection hidden="1"/>
    </xf>
    <xf numFmtId="0" fontId="51" fillId="6" borderId="0" xfId="0" applyFont="1" applyFill="1"/>
    <xf numFmtId="0" fontId="51" fillId="6" borderId="0" xfId="0" applyFont="1" applyFill="1" applyAlignment="1">
      <alignment horizontal="center"/>
    </xf>
    <xf numFmtId="165" fontId="51" fillId="6" borderId="0" xfId="0" applyNumberFormat="1" applyFont="1" applyFill="1" applyAlignment="1">
      <alignment horizontal="center"/>
    </xf>
    <xf numFmtId="43" fontId="51" fillId="6" borderId="0" xfId="0" applyNumberFormat="1" applyFont="1" applyFill="1" applyAlignment="1">
      <alignment horizontal="center"/>
    </xf>
    <xf numFmtId="49" fontId="22" fillId="0" borderId="0" xfId="1" applyNumberFormat="1" applyFont="1" applyFill="1" applyAlignment="1" applyProtection="1">
      <alignment horizontal="left" vertical="top"/>
    </xf>
    <xf numFmtId="49" fontId="24" fillId="0" borderId="0" xfId="0" applyNumberFormat="1" applyFont="1" applyAlignment="1">
      <alignment horizontal="left"/>
    </xf>
    <xf numFmtId="49" fontId="22" fillId="0" borderId="0" xfId="0" applyNumberFormat="1" applyFont="1" applyAlignment="1">
      <alignment horizontal="left"/>
    </xf>
    <xf numFmtId="0" fontId="22" fillId="16" borderId="3" xfId="0" applyFont="1" applyFill="1" applyBorder="1" applyAlignment="1">
      <alignment horizontal="center" vertical="center" wrapText="1"/>
    </xf>
    <xf numFmtId="0" fontId="22" fillId="0" borderId="0" xfId="0" applyFont="1" applyAlignment="1">
      <alignment horizontal="center" vertical="top" wrapText="1"/>
    </xf>
    <xf numFmtId="0" fontId="24" fillId="0" borderId="0" xfId="0" applyFont="1" applyAlignment="1">
      <alignment horizontal="center" wrapText="1"/>
    </xf>
    <xf numFmtId="49" fontId="24" fillId="0" borderId="0" xfId="0" applyNumberFormat="1" applyFont="1"/>
    <xf numFmtId="0" fontId="24" fillId="0" borderId="10" xfId="0" applyFont="1" applyBorder="1" applyAlignment="1">
      <alignment horizontal="left" vertical="top"/>
    </xf>
    <xf numFmtId="0" fontId="24" fillId="0" borderId="0" xfId="0" applyFont="1" applyAlignment="1">
      <alignment horizontal="left" vertical="top"/>
    </xf>
    <xf numFmtId="0" fontId="24" fillId="0" borderId="12" xfId="0" applyFont="1" applyBorder="1" applyAlignment="1">
      <alignment horizontal="left" vertical="top"/>
    </xf>
    <xf numFmtId="0" fontId="22" fillId="0" borderId="0" xfId="0" applyFont="1" applyAlignment="1">
      <alignment horizontal="left" vertical="top"/>
    </xf>
    <xf numFmtId="43" fontId="22" fillId="5" borderId="84" xfId="1" applyFont="1" applyFill="1" applyBorder="1" applyAlignment="1" applyProtection="1">
      <alignment horizontal="left" vertical="top"/>
      <protection locked="0"/>
    </xf>
    <xf numFmtId="43" fontId="22" fillId="0" borderId="0" xfId="1" applyFont="1" applyFill="1" applyBorder="1" applyAlignment="1" applyProtection="1">
      <alignment horizontal="left" vertical="top"/>
      <protection locked="0"/>
    </xf>
    <xf numFmtId="43" fontId="22" fillId="5" borderId="136" xfId="1" applyFont="1" applyFill="1" applyBorder="1" applyAlignment="1" applyProtection="1">
      <alignment horizontal="left" vertical="top"/>
      <protection locked="0"/>
    </xf>
    <xf numFmtId="43" fontId="22" fillId="12" borderId="84" xfId="1" applyFont="1" applyFill="1" applyBorder="1" applyAlignment="1" applyProtection="1">
      <alignment horizontal="left" vertical="top"/>
      <protection locked="0"/>
    </xf>
    <xf numFmtId="43" fontId="22" fillId="12" borderId="136" xfId="1" applyFont="1" applyFill="1" applyBorder="1" applyAlignment="1" applyProtection="1">
      <alignment horizontal="left" vertical="top"/>
      <protection locked="0"/>
    </xf>
    <xf numFmtId="43" fontId="22" fillId="7" borderId="84" xfId="0" applyNumberFormat="1" applyFont="1" applyFill="1" applyBorder="1" applyAlignment="1" applyProtection="1">
      <alignment horizontal="left" vertical="top"/>
      <protection hidden="1"/>
    </xf>
    <xf numFmtId="43" fontId="22" fillId="0" borderId="0" xfId="0" applyNumberFormat="1" applyFont="1" applyAlignment="1" applyProtection="1">
      <alignment horizontal="left" vertical="top"/>
      <protection hidden="1"/>
    </xf>
    <xf numFmtId="43" fontId="22" fillId="7" borderId="136" xfId="0" applyNumberFormat="1" applyFont="1" applyFill="1" applyBorder="1" applyAlignment="1" applyProtection="1">
      <alignment horizontal="left" vertical="top"/>
      <protection hidden="1"/>
    </xf>
    <xf numFmtId="43" fontId="22" fillId="9" borderId="84" xfId="0" applyNumberFormat="1" applyFont="1" applyFill="1" applyBorder="1" applyAlignment="1" applyProtection="1">
      <alignment horizontal="left" vertical="top"/>
      <protection hidden="1"/>
    </xf>
    <xf numFmtId="43" fontId="22" fillId="9" borderId="136" xfId="0" applyNumberFormat="1" applyFont="1" applyFill="1" applyBorder="1" applyAlignment="1" applyProtection="1">
      <alignment horizontal="left" vertical="top"/>
      <protection hidden="1"/>
    </xf>
    <xf numFmtId="43" fontId="22" fillId="5" borderId="140" xfId="1" applyFont="1" applyFill="1" applyBorder="1" applyAlignment="1" applyProtection="1">
      <alignment horizontal="left" vertical="top"/>
      <protection locked="0"/>
    </xf>
    <xf numFmtId="43" fontId="22" fillId="5" borderId="141" xfId="1" applyFont="1" applyFill="1" applyBorder="1" applyAlignment="1" applyProtection="1">
      <alignment horizontal="left" vertical="top"/>
      <protection locked="0"/>
    </xf>
    <xf numFmtId="43" fontId="22" fillId="13" borderId="31" xfId="0" applyNumberFormat="1" applyFont="1" applyFill="1" applyBorder="1" applyAlignment="1" applyProtection="1">
      <alignment horizontal="left" vertical="top"/>
      <protection hidden="1"/>
    </xf>
    <xf numFmtId="43" fontId="22" fillId="13" borderId="69" xfId="0" applyNumberFormat="1" applyFont="1" applyFill="1" applyBorder="1" applyAlignment="1" applyProtection="1">
      <alignment horizontal="left" vertical="top"/>
      <protection hidden="1"/>
    </xf>
    <xf numFmtId="49" fontId="22" fillId="0" borderId="0" xfId="0" applyNumberFormat="1" applyFont="1" applyAlignment="1">
      <alignment horizontal="left" vertical="top"/>
    </xf>
    <xf numFmtId="43" fontId="22" fillId="0" borderId="77" xfId="1" applyFont="1" applyFill="1" applyBorder="1" applyAlignment="1" applyProtection="1">
      <alignment horizontal="left" vertical="top"/>
      <protection locked="0"/>
    </xf>
    <xf numFmtId="43" fontId="22" fillId="0" borderId="78" xfId="1" applyFont="1" applyFill="1" applyBorder="1" applyAlignment="1" applyProtection="1">
      <alignment horizontal="left" vertical="top"/>
      <protection locked="0"/>
    </xf>
    <xf numFmtId="43" fontId="22" fillId="9" borderId="11" xfId="0" applyNumberFormat="1" applyFont="1" applyFill="1" applyBorder="1" applyAlignment="1" applyProtection="1">
      <alignment horizontal="left" vertical="top"/>
      <protection hidden="1"/>
    </xf>
    <xf numFmtId="43" fontId="22" fillId="9" borderId="13" xfId="0" applyNumberFormat="1" applyFont="1" applyFill="1" applyBorder="1" applyAlignment="1" applyProtection="1">
      <alignment horizontal="left" vertical="top"/>
      <protection hidden="1"/>
    </xf>
    <xf numFmtId="49" fontId="24" fillId="0" borderId="9" xfId="0" applyNumberFormat="1" applyFont="1" applyBorder="1" applyAlignment="1">
      <alignment horizontal="left" vertical="top"/>
    </xf>
    <xf numFmtId="49" fontId="24" fillId="0" borderId="0" xfId="0" applyNumberFormat="1" applyFont="1" applyAlignment="1">
      <alignment horizontal="left" vertical="top"/>
    </xf>
    <xf numFmtId="43" fontId="24" fillId="5" borderId="11" xfId="1" applyFont="1" applyFill="1" applyBorder="1" applyAlignment="1" applyProtection="1">
      <alignment horizontal="left" vertical="top"/>
      <protection locked="0"/>
    </xf>
    <xf numFmtId="43" fontId="24" fillId="0" borderId="0" xfId="1" applyFont="1" applyFill="1" applyBorder="1" applyAlignment="1" applyProtection="1">
      <alignment horizontal="left" vertical="top"/>
      <protection locked="0"/>
    </xf>
    <xf numFmtId="43" fontId="24" fillId="5" borderId="13" xfId="1" applyFont="1" applyFill="1" applyBorder="1" applyAlignment="1" applyProtection="1">
      <alignment horizontal="left" vertical="top"/>
      <protection locked="0"/>
    </xf>
    <xf numFmtId="43" fontId="24" fillId="9" borderId="11" xfId="1" applyFont="1" applyFill="1" applyBorder="1" applyAlignment="1" applyProtection="1">
      <alignment horizontal="left" vertical="top"/>
      <protection hidden="1"/>
    </xf>
    <xf numFmtId="43" fontId="24" fillId="0" borderId="0" xfId="1" applyFont="1" applyFill="1" applyBorder="1" applyAlignment="1" applyProtection="1">
      <alignment horizontal="left" vertical="top"/>
      <protection hidden="1"/>
    </xf>
    <xf numFmtId="43" fontId="24" fillId="9" borderId="13" xfId="1" applyFont="1" applyFill="1" applyBorder="1" applyAlignment="1" applyProtection="1">
      <alignment horizontal="left" vertical="top"/>
      <protection hidden="1"/>
    </xf>
    <xf numFmtId="43" fontId="24" fillId="9" borderId="11" xfId="0" applyNumberFormat="1" applyFont="1" applyFill="1" applyBorder="1" applyAlignment="1" applyProtection="1">
      <alignment horizontal="left" vertical="top"/>
      <protection hidden="1"/>
    </xf>
    <xf numFmtId="43" fontId="24" fillId="0" borderId="0" xfId="0" applyNumberFormat="1" applyFont="1" applyAlignment="1" applyProtection="1">
      <alignment horizontal="left" vertical="top"/>
      <protection hidden="1"/>
    </xf>
    <xf numFmtId="43" fontId="24" fillId="9" borderId="13" xfId="0" applyNumberFormat="1" applyFont="1" applyFill="1" applyBorder="1" applyAlignment="1" applyProtection="1">
      <alignment horizontal="left" vertical="top"/>
      <protection hidden="1"/>
    </xf>
    <xf numFmtId="43" fontId="22" fillId="5" borderId="11" xfId="1" applyFont="1" applyFill="1" applyBorder="1" applyAlignment="1" applyProtection="1">
      <alignment horizontal="left" vertical="top"/>
      <protection locked="0"/>
    </xf>
    <xf numFmtId="43" fontId="22" fillId="5" borderId="13" xfId="1" applyFont="1" applyFill="1" applyBorder="1" applyAlignment="1" applyProtection="1">
      <alignment horizontal="left" vertical="top"/>
      <protection locked="0"/>
    </xf>
    <xf numFmtId="43" fontId="22" fillId="0" borderId="10" xfId="0" applyNumberFormat="1" applyFont="1" applyBorder="1" applyAlignment="1" applyProtection="1">
      <alignment horizontal="left" vertical="top"/>
      <protection hidden="1"/>
    </xf>
    <xf numFmtId="43" fontId="22" fillId="0" borderId="12" xfId="0" applyNumberFormat="1" applyFont="1" applyBorder="1" applyAlignment="1" applyProtection="1">
      <alignment horizontal="left" vertical="top"/>
      <protection hidden="1"/>
    </xf>
    <xf numFmtId="43" fontId="22" fillId="15" borderId="27" xfId="0" applyNumberFormat="1" applyFont="1" applyFill="1" applyBorder="1" applyAlignment="1" applyProtection="1">
      <alignment horizontal="left" vertical="top"/>
      <protection hidden="1"/>
    </xf>
    <xf numFmtId="43" fontId="22" fillId="15" borderId="24" xfId="0" applyNumberFormat="1" applyFont="1" applyFill="1" applyBorder="1" applyAlignment="1" applyProtection="1">
      <alignment horizontal="left" vertical="top"/>
      <protection hidden="1"/>
    </xf>
    <xf numFmtId="43" fontId="22" fillId="9" borderId="84" xfId="0" applyNumberFormat="1" applyFont="1" applyFill="1" applyBorder="1" applyAlignment="1">
      <alignment horizontal="left" vertical="top"/>
    </xf>
    <xf numFmtId="43" fontId="22" fillId="0" borderId="0" xfId="0" applyNumberFormat="1" applyFont="1" applyAlignment="1">
      <alignment horizontal="left" vertical="top"/>
    </xf>
    <xf numFmtId="43" fontId="22" fillId="9" borderId="136" xfId="0" applyNumberFormat="1" applyFont="1" applyFill="1" applyBorder="1" applyAlignment="1">
      <alignment horizontal="left" vertical="top"/>
    </xf>
    <xf numFmtId="43" fontId="24" fillId="5" borderId="84" xfId="1" applyFont="1" applyFill="1" applyBorder="1" applyAlignment="1" applyProtection="1">
      <alignment horizontal="left" vertical="top"/>
      <protection locked="0"/>
    </xf>
    <xf numFmtId="43" fontId="24" fillId="5" borderId="136" xfId="1" applyFont="1" applyFill="1" applyBorder="1" applyAlignment="1" applyProtection="1">
      <alignment horizontal="left" vertical="top"/>
      <protection locked="0"/>
    </xf>
    <xf numFmtId="43" fontId="22" fillId="13" borderId="31" xfId="0" applyNumberFormat="1" applyFont="1" applyFill="1" applyBorder="1" applyAlignment="1">
      <alignment horizontal="left" vertical="top"/>
    </xf>
    <xf numFmtId="43" fontId="22" fillId="13" borderId="69" xfId="0" applyNumberFormat="1" applyFont="1" applyFill="1" applyBorder="1" applyAlignment="1">
      <alignment horizontal="left" vertical="top"/>
    </xf>
    <xf numFmtId="43" fontId="22" fillId="0" borderId="79" xfId="0" applyNumberFormat="1" applyFont="1" applyBorder="1" applyAlignment="1">
      <alignment horizontal="left" vertical="top"/>
    </xf>
    <xf numFmtId="43" fontId="22" fillId="0" borderId="12" xfId="0" applyNumberFormat="1" applyFont="1" applyBorder="1" applyAlignment="1">
      <alignment horizontal="left" vertical="top"/>
    </xf>
    <xf numFmtId="43" fontId="22" fillId="7" borderId="84" xfId="0" applyNumberFormat="1" applyFont="1" applyFill="1" applyBorder="1" applyAlignment="1">
      <alignment horizontal="left" vertical="top"/>
    </xf>
    <xf numFmtId="43" fontId="22" fillId="7" borderId="136" xfId="0" applyNumberFormat="1" applyFont="1" applyFill="1" applyBorder="1" applyAlignment="1">
      <alignment horizontal="left" vertical="top"/>
    </xf>
    <xf numFmtId="43" fontId="24" fillId="12" borderId="84" xfId="1" applyFont="1" applyFill="1" applyBorder="1" applyAlignment="1" applyProtection="1">
      <alignment horizontal="left" vertical="top"/>
      <protection locked="0"/>
    </xf>
    <xf numFmtId="43" fontId="24" fillId="12" borderId="136" xfId="1" applyFont="1" applyFill="1" applyBorder="1" applyAlignment="1" applyProtection="1">
      <alignment horizontal="left" vertical="top"/>
      <protection locked="0"/>
    </xf>
    <xf numFmtId="43" fontId="24" fillId="12" borderId="86" xfId="1" applyFont="1" applyFill="1" applyBorder="1" applyAlignment="1" applyProtection="1">
      <alignment horizontal="left" vertical="top"/>
      <protection locked="0"/>
    </xf>
    <xf numFmtId="43" fontId="24" fillId="12" borderId="135" xfId="1" applyFont="1" applyFill="1" applyBorder="1" applyAlignment="1" applyProtection="1">
      <alignment horizontal="left" vertical="top"/>
      <protection locked="0"/>
    </xf>
    <xf numFmtId="43" fontId="22" fillId="14" borderId="27" xfId="0" applyNumberFormat="1" applyFont="1" applyFill="1" applyBorder="1" applyAlignment="1">
      <alignment horizontal="left" vertical="top"/>
    </xf>
    <xf numFmtId="43" fontId="22" fillId="14" borderId="24" xfId="0" applyNumberFormat="1" applyFont="1" applyFill="1" applyBorder="1" applyAlignment="1">
      <alignment horizontal="left" vertical="top"/>
    </xf>
    <xf numFmtId="49" fontId="24" fillId="0" borderId="0" xfId="1" applyNumberFormat="1" applyFont="1" applyAlignment="1" applyProtection="1">
      <alignment vertical="top"/>
    </xf>
    <xf numFmtId="0" fontId="52" fillId="6" borderId="0" xfId="0" applyFont="1" applyFill="1"/>
    <xf numFmtId="0" fontId="52" fillId="6" borderId="0" xfId="0" applyFont="1" applyFill="1" applyAlignment="1">
      <alignment horizontal="center" vertical="center"/>
    </xf>
    <xf numFmtId="0" fontId="24" fillId="6" borderId="0" xfId="0" applyFont="1" applyFill="1" applyProtection="1">
      <protection locked="0"/>
    </xf>
    <xf numFmtId="43" fontId="22" fillId="13" borderId="23" xfId="0" applyNumberFormat="1" applyFont="1" applyFill="1" applyBorder="1"/>
    <xf numFmtId="0" fontId="22" fillId="6" borderId="0" xfId="0" applyFont="1" applyFill="1" applyAlignment="1">
      <alignment horizontal="center" vertical="center" wrapText="1"/>
    </xf>
    <xf numFmtId="43" fontId="24" fillId="6" borderId="0" xfId="1" applyFont="1" applyFill="1" applyBorder="1" applyAlignment="1" applyProtection="1"/>
    <xf numFmtId="43" fontId="24" fillId="6" borderId="0" xfId="1" applyFont="1" applyFill="1" applyBorder="1" applyAlignment="1" applyProtection="1">
      <protection locked="0"/>
    </xf>
    <xf numFmtId="43" fontId="22" fillId="6" borderId="0" xfId="0" applyNumberFormat="1" applyFont="1" applyFill="1"/>
    <xf numFmtId="0" fontId="24" fillId="6" borderId="6" xfId="0" applyFont="1" applyFill="1" applyBorder="1"/>
    <xf numFmtId="0" fontId="24" fillId="6" borderId="9" xfId="0" applyFont="1" applyFill="1" applyBorder="1"/>
    <xf numFmtId="0" fontId="24" fillId="6" borderId="9" xfId="0" applyFont="1" applyFill="1" applyBorder="1" applyProtection="1">
      <protection locked="0"/>
    </xf>
    <xf numFmtId="43" fontId="24" fillId="5" borderId="148" xfId="1" applyFont="1" applyFill="1" applyBorder="1" applyAlignment="1" applyProtection="1">
      <protection locked="0"/>
    </xf>
    <xf numFmtId="43" fontId="24" fillId="5" borderId="83" xfId="1" applyFont="1" applyFill="1" applyBorder="1" applyAlignment="1" applyProtection="1">
      <protection locked="0"/>
    </xf>
    <xf numFmtId="43" fontId="24" fillId="5" borderId="85" xfId="1" applyFont="1" applyFill="1" applyBorder="1" applyAlignment="1" applyProtection="1">
      <protection locked="0"/>
    </xf>
    <xf numFmtId="43" fontId="24" fillId="9" borderId="149" xfId="1" applyFont="1" applyFill="1" applyBorder="1" applyAlignment="1" applyProtection="1"/>
    <xf numFmtId="43" fontId="24" fillId="9" borderId="84" xfId="1" applyFont="1" applyFill="1" applyBorder="1" applyAlignment="1" applyProtection="1"/>
    <xf numFmtId="43" fontId="24" fillId="9" borderId="84" xfId="1" applyFont="1" applyFill="1" applyBorder="1" applyAlignment="1" applyProtection="1">
      <protection locked="0"/>
    </xf>
    <xf numFmtId="43" fontId="24" fillId="9" borderId="86" xfId="1" applyFont="1" applyFill="1" applyBorder="1" applyAlignment="1" applyProtection="1">
      <protection locked="0"/>
    </xf>
    <xf numFmtId="43" fontId="24" fillId="5" borderId="150" xfId="1" applyFont="1" applyFill="1" applyBorder="1" applyAlignment="1" applyProtection="1">
      <protection locked="0"/>
    </xf>
    <xf numFmtId="43" fontId="24" fillId="5" borderId="136" xfId="1" applyFont="1" applyFill="1" applyBorder="1" applyAlignment="1" applyProtection="1">
      <protection locked="0"/>
    </xf>
    <xf numFmtId="43" fontId="24" fillId="5" borderId="135" xfId="1" applyFont="1" applyFill="1" applyBorder="1" applyAlignment="1" applyProtection="1">
      <protection locked="0"/>
    </xf>
    <xf numFmtId="43" fontId="24" fillId="5" borderId="154" xfId="1" applyFont="1" applyFill="1" applyBorder="1" applyProtection="1">
      <protection locked="0"/>
    </xf>
    <xf numFmtId="43" fontId="22" fillId="8" borderId="154" xfId="1" applyFont="1" applyFill="1" applyBorder="1" applyProtection="1"/>
    <xf numFmtId="0" fontId="20" fillId="6" borderId="0" xfId="0" applyFont="1" applyFill="1" applyAlignment="1">
      <alignment vertical="top" wrapText="1"/>
    </xf>
    <xf numFmtId="43" fontId="24" fillId="0" borderId="0" xfId="1" applyFont="1" applyFill="1" applyAlignment="1" applyProtection="1">
      <alignment horizontal="center"/>
    </xf>
    <xf numFmtId="0" fontId="24" fillId="6" borderId="0" xfId="0" applyFont="1" applyFill="1" applyAlignment="1">
      <alignment wrapText="1"/>
    </xf>
    <xf numFmtId="0" fontId="24" fillId="0" borderId="7" xfId="0" applyFont="1" applyBorder="1"/>
    <xf numFmtId="0" fontId="24" fillId="0" borderId="9" xfId="0" applyFont="1" applyBorder="1" applyAlignment="1">
      <alignment horizontal="left" indent="2"/>
    </xf>
    <xf numFmtId="43" fontId="24" fillId="0" borderId="9" xfId="1" applyFont="1" applyFill="1" applyBorder="1" applyAlignment="1" applyProtection="1">
      <alignment horizontal="left" indent="2"/>
    </xf>
    <xf numFmtId="43" fontId="24" fillId="0" borderId="0" xfId="1" applyFont="1" applyFill="1" applyBorder="1" applyProtection="1"/>
    <xf numFmtId="43" fontId="24" fillId="0" borderId="0" xfId="1" applyFont="1" applyFill="1" applyProtection="1"/>
    <xf numFmtId="43" fontId="24" fillId="6" borderId="0" xfId="1" applyFont="1" applyFill="1" applyProtection="1"/>
    <xf numFmtId="43" fontId="22" fillId="14" borderId="28" xfId="1" applyFont="1" applyFill="1" applyBorder="1" applyAlignment="1" applyProtection="1">
      <alignment vertical="center" wrapText="1"/>
      <protection locked="0"/>
    </xf>
    <xf numFmtId="43" fontId="22" fillId="14" borderId="27" xfId="1" applyFont="1" applyFill="1" applyBorder="1" applyAlignment="1" applyProtection="1">
      <alignment horizontal="center" vertical="center" wrapText="1"/>
      <protection locked="0"/>
    </xf>
    <xf numFmtId="9" fontId="24" fillId="0" borderId="0" xfId="2" applyFont="1" applyFill="1" applyProtection="1"/>
    <xf numFmtId="9" fontId="24" fillId="6" borderId="0" xfId="2" applyFont="1" applyFill="1" applyProtection="1"/>
    <xf numFmtId="0" fontId="41" fillId="6" borderId="0" xfId="0" applyFont="1" applyFill="1"/>
    <xf numFmtId="43" fontId="24" fillId="6" borderId="0" xfId="1" applyFont="1" applyFill="1" applyAlignment="1" applyProtection="1">
      <alignment horizontal="center"/>
    </xf>
    <xf numFmtId="0" fontId="39" fillId="6" borderId="0" xfId="0" applyFont="1" applyFill="1"/>
    <xf numFmtId="167" fontId="22" fillId="8" borderId="0" xfId="12" applyNumberFormat="1" applyFont="1" applyFill="1" applyAlignment="1">
      <alignment horizontal="left"/>
    </xf>
    <xf numFmtId="0" fontId="22" fillId="0" borderId="0" xfId="0" applyFont="1" applyAlignment="1">
      <alignment horizontal="center"/>
    </xf>
    <xf numFmtId="0" fontId="22" fillId="8" borderId="0" xfId="12" applyFont="1" applyFill="1" applyAlignment="1">
      <alignment horizontal="left"/>
    </xf>
    <xf numFmtId="43" fontId="24" fillId="5" borderId="155" xfId="1" applyFont="1" applyFill="1" applyBorder="1" applyAlignment="1" applyProtection="1">
      <alignment vertical="center"/>
      <protection locked="0"/>
    </xf>
    <xf numFmtId="43" fontId="24" fillId="5" borderId="148" xfId="1" applyFont="1" applyFill="1" applyBorder="1" applyAlignment="1" applyProtection="1">
      <alignment vertical="center"/>
      <protection locked="0"/>
    </xf>
    <xf numFmtId="43" fontId="24" fillId="13" borderId="149" xfId="1" applyFont="1" applyFill="1" applyBorder="1" applyAlignment="1" applyProtection="1">
      <alignment horizontal="center" vertical="center" wrapText="1"/>
    </xf>
    <xf numFmtId="43" fontId="24" fillId="5" borderId="156" xfId="1" applyFont="1" applyFill="1" applyBorder="1" applyAlignment="1" applyProtection="1">
      <alignment vertical="center"/>
      <protection locked="0"/>
    </xf>
    <xf numFmtId="43" fontId="24" fillId="5" borderId="83" xfId="1" applyFont="1" applyFill="1" applyBorder="1" applyAlignment="1" applyProtection="1">
      <alignment vertical="center"/>
      <protection locked="0"/>
    </xf>
    <xf numFmtId="43" fontId="24" fillId="13" borderId="84" xfId="1" applyFont="1" applyFill="1" applyBorder="1" applyAlignment="1" applyProtection="1">
      <alignment horizontal="center" vertical="center" wrapText="1"/>
    </xf>
    <xf numFmtId="43" fontId="24" fillId="9" borderId="156" xfId="1" applyFont="1" applyFill="1" applyBorder="1" applyAlignment="1" applyProtection="1">
      <alignment vertical="center" wrapText="1"/>
    </xf>
    <xf numFmtId="43" fontId="24" fillId="9" borderId="83" xfId="1" applyFont="1" applyFill="1" applyBorder="1" applyAlignment="1" applyProtection="1">
      <alignment vertical="center" wrapText="1"/>
    </xf>
    <xf numFmtId="9" fontId="24" fillId="5" borderId="156" xfId="2" applyFont="1" applyFill="1" applyBorder="1" applyAlignment="1" applyProtection="1">
      <alignment vertical="center"/>
      <protection locked="0"/>
    </xf>
    <xf numFmtId="9" fontId="24" fillId="5" borderId="83" xfId="2" applyFont="1" applyFill="1" applyBorder="1" applyAlignment="1" applyProtection="1">
      <alignment vertical="center"/>
      <protection locked="0"/>
    </xf>
    <xf numFmtId="9" fontId="24" fillId="5" borderId="83" xfId="1" applyNumberFormat="1" applyFont="1" applyFill="1" applyBorder="1" applyAlignment="1" applyProtection="1">
      <alignment vertical="center" wrapText="1"/>
      <protection locked="0"/>
    </xf>
    <xf numFmtId="43" fontId="24" fillId="0" borderId="84" xfId="1" applyFont="1" applyFill="1" applyBorder="1" applyAlignment="1" applyProtection="1">
      <alignment horizontal="center" vertical="center" wrapText="1"/>
    </xf>
    <xf numFmtId="43" fontId="24" fillId="5" borderId="83" xfId="1" applyFont="1" applyFill="1" applyBorder="1" applyAlignment="1" applyProtection="1">
      <alignment vertical="center" wrapText="1"/>
      <protection locked="0"/>
    </xf>
    <xf numFmtId="43" fontId="24" fillId="5" borderId="157" xfId="1" applyFont="1" applyFill="1" applyBorder="1" applyProtection="1">
      <protection locked="0"/>
    </xf>
    <xf numFmtId="43" fontId="24" fillId="13" borderId="86" xfId="1" applyFont="1" applyFill="1" applyBorder="1" applyAlignment="1" applyProtection="1">
      <alignment horizontal="center" vertical="center" wrapText="1"/>
      <protection locked="0"/>
    </xf>
    <xf numFmtId="43" fontId="22" fillId="8" borderId="83" xfId="1" applyFont="1" applyFill="1" applyBorder="1" applyProtection="1">
      <protection locked="0"/>
    </xf>
    <xf numFmtId="43" fontId="24" fillId="8" borderId="83" xfId="1" applyFont="1" applyFill="1" applyBorder="1" applyProtection="1"/>
    <xf numFmtId="0" fontId="35" fillId="0" borderId="83" xfId="10" applyFont="1" applyFill="1" applyBorder="1" applyAlignment="1" applyProtection="1">
      <alignment horizontal="center"/>
    </xf>
    <xf numFmtId="43" fontId="24" fillId="7" borderId="83" xfId="1" applyFont="1" applyFill="1" applyBorder="1" applyProtection="1">
      <protection locked="0"/>
    </xf>
    <xf numFmtId="0" fontId="47" fillId="0" borderId="0" xfId="21" applyFont="1"/>
    <xf numFmtId="0" fontId="54" fillId="0" borderId="0" xfId="0" applyFont="1"/>
    <xf numFmtId="167" fontId="22" fillId="0" borderId="0" xfId="12" applyNumberFormat="1" applyFont="1" applyAlignment="1">
      <alignment horizontal="left"/>
    </xf>
    <xf numFmtId="0" fontId="33" fillId="0" borderId="0" xfId="21" applyFont="1"/>
    <xf numFmtId="0" fontId="22" fillId="6" borderId="6" xfId="0" applyFont="1" applyFill="1" applyBorder="1"/>
    <xf numFmtId="0" fontId="24" fillId="6" borderId="7" xfId="0" applyFont="1" applyFill="1" applyBorder="1"/>
    <xf numFmtId="43" fontId="24" fillId="6" borderId="7" xfId="1" applyFont="1" applyFill="1" applyBorder="1" applyProtection="1"/>
    <xf numFmtId="0" fontId="24" fillId="13" borderId="8" xfId="0" applyFont="1" applyFill="1" applyBorder="1"/>
    <xf numFmtId="0" fontId="22" fillId="6" borderId="9" xfId="0" applyFont="1" applyFill="1" applyBorder="1" applyAlignment="1">
      <alignment horizontal="left"/>
    </xf>
    <xf numFmtId="43" fontId="22" fillId="9" borderId="2" xfId="1" applyFont="1" applyFill="1" applyBorder="1" applyAlignment="1" applyProtection="1">
      <alignment vertical="center" wrapText="1"/>
    </xf>
    <xf numFmtId="43" fontId="22" fillId="13" borderId="11" xfId="1" applyFont="1" applyFill="1" applyBorder="1" applyAlignment="1" applyProtection="1">
      <alignment vertical="center" wrapText="1"/>
    </xf>
    <xf numFmtId="0" fontId="24" fillId="6" borderId="9" xfId="0" applyFont="1" applyFill="1" applyBorder="1" applyAlignment="1">
      <alignment horizontal="left" indent="4"/>
    </xf>
    <xf numFmtId="43" fontId="24" fillId="5" borderId="34" xfId="1" applyFont="1" applyFill="1" applyBorder="1" applyAlignment="1" applyProtection="1">
      <alignment vertical="center"/>
      <protection locked="0"/>
    </xf>
    <xf numFmtId="43" fontId="24" fillId="5" borderId="2" xfId="1" applyFont="1" applyFill="1" applyBorder="1" applyAlignment="1" applyProtection="1">
      <alignment vertical="center"/>
      <protection locked="0"/>
    </xf>
    <xf numFmtId="43" fontId="24" fillId="9" borderId="2" xfId="1" applyFont="1" applyFill="1" applyBorder="1" applyAlignment="1" applyProtection="1">
      <alignment vertical="center"/>
    </xf>
    <xf numFmtId="0" fontId="24" fillId="6" borderId="0" xfId="0" quotePrefix="1" applyFont="1" applyFill="1"/>
    <xf numFmtId="49" fontId="22" fillId="6" borderId="0" xfId="0" applyNumberFormat="1" applyFont="1" applyFill="1"/>
    <xf numFmtId="9" fontId="22" fillId="6" borderId="1" xfId="2" applyFont="1" applyFill="1" applyBorder="1" applyProtection="1"/>
    <xf numFmtId="9" fontId="24" fillId="6" borderId="1" xfId="2" applyFont="1" applyFill="1" applyBorder="1" applyProtection="1"/>
    <xf numFmtId="9" fontId="24" fillId="5" borderId="35" xfId="2" applyFont="1" applyFill="1" applyBorder="1" applyAlignment="1" applyProtection="1">
      <alignment vertical="center"/>
      <protection locked="0"/>
    </xf>
    <xf numFmtId="9" fontId="24" fillId="5" borderId="19" xfId="2" applyFont="1" applyFill="1" applyBorder="1" applyAlignment="1" applyProtection="1">
      <alignment vertical="center"/>
      <protection locked="0"/>
    </xf>
    <xf numFmtId="9" fontId="24" fillId="6" borderId="19" xfId="2" applyFont="1" applyFill="1" applyBorder="1" applyAlignment="1" applyProtection="1">
      <alignment vertical="center" wrapText="1"/>
      <protection locked="0"/>
    </xf>
    <xf numFmtId="9" fontId="24" fillId="13" borderId="18" xfId="2" applyFont="1" applyFill="1" applyBorder="1" applyAlignment="1" applyProtection="1">
      <alignment vertical="center" wrapText="1"/>
      <protection locked="0"/>
    </xf>
    <xf numFmtId="43" fontId="22" fillId="14" borderId="22" xfId="1" applyFont="1" applyFill="1" applyBorder="1" applyAlignment="1" applyProtection="1">
      <alignment vertical="center" wrapText="1"/>
      <protection locked="0"/>
    </xf>
    <xf numFmtId="43" fontId="22" fillId="14" borderId="23" xfId="1" applyFont="1" applyFill="1" applyBorder="1" applyAlignment="1" applyProtection="1">
      <alignment vertical="center" wrapText="1"/>
      <protection locked="0"/>
    </xf>
    <xf numFmtId="43" fontId="24" fillId="2" borderId="0" xfId="1" applyFont="1" applyFill="1" applyProtection="1"/>
    <xf numFmtId="169" fontId="22" fillId="6" borderId="1" xfId="1" applyNumberFormat="1" applyFont="1" applyFill="1" applyBorder="1" applyProtection="1"/>
    <xf numFmtId="169" fontId="24" fillId="6" borderId="1" xfId="1" applyNumberFormat="1" applyFont="1" applyFill="1" applyBorder="1" applyProtection="1"/>
    <xf numFmtId="169" fontId="24" fillId="6" borderId="19" xfId="1" applyNumberFormat="1" applyFont="1" applyFill="1" applyBorder="1" applyAlignment="1" applyProtection="1">
      <alignment vertical="center" wrapText="1"/>
      <protection locked="0"/>
    </xf>
    <xf numFmtId="169" fontId="24" fillId="13" borderId="18" xfId="1" applyNumberFormat="1" applyFont="1" applyFill="1" applyBorder="1" applyAlignment="1" applyProtection="1">
      <alignment vertical="center" wrapText="1"/>
      <protection locked="0"/>
    </xf>
    <xf numFmtId="169" fontId="24" fillId="0" borderId="0" xfId="1" applyNumberFormat="1" applyFont="1" applyFill="1" applyProtection="1"/>
    <xf numFmtId="0" fontId="22" fillId="0" borderId="1" xfId="0" applyFont="1" applyBorder="1" applyAlignment="1" applyProtection="1">
      <alignment horizontal="center" vertical="center" wrapText="1"/>
      <protection locked="0"/>
    </xf>
    <xf numFmtId="43" fontId="24" fillId="5" borderId="17" xfId="1" applyFont="1" applyFill="1" applyBorder="1" applyAlignment="1" applyProtection="1">
      <alignment vertical="center"/>
      <protection locked="0"/>
    </xf>
    <xf numFmtId="43" fontId="24" fillId="5" borderId="36" xfId="1" applyFont="1" applyFill="1" applyBorder="1" applyAlignment="1" applyProtection="1">
      <alignment vertical="center"/>
      <protection locked="0"/>
    </xf>
    <xf numFmtId="0" fontId="24" fillId="0" borderId="0" xfId="0" applyFont="1" applyAlignment="1">
      <alignment horizontal="left" vertical="center" wrapText="1" indent="1"/>
    </xf>
    <xf numFmtId="0" fontId="22" fillId="0" borderId="1" xfId="0" applyFont="1" applyBorder="1" applyAlignment="1">
      <alignment horizontal="left" vertical="center"/>
    </xf>
    <xf numFmtId="0" fontId="22" fillId="0" borderId="1" xfId="0" applyFont="1" applyBorder="1" applyAlignment="1">
      <alignment horizontal="center" vertical="center" wrapText="1"/>
    </xf>
    <xf numFmtId="0" fontId="22" fillId="0" borderId="0" xfId="0" applyFont="1" applyAlignment="1">
      <alignment horizontal="left" vertical="center"/>
    </xf>
    <xf numFmtId="0" fontId="22" fillId="0" borderId="0" xfId="0" applyFont="1" applyAlignment="1">
      <alignment horizontal="center" vertical="center" wrapText="1"/>
    </xf>
    <xf numFmtId="0" fontId="24" fillId="0" borderId="0" xfId="0" applyFont="1" applyAlignment="1">
      <alignment horizontal="center" vertical="center" wrapText="1"/>
    </xf>
    <xf numFmtId="0" fontId="24" fillId="0" borderId="0" xfId="0" applyFont="1" applyAlignment="1" applyProtection="1">
      <alignment horizontal="left" vertical="center"/>
      <protection locked="0"/>
    </xf>
    <xf numFmtId="43" fontId="24" fillId="9" borderId="36" xfId="1" applyFont="1" applyFill="1" applyBorder="1" applyAlignment="1" applyProtection="1">
      <alignment vertical="center" wrapText="1"/>
    </xf>
    <xf numFmtId="43" fontId="24" fillId="9" borderId="17" xfId="1" applyFont="1" applyFill="1" applyBorder="1" applyAlignment="1" applyProtection="1">
      <alignment vertical="center" wrapText="1"/>
    </xf>
    <xf numFmtId="0" fontId="22" fillId="0" borderId="0" xfId="12" applyFont="1" applyAlignment="1">
      <alignment horizontal="right"/>
    </xf>
    <xf numFmtId="0" fontId="22" fillId="0" borderId="61" xfId="12" applyFont="1" applyBorder="1" applyAlignment="1">
      <alignment horizontal="right"/>
    </xf>
    <xf numFmtId="0" fontId="22" fillId="0" borderId="122" xfId="12" applyFont="1" applyBorder="1" applyAlignment="1">
      <alignment horizontal="right"/>
    </xf>
    <xf numFmtId="0" fontId="22" fillId="0" borderId="124" xfId="12" applyFont="1" applyBorder="1" applyAlignment="1">
      <alignment horizontal="right"/>
    </xf>
    <xf numFmtId="168" fontId="32" fillId="0" borderId="0" xfId="37" quotePrefix="1" applyNumberFormat="1" applyFont="1" applyAlignment="1">
      <alignment horizontal="centerContinuous"/>
    </xf>
    <xf numFmtId="0" fontId="32" fillId="0" borderId="0" xfId="37" applyFont="1" applyAlignment="1">
      <alignment horizontal="centerContinuous"/>
    </xf>
    <xf numFmtId="0" fontId="32" fillId="0" borderId="0" xfId="37" applyFont="1" applyAlignment="1">
      <alignment horizontal="centerContinuous" wrapText="1"/>
    </xf>
    <xf numFmtId="0" fontId="39" fillId="0" borderId="0" xfId="37" applyFont="1" applyAlignment="1">
      <alignment horizontal="centerContinuous" wrapText="1"/>
    </xf>
    <xf numFmtId="0" fontId="39" fillId="0" borderId="0" xfId="37" applyFont="1"/>
    <xf numFmtId="168" fontId="32" fillId="17" borderId="57" xfId="37" applyNumberFormat="1" applyFont="1" applyFill="1" applyBorder="1" applyAlignment="1">
      <alignment horizontal="center" vertical="center" wrapText="1"/>
    </xf>
    <xf numFmtId="0" fontId="39" fillId="0" borderId="0" xfId="37" applyFont="1" applyAlignment="1">
      <alignment horizontal="center" vertical="center"/>
    </xf>
    <xf numFmtId="0" fontId="32" fillId="0" borderId="0" xfId="37" applyFont="1"/>
    <xf numFmtId="0" fontId="39" fillId="0" borderId="0" xfId="37" applyFont="1" applyProtection="1">
      <protection locked="0"/>
    </xf>
    <xf numFmtId="0" fontId="32" fillId="15" borderId="64" xfId="37" applyFont="1" applyFill="1" applyBorder="1"/>
    <xf numFmtId="0" fontId="32" fillId="15" borderId="65" xfId="37" applyFont="1" applyFill="1" applyBorder="1" applyAlignment="1">
      <alignment horizontal="centerContinuous"/>
    </xf>
    <xf numFmtId="43" fontId="32" fillId="15" borderId="66" xfId="1" applyFont="1" applyFill="1" applyBorder="1" applyAlignment="1" applyProtection="1">
      <alignment wrapText="1"/>
    </xf>
    <xf numFmtId="0" fontId="39" fillId="0" borderId="0" xfId="37" applyFont="1" applyAlignment="1">
      <alignment horizontal="center"/>
    </xf>
    <xf numFmtId="0" fontId="55" fillId="0" borderId="0" xfId="37" applyFont="1"/>
    <xf numFmtId="43" fontId="39" fillId="0" borderId="0" xfId="38" applyFont="1" applyFill="1" applyAlignment="1" applyProtection="1">
      <alignment horizontal="right" wrapText="1"/>
    </xf>
    <xf numFmtId="39" fontId="39" fillId="0" borderId="0" xfId="37" applyNumberFormat="1" applyFont="1" applyAlignment="1">
      <alignment wrapText="1"/>
    </xf>
    <xf numFmtId="43" fontId="32" fillId="0" borderId="0" xfId="38" applyFont="1" applyFill="1" applyAlignment="1" applyProtection="1">
      <alignment horizontal="right" wrapText="1"/>
    </xf>
    <xf numFmtId="39" fontId="32" fillId="0" borderId="0" xfId="37" applyNumberFormat="1" applyFont="1" applyAlignment="1">
      <alignment wrapText="1"/>
    </xf>
    <xf numFmtId="0" fontId="32" fillId="0" borderId="0" xfId="37" applyFont="1" applyAlignment="1">
      <alignment horizontal="left"/>
    </xf>
    <xf numFmtId="0" fontId="39" fillId="0" borderId="0" xfId="37" applyFont="1" applyAlignment="1">
      <alignment horizontal="left"/>
    </xf>
    <xf numFmtId="43" fontId="39" fillId="0" borderId="0" xfId="38" applyFont="1" applyFill="1" applyAlignment="1">
      <alignment horizontal="right" wrapText="1"/>
    </xf>
    <xf numFmtId="43" fontId="39" fillId="0" borderId="0" xfId="37" applyNumberFormat="1" applyFont="1" applyAlignment="1">
      <alignment wrapText="1"/>
    </xf>
    <xf numFmtId="43" fontId="32" fillId="0" borderId="0" xfId="38" applyFont="1" applyFill="1" applyAlignment="1">
      <alignment horizontal="right" wrapText="1"/>
    </xf>
    <xf numFmtId="43" fontId="32" fillId="0" borderId="0" xfId="38" applyFont="1" applyAlignment="1">
      <alignment horizontal="right" wrapText="1"/>
    </xf>
    <xf numFmtId="0" fontId="32" fillId="0" borderId="0" xfId="37" applyFont="1" applyAlignment="1">
      <alignment wrapText="1"/>
    </xf>
    <xf numFmtId="43" fontId="39" fillId="0" borderId="0" xfId="38" applyFont="1" applyAlignment="1">
      <alignment wrapText="1"/>
    </xf>
    <xf numFmtId="43" fontId="32" fillId="0" borderId="0" xfId="37" applyNumberFormat="1" applyFont="1" applyAlignment="1">
      <alignment wrapText="1"/>
    </xf>
    <xf numFmtId="0" fontId="39" fillId="0" borderId="0" xfId="37" applyFont="1" applyAlignment="1">
      <alignment wrapText="1"/>
    </xf>
    <xf numFmtId="43" fontId="39" fillId="5" borderId="148" xfId="1" applyFont="1" applyFill="1" applyBorder="1" applyAlignment="1" applyProtection="1">
      <alignment horizontal="right" wrapText="1"/>
      <protection locked="0"/>
    </xf>
    <xf numFmtId="43" fontId="32" fillId="9" borderId="148" xfId="1" applyFont="1" applyFill="1" applyBorder="1" applyAlignment="1" applyProtection="1">
      <alignment horizontal="center" wrapText="1"/>
    </xf>
    <xf numFmtId="43" fontId="32" fillId="9" borderId="149" xfId="1" applyFont="1" applyFill="1" applyBorder="1" applyAlignment="1" applyProtection="1">
      <alignment horizontal="center" wrapText="1"/>
    </xf>
    <xf numFmtId="0" fontId="32" fillId="0" borderId="159" xfId="37" applyFont="1" applyBorder="1" applyAlignment="1">
      <alignment horizontal="right"/>
    </xf>
    <xf numFmtId="168" fontId="32" fillId="0" borderId="83" xfId="37" applyNumberFormat="1" applyFont="1" applyBorder="1" applyAlignment="1">
      <alignment horizontal="left"/>
    </xf>
    <xf numFmtId="43" fontId="39" fillId="5" borderId="83" xfId="1" applyFont="1" applyFill="1" applyBorder="1" applyAlignment="1" applyProtection="1">
      <alignment horizontal="right" wrapText="1"/>
      <protection locked="0"/>
    </xf>
    <xf numFmtId="43" fontId="32" fillId="9" borderId="83" xfId="1" applyFont="1" applyFill="1" applyBorder="1" applyAlignment="1" applyProtection="1">
      <alignment horizontal="center" wrapText="1"/>
    </xf>
    <xf numFmtId="43" fontId="32" fillId="9" borderId="84" xfId="1" applyFont="1" applyFill="1" applyBorder="1" applyAlignment="1" applyProtection="1">
      <alignment horizontal="center" wrapText="1"/>
    </xf>
    <xf numFmtId="0" fontId="39" fillId="0" borderId="159" xfId="37" applyFont="1" applyBorder="1" applyAlignment="1">
      <alignment horizontal="right"/>
    </xf>
    <xf numFmtId="43" fontId="32" fillId="9" borderId="83" xfId="1" applyFont="1" applyFill="1" applyBorder="1" applyAlignment="1" applyProtection="1">
      <alignment horizontal="center" wrapText="1"/>
      <protection locked="0"/>
    </xf>
    <xf numFmtId="43" fontId="32" fillId="9" borderId="84" xfId="1" applyFont="1" applyFill="1" applyBorder="1" applyAlignment="1" applyProtection="1">
      <alignment horizontal="center" wrapText="1"/>
      <protection locked="0"/>
    </xf>
    <xf numFmtId="168" fontId="39" fillId="5" borderId="159" xfId="37" applyNumberFormat="1" applyFont="1" applyFill="1" applyBorder="1" applyAlignment="1" applyProtection="1">
      <alignment horizontal="right"/>
      <protection locked="0"/>
    </xf>
    <xf numFmtId="168" fontId="39" fillId="5" borderId="83" xfId="37" applyNumberFormat="1" applyFont="1" applyFill="1" applyBorder="1" applyAlignment="1" applyProtection="1">
      <alignment horizontal="left"/>
      <protection locked="0"/>
    </xf>
    <xf numFmtId="168" fontId="39" fillId="5" borderId="160" xfId="37" applyNumberFormat="1" applyFont="1" applyFill="1" applyBorder="1" applyAlignment="1" applyProtection="1">
      <alignment horizontal="right"/>
      <protection locked="0"/>
    </xf>
    <xf numFmtId="168" fontId="39" fillId="5" borderId="161" xfId="37" applyNumberFormat="1" applyFont="1" applyFill="1" applyBorder="1" applyAlignment="1" applyProtection="1">
      <alignment horizontal="left"/>
      <protection locked="0"/>
    </xf>
    <xf numFmtId="43" fontId="39" fillId="5" borderId="161" xfId="1" applyFont="1" applyFill="1" applyBorder="1" applyAlignment="1" applyProtection="1">
      <alignment horizontal="right" wrapText="1"/>
      <protection locked="0"/>
    </xf>
    <xf numFmtId="43" fontId="32" fillId="9" borderId="161" xfId="1" applyFont="1" applyFill="1" applyBorder="1" applyAlignment="1" applyProtection="1">
      <alignment horizontal="center" wrapText="1"/>
      <protection locked="0"/>
    </xf>
    <xf numFmtId="43" fontId="32" fillId="9" borderId="162" xfId="1" applyFont="1" applyFill="1" applyBorder="1" applyAlignment="1" applyProtection="1">
      <alignment horizontal="center" wrapText="1"/>
      <protection locked="0"/>
    </xf>
    <xf numFmtId="0" fontId="23" fillId="0" borderId="0" xfId="21" applyFont="1"/>
    <xf numFmtId="43" fontId="24" fillId="8" borderId="149" xfId="0" applyNumberFormat="1" applyFont="1" applyFill="1" applyBorder="1"/>
    <xf numFmtId="43" fontId="24" fillId="10" borderId="84" xfId="0" applyNumberFormat="1" applyFont="1" applyFill="1" applyBorder="1"/>
    <xf numFmtId="43" fontId="24" fillId="9" borderId="84" xfId="0" applyNumberFormat="1" applyFont="1" applyFill="1" applyBorder="1"/>
    <xf numFmtId="0" fontId="24" fillId="0" borderId="84" xfId="0" applyFont="1" applyBorder="1"/>
    <xf numFmtId="0" fontId="24" fillId="5" borderId="84" xfId="0" applyFont="1" applyFill="1" applyBorder="1" applyProtection="1">
      <protection locked="0"/>
    </xf>
    <xf numFmtId="0" fontId="24" fillId="0" borderId="9" xfId="0" applyFont="1" applyBorder="1" applyProtection="1">
      <protection locked="0"/>
    </xf>
    <xf numFmtId="0" fontId="24" fillId="5" borderId="140" xfId="0" applyFont="1" applyFill="1" applyBorder="1" applyProtection="1">
      <protection locked="0"/>
    </xf>
    <xf numFmtId="0" fontId="22" fillId="13" borderId="29" xfId="0" applyFont="1" applyFill="1" applyBorder="1"/>
    <xf numFmtId="0" fontId="24" fillId="13" borderId="30" xfId="0" applyFont="1" applyFill="1" applyBorder="1"/>
    <xf numFmtId="0" fontId="24" fillId="13" borderId="32" xfId="0" applyFont="1" applyFill="1" applyBorder="1"/>
    <xf numFmtId="43" fontId="22" fillId="13" borderId="31" xfId="0" applyNumberFormat="1" applyFont="1" applyFill="1" applyBorder="1" applyProtection="1">
      <protection hidden="1"/>
    </xf>
    <xf numFmtId="0" fontId="22" fillId="0" borderId="60" xfId="12" applyFont="1" applyBorder="1"/>
    <xf numFmtId="0" fontId="22" fillId="0" borderId="67" xfId="12" applyFont="1" applyBorder="1"/>
    <xf numFmtId="0" fontId="22" fillId="0" borderId="63" xfId="12" applyFont="1" applyBorder="1"/>
    <xf numFmtId="0" fontId="15" fillId="6" borderId="0" xfId="0" applyFont="1" applyFill="1"/>
    <xf numFmtId="49" fontId="33" fillId="6" borderId="0" xfId="21" applyNumberFormat="1" applyFont="1" applyFill="1" applyAlignment="1">
      <alignment horizontal="right" vertical="top"/>
    </xf>
    <xf numFmtId="0" fontId="15" fillId="0" borderId="0" xfId="0" applyFont="1"/>
    <xf numFmtId="43" fontId="15" fillId="0" borderId="0" xfId="1" applyFont="1" applyAlignment="1" applyProtection="1"/>
    <xf numFmtId="0" fontId="15" fillId="0" borderId="0" xfId="0" applyFont="1" applyAlignment="1">
      <alignment vertical="top" wrapText="1"/>
    </xf>
    <xf numFmtId="0" fontId="15" fillId="6" borderId="0" xfId="0" applyFont="1" applyFill="1" applyAlignment="1">
      <alignment horizontal="center"/>
    </xf>
    <xf numFmtId="0" fontId="56" fillId="4" borderId="16" xfId="10" applyFont="1" applyFill="1" applyBorder="1" applyProtection="1"/>
    <xf numFmtId="0" fontId="56" fillId="4" borderId="50" xfId="10" applyFont="1" applyFill="1" applyBorder="1" applyProtection="1"/>
    <xf numFmtId="0" fontId="19" fillId="6" borderId="0" xfId="0" applyFont="1" applyFill="1"/>
    <xf numFmtId="0" fontId="19" fillId="6" borderId="0" xfId="0" applyFont="1" applyFill="1" applyAlignment="1">
      <alignment horizontal="center"/>
    </xf>
    <xf numFmtId="0" fontId="20" fillId="6" borderId="0" xfId="0" applyFont="1" applyFill="1" applyProtection="1">
      <protection locked="0"/>
    </xf>
    <xf numFmtId="0" fontId="20" fillId="6" borderId="0" xfId="0" applyFont="1" applyFill="1" applyAlignment="1">
      <alignment vertical="top"/>
    </xf>
    <xf numFmtId="0" fontId="20" fillId="6" borderId="0" xfId="0" applyFont="1" applyFill="1" applyAlignment="1" applyProtection="1">
      <alignment vertical="top" wrapText="1"/>
      <protection locked="0"/>
    </xf>
    <xf numFmtId="171" fontId="39" fillId="5" borderId="68" xfId="40" applyNumberFormat="1" applyFont="1" applyFill="1" applyBorder="1" applyAlignment="1" applyProtection="1">
      <alignment horizontal="center"/>
      <protection locked="0"/>
    </xf>
    <xf numFmtId="171" fontId="39" fillId="0" borderId="0" xfId="40" applyNumberFormat="1" applyFont="1" applyAlignment="1" applyProtection="1">
      <alignment horizontal="center"/>
      <protection locked="0"/>
    </xf>
    <xf numFmtId="171" fontId="39" fillId="5" borderId="68" xfId="40" applyNumberFormat="1" applyFont="1" applyFill="1" applyBorder="1" applyProtection="1">
      <protection locked="0"/>
    </xf>
    <xf numFmtId="171" fontId="39" fillId="0" borderId="0" xfId="40" applyNumberFormat="1" applyFont="1" applyProtection="1">
      <protection locked="0"/>
    </xf>
    <xf numFmtId="0" fontId="39" fillId="20" borderId="68" xfId="0" applyFont="1" applyFill="1" applyBorder="1" applyAlignment="1" applyProtection="1">
      <alignment vertical="top"/>
      <protection locked="0"/>
    </xf>
    <xf numFmtId="43" fontId="22" fillId="12" borderId="161" xfId="1" applyFont="1" applyFill="1" applyBorder="1" applyProtection="1">
      <protection locked="0"/>
    </xf>
    <xf numFmtId="43" fontId="22" fillId="9" borderId="163" xfId="1" applyFont="1" applyFill="1" applyBorder="1" applyProtection="1"/>
    <xf numFmtId="43" fontId="22" fillId="12" borderId="154" xfId="1" applyFont="1" applyFill="1" applyBorder="1" applyProtection="1">
      <protection locked="0"/>
    </xf>
    <xf numFmtId="0" fontId="24" fillId="0" borderId="164" xfId="0" applyFont="1" applyBorder="1" applyProtection="1">
      <protection hidden="1"/>
    </xf>
    <xf numFmtId="43" fontId="22" fillId="7" borderId="165" xfId="1" applyFont="1" applyFill="1" applyBorder="1" applyProtection="1">
      <protection hidden="1"/>
    </xf>
    <xf numFmtId="170" fontId="24" fillId="0" borderId="72" xfId="0" applyNumberFormat="1" applyFont="1" applyBorder="1" applyAlignment="1">
      <alignment horizontal="center" vertical="center"/>
    </xf>
    <xf numFmtId="0" fontId="24" fillId="0" borderId="70" xfId="0" applyFont="1" applyBorder="1" applyAlignment="1">
      <alignment horizontal="center" vertical="center"/>
    </xf>
    <xf numFmtId="0" fontId="24" fillId="0" borderId="80" xfId="0" applyFont="1" applyBorder="1" applyAlignment="1">
      <alignment horizontal="center" vertical="center" wrapText="1"/>
    </xf>
    <xf numFmtId="0" fontId="24" fillId="0" borderId="72" xfId="0" applyFont="1" applyBorder="1" applyAlignment="1">
      <alignment vertical="center" wrapText="1"/>
    </xf>
    <xf numFmtId="0" fontId="22" fillId="16" borderId="14" xfId="0" applyFont="1" applyFill="1" applyBorder="1" applyAlignment="1">
      <alignment horizontal="center" vertical="center" wrapText="1"/>
    </xf>
    <xf numFmtId="168" fontId="32" fillId="17" borderId="60" xfId="37" applyNumberFormat="1" applyFont="1" applyFill="1" applyBorder="1" applyAlignment="1">
      <alignment horizontal="center" vertical="center"/>
    </xf>
    <xf numFmtId="0" fontId="22" fillId="24" borderId="1" xfId="11" applyFont="1" applyFill="1" applyBorder="1"/>
    <xf numFmtId="0" fontId="57" fillId="4" borderId="46" xfId="0" applyFont="1" applyFill="1" applyBorder="1"/>
    <xf numFmtId="0" fontId="57" fillId="4" borderId="50" xfId="0" applyFont="1" applyFill="1" applyBorder="1" applyAlignment="1">
      <alignment vertical="top" wrapText="1"/>
    </xf>
    <xf numFmtId="0" fontId="58" fillId="0" borderId="0" xfId="0" applyFont="1"/>
    <xf numFmtId="43" fontId="58" fillId="0" borderId="0" xfId="1" applyFont="1" applyAlignment="1" applyProtection="1"/>
    <xf numFmtId="0" fontId="58" fillId="0" borderId="15" xfId="0" applyFont="1" applyBorder="1"/>
    <xf numFmtId="0" fontId="58" fillId="0" borderId="0" xfId="0" applyFont="1" applyAlignment="1">
      <alignment vertical="top" wrapText="1"/>
    </xf>
    <xf numFmtId="0" fontId="57" fillId="0" borderId="0" xfId="0" applyFont="1"/>
    <xf numFmtId="0" fontId="57" fillId="0" borderId="15" xfId="0" applyFont="1" applyBorder="1"/>
    <xf numFmtId="0" fontId="57" fillId="0" borderId="15" xfId="0" applyFont="1" applyBorder="1" applyAlignment="1">
      <alignment horizontal="center"/>
    </xf>
    <xf numFmtId="0" fontId="58" fillId="0" borderId="0" xfId="0" applyFont="1" applyProtection="1">
      <protection locked="0"/>
    </xf>
    <xf numFmtId="0" fontId="58" fillId="0" borderId="15" xfId="0" applyFont="1" applyBorder="1" applyProtection="1">
      <protection locked="0"/>
    </xf>
    <xf numFmtId="43" fontId="57" fillId="0" borderId="0" xfId="1" applyFont="1" applyProtection="1"/>
    <xf numFmtId="0" fontId="58" fillId="0" borderId="48" xfId="0" applyFont="1" applyBorder="1" applyAlignment="1">
      <alignment horizontal="left" vertical="top" wrapText="1"/>
    </xf>
    <xf numFmtId="0" fontId="58" fillId="0" borderId="16" xfId="0" applyFont="1" applyBorder="1" applyAlignment="1">
      <alignment horizontal="left" vertical="top" wrapText="1"/>
    </xf>
    <xf numFmtId="0" fontId="58" fillId="0" borderId="47" xfId="0" applyFont="1" applyBorder="1" applyAlignment="1">
      <alignment vertical="top" wrapText="1"/>
    </xf>
    <xf numFmtId="0" fontId="39" fillId="0" borderId="158" xfId="37" applyFont="1" applyBorder="1" applyAlignment="1">
      <alignment horizontal="right"/>
    </xf>
    <xf numFmtId="168" fontId="39" fillId="0" borderId="148" xfId="37" applyNumberFormat="1" applyFont="1" applyBorder="1" applyAlignment="1">
      <alignment horizontal="left"/>
    </xf>
    <xf numFmtId="168" fontId="39" fillId="0" borderId="83" xfId="37" applyNumberFormat="1" applyFont="1" applyBorder="1" applyAlignment="1">
      <alignment horizontal="left"/>
    </xf>
    <xf numFmtId="43" fontId="32" fillId="9" borderId="161" xfId="1" applyFont="1" applyFill="1" applyBorder="1" applyAlignment="1" applyProtection="1">
      <alignment horizontal="center" wrapText="1"/>
    </xf>
    <xf numFmtId="43" fontId="32" fillId="9" borderId="162" xfId="1" applyFont="1" applyFill="1" applyBorder="1" applyAlignment="1" applyProtection="1">
      <alignment horizontal="center" wrapText="1"/>
    </xf>
    <xf numFmtId="43" fontId="32" fillId="9" borderId="167" xfId="1" applyFont="1" applyFill="1" applyBorder="1" applyAlignment="1" applyProtection="1">
      <alignment horizontal="right" wrapText="1"/>
      <protection locked="0"/>
    </xf>
    <xf numFmtId="43" fontId="32" fillId="9" borderId="167" xfId="1" applyFont="1" applyFill="1" applyBorder="1" applyAlignment="1" applyProtection="1">
      <alignment horizontal="center" wrapText="1"/>
    </xf>
    <xf numFmtId="43" fontId="32" fillId="9" borderId="166" xfId="1" applyFont="1" applyFill="1" applyBorder="1" applyAlignment="1" applyProtection="1">
      <alignment horizontal="center" wrapText="1"/>
    </xf>
    <xf numFmtId="43" fontId="32" fillId="0" borderId="88" xfId="1" applyFont="1" applyFill="1" applyBorder="1" applyAlignment="1" applyProtection="1">
      <alignment horizontal="right" wrapText="1"/>
      <protection locked="0"/>
    </xf>
    <xf numFmtId="43" fontId="32" fillId="0" borderId="88" xfId="1" applyFont="1" applyFill="1" applyBorder="1" applyAlignment="1" applyProtection="1">
      <alignment horizontal="center" wrapText="1"/>
    </xf>
    <xf numFmtId="43" fontId="32" fillId="0" borderId="89" xfId="1" applyFont="1" applyFill="1" applyBorder="1" applyAlignment="1" applyProtection="1">
      <alignment horizontal="center" wrapText="1"/>
    </xf>
    <xf numFmtId="0" fontId="24" fillId="0" borderId="83" xfId="37" applyFont="1" applyBorder="1"/>
    <xf numFmtId="168" fontId="39" fillId="0" borderId="159" xfId="37" applyNumberFormat="1" applyFont="1" applyBorder="1" applyAlignment="1">
      <alignment horizontal="right"/>
    </xf>
    <xf numFmtId="168" fontId="39" fillId="0" borderId="159" xfId="37" applyNumberFormat="1" applyFont="1" applyBorder="1" applyAlignment="1" applyProtection="1">
      <alignment horizontal="right"/>
      <protection locked="0"/>
    </xf>
    <xf numFmtId="168" fontId="39" fillId="0" borderId="83" xfId="37" applyNumberFormat="1" applyFont="1" applyBorder="1" applyAlignment="1" applyProtection="1">
      <alignment horizontal="left"/>
      <protection locked="0"/>
    </xf>
    <xf numFmtId="168" fontId="39" fillId="0" borderId="83" xfId="37" applyNumberFormat="1" applyFont="1" applyBorder="1" applyAlignment="1">
      <alignment horizontal="left" vertical="top" wrapText="1"/>
    </xf>
    <xf numFmtId="43" fontId="24" fillId="0" borderId="0" xfId="4" applyFont="1"/>
    <xf numFmtId="10" fontId="24" fillId="0" borderId="0" xfId="18" applyNumberFormat="1" applyFont="1"/>
    <xf numFmtId="0" fontId="46" fillId="0" borderId="0" xfId="0" applyFont="1"/>
    <xf numFmtId="0" fontId="67" fillId="0" borderId="0" xfId="0" applyFont="1"/>
    <xf numFmtId="43" fontId="0" fillId="0" borderId="0" xfId="1" applyFont="1"/>
    <xf numFmtId="43" fontId="0" fillId="0" borderId="0" xfId="1" applyFont="1" applyFill="1"/>
    <xf numFmtId="0" fontId="0" fillId="0" borderId="0" xfId="1" applyNumberFormat="1" applyFont="1"/>
    <xf numFmtId="0" fontId="0" fillId="0" borderId="0" xfId="1" applyNumberFormat="1" applyFont="1" applyFill="1"/>
    <xf numFmtId="172" fontId="0" fillId="0" borderId="0" xfId="1" applyNumberFormat="1" applyFont="1"/>
    <xf numFmtId="172" fontId="68" fillId="0" borderId="0" xfId="1" applyNumberFormat="1" applyFont="1"/>
    <xf numFmtId="0" fontId="22" fillId="0" borderId="113" xfId="12" applyFont="1" applyBorder="1" applyAlignment="1">
      <alignment horizontal="left"/>
    </xf>
    <xf numFmtId="0" fontId="22" fillId="0" borderId="115" xfId="12" applyFont="1" applyBorder="1" applyAlignment="1">
      <alignment horizontal="left"/>
    </xf>
    <xf numFmtId="0" fontId="22" fillId="0" borderId="117" xfId="12" applyFont="1" applyBorder="1" applyAlignment="1">
      <alignment horizontal="left"/>
    </xf>
    <xf numFmtId="167" fontId="61" fillId="9" borderId="7" xfId="16" applyNumberFormat="1" applyFont="1" applyFill="1" applyBorder="1" applyAlignment="1">
      <alignment horizontal="center" vertical="center"/>
    </xf>
    <xf numFmtId="167" fontId="61" fillId="8" borderId="8" xfId="16" applyNumberFormat="1" applyFont="1" applyFill="1" applyBorder="1" applyAlignment="1">
      <alignment horizontal="center" vertical="center"/>
    </xf>
    <xf numFmtId="167" fontId="61" fillId="9" borderId="1" xfId="16" applyNumberFormat="1" applyFont="1" applyFill="1" applyBorder="1" applyAlignment="1">
      <alignment horizontal="center" vertical="center"/>
    </xf>
    <xf numFmtId="167" fontId="61" fillId="8" borderId="97" xfId="16" applyNumberFormat="1" applyFont="1" applyFill="1" applyBorder="1" applyAlignment="1">
      <alignment horizontal="center" vertical="center"/>
    </xf>
    <xf numFmtId="0" fontId="61" fillId="0" borderId="151" xfId="16" applyFont="1" applyBorder="1" applyAlignment="1">
      <alignment horizontal="center" vertical="center"/>
    </xf>
    <xf numFmtId="167" fontId="61" fillId="0" borderId="151" xfId="16" applyNumberFormat="1" applyFont="1" applyBorder="1" applyAlignment="1">
      <alignment horizontal="center" vertical="center"/>
    </xf>
    <xf numFmtId="167" fontId="61" fillId="0" borderId="181" xfId="16" applyNumberFormat="1" applyFont="1" applyBorder="1" applyAlignment="1">
      <alignment horizontal="center" vertical="center"/>
    </xf>
    <xf numFmtId="43" fontId="59" fillId="5" borderId="152" xfId="6" applyFont="1" applyFill="1" applyBorder="1" applyAlignment="1">
      <alignment horizontal="center" vertical="center"/>
    </xf>
    <xf numFmtId="43" fontId="59" fillId="8" borderId="152" xfId="6" applyFont="1" applyFill="1" applyBorder="1" applyAlignment="1">
      <alignment horizontal="center" vertical="center"/>
    </xf>
    <xf numFmtId="43" fontId="59" fillId="8" borderId="172" xfId="6" applyFont="1" applyFill="1" applyBorder="1" applyAlignment="1">
      <alignment horizontal="center" vertical="center"/>
    </xf>
    <xf numFmtId="43" fontId="62" fillId="9" borderId="182" xfId="6" applyFont="1" applyFill="1" applyBorder="1" applyAlignment="1">
      <alignment horizontal="center" vertical="center" wrapText="1"/>
    </xf>
    <xf numFmtId="43" fontId="62" fillId="9" borderId="183" xfId="6" applyFont="1" applyFill="1" applyBorder="1" applyAlignment="1">
      <alignment horizontal="center" vertical="center" wrapText="1"/>
    </xf>
    <xf numFmtId="43" fontId="46" fillId="0" borderId="108" xfId="6" applyFont="1" applyBorder="1" applyAlignment="1">
      <alignment horizontal="center" vertical="center"/>
    </xf>
    <xf numFmtId="43" fontId="46" fillId="0" borderId="109" xfId="6" applyFont="1" applyBorder="1" applyAlignment="1">
      <alignment horizontal="center" vertical="center"/>
    </xf>
    <xf numFmtId="43" fontId="46" fillId="0" borderId="184" xfId="6" applyFont="1" applyBorder="1" applyAlignment="1">
      <alignment horizontal="center" vertical="center"/>
    </xf>
    <xf numFmtId="43" fontId="46" fillId="0" borderId="168" xfId="6" applyFont="1" applyBorder="1" applyAlignment="1">
      <alignment horizontal="center" vertical="center"/>
    </xf>
    <xf numFmtId="43" fontId="59" fillId="0" borderId="152" xfId="6" applyFont="1" applyBorder="1" applyAlignment="1">
      <alignment horizontal="center" vertical="center"/>
    </xf>
    <xf numFmtId="43" fontId="18" fillId="0" borderId="152" xfId="6" applyFont="1" applyBorder="1" applyAlignment="1">
      <alignment horizontal="center" vertical="center"/>
    </xf>
    <xf numFmtId="43" fontId="59" fillId="0" borderId="172" xfId="6" applyFont="1" applyBorder="1" applyAlignment="1">
      <alignment horizontal="center" vertical="center"/>
    </xf>
    <xf numFmtId="43" fontId="59" fillId="0" borderId="182" xfId="6" applyFont="1" applyBorder="1" applyAlignment="1">
      <alignment horizontal="center" vertical="center"/>
    </xf>
    <xf numFmtId="43" fontId="18" fillId="0" borderId="182" xfId="6" applyFont="1" applyBorder="1" applyAlignment="1">
      <alignment horizontal="center" vertical="center"/>
    </xf>
    <xf numFmtId="43" fontId="59" fillId="0" borderId="183" xfId="6" applyFont="1" applyBorder="1" applyAlignment="1">
      <alignment horizontal="center" vertical="center"/>
    </xf>
    <xf numFmtId="43" fontId="59" fillId="0" borderId="151" xfId="6" applyFont="1" applyBorder="1" applyAlignment="1">
      <alignment horizontal="center" vertical="center"/>
    </xf>
    <xf numFmtId="43" fontId="59" fillId="0" borderId="181" xfId="6" applyFont="1" applyBorder="1" applyAlignment="1">
      <alignment horizontal="center" vertical="center"/>
    </xf>
    <xf numFmtId="43" fontId="46" fillId="0" borderId="22" xfId="6" applyFont="1" applyBorder="1" applyAlignment="1">
      <alignment horizontal="center" vertical="center"/>
    </xf>
    <xf numFmtId="0" fontId="46" fillId="5" borderId="0" xfId="0" applyFont="1" applyFill="1" applyAlignment="1">
      <alignment horizontal="center" vertical="center"/>
    </xf>
    <xf numFmtId="0" fontId="46" fillId="5" borderId="0" xfId="0" applyFont="1" applyFill="1" applyAlignment="1">
      <alignment horizontal="center" vertical="center" wrapText="1"/>
    </xf>
    <xf numFmtId="0" fontId="66" fillId="0" borderId="0" xfId="0" applyFont="1" applyAlignment="1">
      <alignment horizontal="center" vertical="center" wrapText="1"/>
    </xf>
    <xf numFmtId="0" fontId="66" fillId="0" borderId="0" xfId="0" applyFont="1" applyAlignment="1">
      <alignment vertical="center" wrapText="1"/>
    </xf>
    <xf numFmtId="0" fontId="66" fillId="5" borderId="0" xfId="0" applyFont="1" applyFill="1" applyAlignment="1">
      <alignment horizontal="center" vertical="center" wrapText="1"/>
    </xf>
    <xf numFmtId="0" fontId="66" fillId="5" borderId="0" xfId="0" applyFont="1" applyFill="1" applyAlignment="1">
      <alignment vertical="center" wrapText="1"/>
    </xf>
    <xf numFmtId="0" fontId="0" fillId="5" borderId="0" xfId="0" applyFill="1"/>
    <xf numFmtId="0" fontId="22" fillId="0" borderId="0" xfId="46" applyFont="1"/>
    <xf numFmtId="43" fontId="24" fillId="0" borderId="0" xfId="47" applyFont="1"/>
    <xf numFmtId="10" fontId="24" fillId="0" borderId="0" xfId="48" applyNumberFormat="1" applyFont="1"/>
    <xf numFmtId="0" fontId="24" fillId="0" borderId="0" xfId="46" applyFont="1"/>
    <xf numFmtId="0" fontId="40" fillId="0" borderId="0" xfId="46" applyFont="1"/>
    <xf numFmtId="43" fontId="22" fillId="0" borderId="0" xfId="47" applyFont="1"/>
    <xf numFmtId="10" fontId="24" fillId="0" borderId="0" xfId="48" applyNumberFormat="1" applyFont="1" applyAlignment="1">
      <alignment vertical="center"/>
    </xf>
    <xf numFmtId="43" fontId="41" fillId="0" borderId="186" xfId="47" applyFont="1" applyBorder="1"/>
    <xf numFmtId="43" fontId="41" fillId="5" borderId="186" xfId="47" applyFont="1" applyFill="1" applyBorder="1"/>
    <xf numFmtId="43" fontId="41" fillId="0" borderId="186" xfId="47" applyFont="1" applyBorder="1" applyAlignment="1">
      <alignment wrapText="1"/>
    </xf>
    <xf numFmtId="43" fontId="41" fillId="0" borderId="187" xfId="47" applyFont="1" applyBorder="1"/>
    <xf numFmtId="43" fontId="22" fillId="0" borderId="0" xfId="47" applyFont="1" applyAlignment="1">
      <alignment horizontal="left" vertical="top"/>
    </xf>
    <xf numFmtId="43" fontId="22" fillId="6" borderId="0" xfId="47" applyFont="1" applyFill="1"/>
    <xf numFmtId="10" fontId="24" fillId="0" borderId="0" xfId="48" applyNumberFormat="1" applyFont="1" applyAlignment="1">
      <alignment horizontal="center" vertical="center"/>
    </xf>
    <xf numFmtId="43" fontId="24" fillId="0" borderId="0" xfId="47" applyFont="1" applyAlignment="1">
      <alignment horizontal="left" vertical="top" wrapText="1"/>
    </xf>
    <xf numFmtId="43" fontId="41" fillId="9" borderId="186" xfId="47" applyFont="1" applyFill="1" applyBorder="1"/>
    <xf numFmtId="43" fontId="41" fillId="9" borderId="187" xfId="47" applyFont="1" applyFill="1" applyBorder="1"/>
    <xf numFmtId="43" fontId="41" fillId="12" borderId="186" xfId="47" applyFont="1" applyFill="1" applyBorder="1"/>
    <xf numFmtId="0" fontId="24" fillId="0" borderId="0" xfId="47" applyNumberFormat="1" applyFont="1" applyAlignment="1">
      <alignment horizontal="left" vertical="top" wrapText="1"/>
    </xf>
    <xf numFmtId="10" fontId="24" fillId="0" borderId="0" xfId="48" applyNumberFormat="1" applyFont="1" applyAlignment="1">
      <alignment vertical="center" wrapText="1"/>
    </xf>
    <xf numFmtId="43" fontId="41" fillId="9" borderId="0" xfId="47" applyFont="1" applyFill="1"/>
    <xf numFmtId="43" fontId="41" fillId="6" borderId="187" xfId="47" applyFont="1" applyFill="1" applyBorder="1" applyAlignment="1">
      <alignment horizontal="center"/>
    </xf>
    <xf numFmtId="43" fontId="41" fillId="12" borderId="187" xfId="47" applyFont="1" applyFill="1" applyBorder="1"/>
    <xf numFmtId="43" fontId="41" fillId="0" borderId="0" xfId="47" applyFont="1" applyAlignment="1">
      <alignment wrapText="1"/>
    </xf>
    <xf numFmtId="9" fontId="24" fillId="0" borderId="0" xfId="50" applyFont="1"/>
    <xf numFmtId="43" fontId="24" fillId="0" borderId="0" xfId="47" applyFont="1" applyBorder="1" applyAlignment="1">
      <alignment horizontal="left" vertical="top" wrapText="1"/>
    </xf>
    <xf numFmtId="43" fontId="41" fillId="0" borderId="186" xfId="51" applyFont="1" applyBorder="1"/>
    <xf numFmtId="43" fontId="41" fillId="0" borderId="187" xfId="51" applyFont="1" applyBorder="1"/>
    <xf numFmtId="43" fontId="22" fillId="8" borderId="124" xfId="47" applyFont="1" applyFill="1" applyBorder="1" applyAlignment="1">
      <alignment horizontal="center" vertical="center" wrapText="1"/>
    </xf>
    <xf numFmtId="170" fontId="22" fillId="8" borderId="122" xfId="47" applyNumberFormat="1" applyFont="1" applyFill="1" applyBorder="1" applyAlignment="1">
      <alignment horizontal="center" vertical="center" wrapText="1"/>
    </xf>
    <xf numFmtId="170" fontId="22" fillId="8" borderId="122" xfId="48" applyNumberFormat="1" applyFont="1" applyFill="1" applyBorder="1" applyAlignment="1">
      <alignment horizontal="center"/>
    </xf>
    <xf numFmtId="170" fontId="22" fillId="8" borderId="124" xfId="48" applyNumberFormat="1" applyFont="1" applyFill="1" applyBorder="1" applyAlignment="1">
      <alignment horizontal="center"/>
    </xf>
    <xf numFmtId="43" fontId="41" fillId="8" borderId="186" xfId="47" applyFont="1" applyFill="1" applyBorder="1"/>
    <xf numFmtId="43" fontId="41" fillId="8" borderId="187" xfId="47" applyFont="1" applyFill="1" applyBorder="1"/>
    <xf numFmtId="43" fontId="22" fillId="3" borderId="124" xfId="0" applyNumberFormat="1" applyFont="1" applyFill="1" applyBorder="1" applyAlignment="1">
      <alignment horizontal="center" vertical="center" wrapText="1"/>
    </xf>
    <xf numFmtId="0" fontId="22" fillId="0" borderId="198" xfId="0" applyFont="1" applyBorder="1"/>
    <xf numFmtId="0" fontId="22" fillId="0" borderId="199" xfId="0" applyFont="1" applyBorder="1"/>
    <xf numFmtId="0" fontId="24" fillId="0" borderId="198" xfId="0" applyFont="1" applyBorder="1"/>
    <xf numFmtId="43" fontId="22" fillId="8" borderId="198" xfId="1" applyFont="1" applyFill="1" applyBorder="1" applyProtection="1"/>
    <xf numFmtId="43" fontId="22" fillId="8" borderId="199" xfId="1" applyFont="1" applyFill="1" applyBorder="1" applyProtection="1"/>
    <xf numFmtId="43" fontId="22" fillId="8" borderId="199" xfId="1" applyFont="1" applyFill="1" applyBorder="1" applyProtection="1">
      <protection hidden="1"/>
    </xf>
    <xf numFmtId="43" fontId="22" fillId="8" borderId="198" xfId="1" applyFont="1" applyFill="1" applyBorder="1" applyProtection="1">
      <protection locked="0"/>
    </xf>
    <xf numFmtId="43" fontId="24" fillId="8" borderId="199" xfId="1" applyFont="1" applyFill="1" applyBorder="1" applyProtection="1">
      <protection locked="0"/>
    </xf>
    <xf numFmtId="0" fontId="24" fillId="0" borderId="199" xfId="0" applyFont="1" applyBorder="1" applyProtection="1">
      <protection hidden="1"/>
    </xf>
    <xf numFmtId="43" fontId="22" fillId="9" borderId="198" xfId="0" applyNumberFormat="1" applyFont="1" applyFill="1" applyBorder="1"/>
    <xf numFmtId="43" fontId="22" fillId="9" borderId="199" xfId="0" applyNumberFormat="1" applyFont="1" applyFill="1" applyBorder="1"/>
    <xf numFmtId="43" fontId="22" fillId="9" borderId="199" xfId="1" applyFont="1" applyFill="1" applyBorder="1" applyProtection="1"/>
    <xf numFmtId="43" fontId="22" fillId="9" borderId="200" xfId="0" applyNumberFormat="1" applyFont="1" applyFill="1" applyBorder="1"/>
    <xf numFmtId="43" fontId="22" fillId="9" borderId="201" xfId="1" applyFont="1" applyFill="1" applyBorder="1" applyProtection="1"/>
    <xf numFmtId="43" fontId="24" fillId="6" borderId="0" xfId="1" applyFont="1" applyFill="1" applyProtection="1">
      <protection hidden="1"/>
    </xf>
    <xf numFmtId="43" fontId="51" fillId="0" borderId="0" xfId="1" applyFont="1" applyFill="1" applyProtection="1">
      <protection hidden="1"/>
    </xf>
    <xf numFmtId="43" fontId="51" fillId="6" borderId="0" xfId="1" applyFont="1" applyFill="1" applyAlignment="1" applyProtection="1">
      <alignment horizontal="center"/>
    </xf>
    <xf numFmtId="9" fontId="24" fillId="6" borderId="0" xfId="2" applyFont="1" applyFill="1" applyProtection="1">
      <protection hidden="1"/>
    </xf>
    <xf numFmtId="9" fontId="51" fillId="0" borderId="0" xfId="2" applyFont="1" applyFill="1" applyProtection="1">
      <protection hidden="1"/>
    </xf>
    <xf numFmtId="9" fontId="51" fillId="6" borderId="0" xfId="2" applyFont="1" applyFill="1" applyAlignment="1" applyProtection="1">
      <alignment horizontal="center"/>
    </xf>
    <xf numFmtId="0" fontId="22" fillId="0" borderId="202" xfId="0" applyFont="1" applyBorder="1"/>
    <xf numFmtId="0" fontId="22" fillId="0" borderId="203" xfId="0" applyFont="1" applyBorder="1"/>
    <xf numFmtId="0" fontId="22" fillId="0" borderId="204" xfId="0" applyFont="1" applyBorder="1"/>
    <xf numFmtId="0" fontId="24" fillId="0" borderId="202" xfId="0" applyFont="1" applyBorder="1"/>
    <xf numFmtId="0" fontId="24" fillId="0" borderId="203" xfId="0" applyFont="1" applyBorder="1"/>
    <xf numFmtId="0" fontId="24" fillId="0" borderId="204" xfId="0" applyFont="1" applyBorder="1"/>
    <xf numFmtId="0" fontId="22" fillId="0" borderId="205" xfId="0" applyFont="1" applyBorder="1"/>
    <xf numFmtId="0" fontId="22" fillId="0" borderId="206" xfId="0" applyFont="1" applyBorder="1"/>
    <xf numFmtId="0" fontId="24" fillId="0" borderId="206" xfId="0" applyFont="1" applyBorder="1"/>
    <xf numFmtId="0" fontId="24" fillId="0" borderId="207" xfId="0" applyFont="1" applyBorder="1"/>
    <xf numFmtId="0" fontId="22" fillId="3" borderId="124" xfId="0" applyFont="1" applyFill="1" applyBorder="1" applyAlignment="1">
      <alignment horizontal="center" vertical="center" wrapText="1"/>
    </xf>
    <xf numFmtId="0" fontId="22" fillId="6" borderId="0" xfId="0" applyFont="1" applyFill="1" applyAlignment="1">
      <alignment horizontal="center" vertical="center"/>
    </xf>
    <xf numFmtId="0" fontId="22" fillId="6" borderId="0" xfId="0" applyFont="1" applyFill="1" applyAlignment="1">
      <alignment vertical="center"/>
    </xf>
    <xf numFmtId="43" fontId="24" fillId="0" borderId="208" xfId="1" applyFont="1" applyFill="1" applyBorder="1" applyProtection="1"/>
    <xf numFmtId="9" fontId="24" fillId="0" borderId="209" xfId="2" applyFont="1" applyFill="1" applyBorder="1" applyProtection="1"/>
    <xf numFmtId="9" fontId="24" fillId="0" borderId="210" xfId="2" applyFont="1" applyFill="1" applyBorder="1" applyProtection="1"/>
    <xf numFmtId="43" fontId="24" fillId="9" borderId="208" xfId="1" applyFont="1" applyFill="1" applyBorder="1" applyProtection="1"/>
    <xf numFmtId="9" fontId="24" fillId="9" borderId="209" xfId="2" applyFont="1" applyFill="1" applyBorder="1" applyProtection="1"/>
    <xf numFmtId="9" fontId="24" fillId="5" borderId="210" xfId="2" applyFont="1" applyFill="1" applyBorder="1" applyProtection="1"/>
    <xf numFmtId="43" fontId="24" fillId="0" borderId="208" xfId="1" applyFont="1" applyFill="1" applyBorder="1" applyProtection="1">
      <protection hidden="1"/>
    </xf>
    <xf numFmtId="9" fontId="24" fillId="0" borderId="209" xfId="2" applyFont="1" applyFill="1" applyBorder="1" applyProtection="1">
      <protection hidden="1"/>
    </xf>
    <xf numFmtId="9" fontId="24" fillId="0" borderId="210" xfId="2" applyFont="1" applyFill="1" applyBorder="1" applyProtection="1">
      <protection hidden="1"/>
    </xf>
    <xf numFmtId="9" fontId="24" fillId="0" borderId="208" xfId="2" applyFont="1" applyFill="1" applyBorder="1" applyProtection="1"/>
    <xf numFmtId="9" fontId="24" fillId="9" borderId="208" xfId="2" applyFont="1" applyFill="1" applyBorder="1" applyProtection="1"/>
    <xf numFmtId="9" fontId="24" fillId="0" borderId="208" xfId="2" applyFont="1" applyFill="1" applyBorder="1" applyProtection="1">
      <protection hidden="1"/>
    </xf>
    <xf numFmtId="172" fontId="20" fillId="6" borderId="0" xfId="0" applyNumberFormat="1" applyFont="1" applyFill="1"/>
    <xf numFmtId="0" fontId="20" fillId="0" borderId="51" xfId="0" applyFont="1" applyBorder="1" applyAlignment="1">
      <alignment horizontal="left" vertical="top"/>
    </xf>
    <xf numFmtId="0" fontId="20" fillId="0" borderId="51" xfId="0" applyFont="1" applyBorder="1"/>
    <xf numFmtId="0" fontId="20" fillId="0" borderId="0" xfId="0" applyFont="1" applyProtection="1">
      <protection locked="0"/>
    </xf>
    <xf numFmtId="43" fontId="20" fillId="0" borderId="0" xfId="1" applyFont="1" applyAlignment="1" applyProtection="1">
      <protection locked="0"/>
    </xf>
    <xf numFmtId="0" fontId="20" fillId="0" borderId="15" xfId="0" applyFont="1" applyBorder="1" applyProtection="1">
      <protection locked="0"/>
    </xf>
    <xf numFmtId="0" fontId="19" fillId="0" borderId="1" xfId="0" applyFont="1" applyBorder="1" applyAlignment="1" applyProtection="1">
      <alignment horizontal="center"/>
      <protection locked="0"/>
    </xf>
    <xf numFmtId="0" fontId="19" fillId="0" borderId="0" xfId="0" applyFont="1" applyAlignment="1" applyProtection="1">
      <alignment horizontal="center"/>
      <protection locked="0"/>
    </xf>
    <xf numFmtId="43" fontId="19" fillId="0" borderId="0" xfId="1" applyFont="1" applyBorder="1" applyAlignment="1" applyProtection="1">
      <alignment horizontal="center"/>
      <protection locked="0"/>
    </xf>
    <xf numFmtId="0" fontId="20" fillId="5" borderId="52" xfId="0" applyFont="1" applyFill="1" applyBorder="1" applyProtection="1">
      <protection locked="0"/>
    </xf>
    <xf numFmtId="43" fontId="20" fillId="5" borderId="52" xfId="1" applyFont="1" applyFill="1" applyBorder="1" applyProtection="1">
      <protection locked="0"/>
    </xf>
    <xf numFmtId="0" fontId="20" fillId="5" borderId="51" xfId="0" applyFont="1" applyFill="1" applyBorder="1" applyProtection="1">
      <protection locked="0"/>
    </xf>
    <xf numFmtId="43" fontId="20" fillId="5" borderId="51" xfId="1" applyFont="1" applyFill="1" applyBorder="1" applyProtection="1">
      <protection locked="0"/>
    </xf>
    <xf numFmtId="0" fontId="20" fillId="5" borderId="51" xfId="0" applyFont="1" applyFill="1" applyBorder="1" applyAlignment="1" applyProtection="1">
      <alignment horizontal="center"/>
      <protection locked="0"/>
    </xf>
    <xf numFmtId="43" fontId="20" fillId="5" borderId="51" xfId="1" applyFont="1" applyFill="1" applyBorder="1" applyAlignment="1" applyProtection="1">
      <alignment horizontal="center"/>
      <protection locked="0"/>
    </xf>
    <xf numFmtId="0" fontId="20" fillId="5" borderId="53" xfId="0" applyFont="1" applyFill="1" applyBorder="1" applyProtection="1">
      <protection locked="0"/>
    </xf>
    <xf numFmtId="0" fontId="20" fillId="5" borderId="50" xfId="0" applyFont="1" applyFill="1" applyBorder="1" applyProtection="1">
      <protection locked="0"/>
    </xf>
    <xf numFmtId="43" fontId="20" fillId="5" borderId="50" xfId="1" applyFont="1" applyFill="1" applyBorder="1" applyProtection="1">
      <protection locked="0"/>
    </xf>
    <xf numFmtId="0" fontId="19" fillId="14" borderId="30" xfId="0" applyFont="1" applyFill="1" applyBorder="1" applyProtection="1">
      <protection locked="0"/>
    </xf>
    <xf numFmtId="43" fontId="19" fillId="14" borderId="30" xfId="1" applyFont="1" applyFill="1" applyBorder="1" applyAlignment="1" applyProtection="1">
      <protection locked="0" hidden="1"/>
    </xf>
    <xf numFmtId="0" fontId="20" fillId="0" borderId="48" xfId="0" applyFont="1" applyBorder="1" applyAlignment="1" applyProtection="1">
      <alignment horizontal="left" vertical="top" wrapText="1"/>
      <protection locked="0"/>
    </xf>
    <xf numFmtId="0" fontId="20" fillId="0" borderId="16"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19" fillId="4" borderId="50" xfId="0" applyFont="1" applyFill="1" applyBorder="1" applyAlignment="1">
      <alignment vertical="top"/>
    </xf>
    <xf numFmtId="43" fontId="20" fillId="5" borderId="52" xfId="1" applyFont="1" applyFill="1" applyBorder="1" applyAlignment="1" applyProtection="1">
      <protection locked="0"/>
    </xf>
    <xf numFmtId="43" fontId="20" fillId="5" borderId="53" xfId="1" applyFont="1" applyFill="1" applyBorder="1" applyAlignment="1" applyProtection="1">
      <protection locked="0"/>
    </xf>
    <xf numFmtId="0" fontId="19" fillId="14" borderId="30" xfId="0" applyFont="1" applyFill="1" applyBorder="1"/>
    <xf numFmtId="0" fontId="19" fillId="4" borderId="50" xfId="0" applyFont="1" applyFill="1" applyBorder="1" applyAlignment="1">
      <alignment vertical="center"/>
    </xf>
    <xf numFmtId="172" fontId="20" fillId="6" borderId="0" xfId="0" applyNumberFormat="1" applyFont="1" applyFill="1" applyProtection="1">
      <protection locked="0"/>
    </xf>
    <xf numFmtId="0" fontId="20" fillId="0" borderId="47" xfId="0" applyFont="1" applyBorder="1" applyAlignment="1" applyProtection="1">
      <alignment horizontal="left" vertical="top" wrapText="1"/>
      <protection locked="0"/>
    </xf>
    <xf numFmtId="43" fontId="58" fillId="0" borderId="0" xfId="1" applyFont="1" applyBorder="1" applyAlignment="1" applyProtection="1">
      <alignment vertical="top" wrapText="1"/>
    </xf>
    <xf numFmtId="43" fontId="19" fillId="0" borderId="0" xfId="1" applyFont="1" applyAlignment="1" applyProtection="1"/>
    <xf numFmtId="0" fontId="19" fillId="0" borderId="15" xfId="0" applyFont="1" applyBorder="1"/>
    <xf numFmtId="0" fontId="19" fillId="0" borderId="15" xfId="0" applyFont="1" applyBorder="1" applyAlignment="1">
      <alignment horizontal="center"/>
    </xf>
    <xf numFmtId="43" fontId="19" fillId="14" borderId="30" xfId="1" applyFont="1" applyFill="1" applyBorder="1" applyAlignment="1" applyProtection="1"/>
    <xf numFmtId="0" fontId="20" fillId="0" borderId="52" xfId="0" applyFont="1" applyBorder="1" applyProtection="1">
      <protection locked="0"/>
    </xf>
    <xf numFmtId="0" fontId="20" fillId="0" borderId="51" xfId="0" applyFont="1" applyBorder="1" applyProtection="1">
      <protection locked="0"/>
    </xf>
    <xf numFmtId="43" fontId="19" fillId="0" borderId="0" xfId="1" applyFont="1" applyProtection="1"/>
    <xf numFmtId="43" fontId="20" fillId="8" borderId="52" xfId="1" applyFont="1" applyFill="1" applyBorder="1" applyAlignment="1" applyProtection="1">
      <protection locked="0"/>
    </xf>
    <xf numFmtId="0" fontId="39" fillId="5" borderId="152" xfId="22" applyFont="1" applyFill="1" applyBorder="1" applyProtection="1">
      <protection locked="0"/>
    </xf>
    <xf numFmtId="0" fontId="39" fillId="5" borderId="93" xfId="22" applyFont="1" applyFill="1" applyBorder="1" applyProtection="1">
      <protection locked="0"/>
    </xf>
    <xf numFmtId="0" fontId="74" fillId="6" borderId="0" xfId="0" applyFont="1" applyFill="1"/>
    <xf numFmtId="0" fontId="74" fillId="6" borderId="0" xfId="0" applyFont="1" applyFill="1" applyProtection="1">
      <protection locked="0"/>
    </xf>
    <xf numFmtId="0" fontId="20" fillId="5" borderId="51" xfId="1" applyNumberFormat="1" applyFont="1" applyFill="1" applyBorder="1" applyAlignment="1" applyProtection="1">
      <protection locked="0"/>
    </xf>
    <xf numFmtId="43" fontId="59" fillId="5" borderId="152" xfId="1" applyFont="1" applyFill="1" applyBorder="1" applyAlignment="1">
      <alignment horizontal="center" vertical="center"/>
    </xf>
    <xf numFmtId="43" fontId="18" fillId="5" borderId="152" xfId="1" applyFont="1" applyFill="1" applyBorder="1" applyAlignment="1">
      <alignment horizontal="center" vertical="center"/>
    </xf>
    <xf numFmtId="43" fontId="59" fillId="5" borderId="172" xfId="1" applyFont="1" applyFill="1" applyBorder="1" applyAlignment="1">
      <alignment horizontal="center" vertical="center"/>
    </xf>
    <xf numFmtId="43" fontId="59" fillId="5" borderId="182" xfId="1" applyFont="1" applyFill="1" applyBorder="1" applyAlignment="1">
      <alignment horizontal="center" vertical="center"/>
    </xf>
    <xf numFmtId="43" fontId="18" fillId="5" borderId="182" xfId="1" applyFont="1" applyFill="1" applyBorder="1" applyAlignment="1">
      <alignment horizontal="center" vertical="center"/>
    </xf>
    <xf numFmtId="43" fontId="59" fillId="5" borderId="183" xfId="1" applyFont="1" applyFill="1" applyBorder="1" applyAlignment="1">
      <alignment horizontal="center" vertical="center"/>
    </xf>
    <xf numFmtId="0" fontId="22" fillId="0" borderId="211" xfId="0" applyFont="1" applyBorder="1"/>
    <xf numFmtId="0" fontId="22" fillId="0" borderId="212" xfId="0" applyFont="1" applyBorder="1"/>
    <xf numFmtId="0" fontId="22" fillId="0" borderId="213" xfId="0" applyFont="1" applyBorder="1"/>
    <xf numFmtId="0" fontId="22" fillId="0" borderId="214" xfId="0" applyFont="1" applyBorder="1"/>
    <xf numFmtId="0" fontId="22" fillId="0" borderId="215" xfId="0" applyFont="1" applyBorder="1"/>
    <xf numFmtId="43" fontId="24" fillId="0" borderId="216" xfId="1" applyFont="1" applyFill="1" applyBorder="1" applyProtection="1"/>
    <xf numFmtId="9" fontId="24" fillId="0" borderId="217" xfId="2" applyFont="1" applyFill="1" applyBorder="1" applyProtection="1"/>
    <xf numFmtId="9" fontId="24" fillId="0" borderId="218" xfId="2" applyFont="1" applyFill="1" applyBorder="1" applyProtection="1"/>
    <xf numFmtId="9" fontId="24" fillId="0" borderId="216" xfId="2" applyFont="1" applyFill="1" applyBorder="1" applyProtection="1"/>
    <xf numFmtId="43" fontId="22" fillId="3" borderId="124" xfId="1" applyFont="1" applyFill="1" applyBorder="1" applyAlignment="1" applyProtection="1">
      <alignment horizontal="center" vertical="center" wrapText="1"/>
    </xf>
    <xf numFmtId="9" fontId="22" fillId="3" borderId="124" xfId="2" applyFont="1" applyFill="1" applyBorder="1" applyAlignment="1" applyProtection="1">
      <alignment horizontal="center" vertical="center" wrapText="1"/>
    </xf>
    <xf numFmtId="9" fontId="22" fillId="3" borderId="125" xfId="2" applyFont="1" applyFill="1" applyBorder="1" applyAlignment="1" applyProtection="1">
      <alignment horizontal="center" vertical="center" wrapText="1"/>
    </xf>
    <xf numFmtId="173" fontId="74" fillId="0" borderId="0" xfId="0" applyNumberFormat="1" applyFont="1" applyAlignment="1">
      <alignment horizontal="right" vertical="top" wrapText="1"/>
    </xf>
    <xf numFmtId="0" fontId="24" fillId="0" borderId="122" xfId="0" applyFont="1" applyBorder="1" applyAlignment="1">
      <alignment horizontal="center" vertical="center"/>
    </xf>
    <xf numFmtId="0" fontId="24" fillId="0" borderId="122" xfId="0" applyFont="1" applyBorder="1" applyAlignment="1">
      <alignment vertical="center" wrapText="1"/>
    </xf>
    <xf numFmtId="49" fontId="22" fillId="18" borderId="29" xfId="0" applyNumberFormat="1" applyFont="1" applyFill="1" applyBorder="1" applyAlignment="1">
      <alignment horizontal="left" vertical="top"/>
    </xf>
    <xf numFmtId="49" fontId="22" fillId="18" borderId="30" xfId="0" applyNumberFormat="1" applyFont="1" applyFill="1" applyBorder="1" applyAlignment="1">
      <alignment horizontal="left" vertical="top"/>
    </xf>
    <xf numFmtId="49" fontId="22" fillId="18" borderId="32" xfId="0" applyNumberFormat="1" applyFont="1" applyFill="1" applyBorder="1" applyAlignment="1">
      <alignment horizontal="left" vertical="top"/>
    </xf>
    <xf numFmtId="0" fontId="24" fillId="0" borderId="73" xfId="0" applyFont="1" applyBorder="1" applyAlignment="1">
      <alignment wrapText="1"/>
    </xf>
    <xf numFmtId="43" fontId="24" fillId="7" borderId="102" xfId="1" applyFont="1" applyFill="1" applyBorder="1" applyProtection="1"/>
    <xf numFmtId="0" fontId="24" fillId="0" borderId="184" xfId="0" applyFont="1" applyBorder="1"/>
    <xf numFmtId="0" fontId="24" fillId="0" borderId="182" xfId="0" applyFont="1" applyBorder="1"/>
    <xf numFmtId="49" fontId="76" fillId="0" borderId="223" xfId="0" applyNumberFormat="1" applyFont="1" applyBorder="1" applyAlignment="1">
      <alignment horizontal="left" vertical="top"/>
    </xf>
    <xf numFmtId="49" fontId="22" fillId="0" borderId="223" xfId="0" applyNumberFormat="1" applyFont="1" applyBorder="1" applyAlignment="1">
      <alignment horizontal="left" vertical="top"/>
    </xf>
    <xf numFmtId="49" fontId="77" fillId="0" borderId="0" xfId="0" applyNumberFormat="1" applyFont="1" applyAlignment="1">
      <alignment horizontal="left" vertical="center"/>
    </xf>
    <xf numFmtId="49" fontId="75" fillId="0" borderId="0" xfId="0" applyNumberFormat="1" applyFont="1" applyAlignment="1">
      <alignment horizontal="left" vertical="top"/>
    </xf>
    <xf numFmtId="49" fontId="76" fillId="0" borderId="224" xfId="0" applyNumberFormat="1" applyFont="1" applyBorder="1" applyAlignment="1">
      <alignment horizontal="left" vertical="top"/>
    </xf>
    <xf numFmtId="49" fontId="76" fillId="0" borderId="0" xfId="0" applyNumberFormat="1" applyFont="1" applyAlignment="1">
      <alignment horizontal="left" vertical="top"/>
    </xf>
    <xf numFmtId="0" fontId="24" fillId="0" borderId="73" xfId="0" applyFont="1" applyBorder="1" applyAlignment="1">
      <alignment horizontal="center"/>
    </xf>
    <xf numFmtId="49" fontId="24" fillId="0" borderId="0" xfId="0" applyNumberFormat="1" applyFont="1" applyAlignment="1">
      <alignment vertical="top"/>
    </xf>
    <xf numFmtId="0" fontId="39" fillId="20" borderId="106" xfId="0" applyFont="1" applyFill="1" applyBorder="1" applyAlignment="1" applyProtection="1">
      <alignment vertical="top"/>
      <protection locked="0"/>
    </xf>
    <xf numFmtId="0" fontId="39" fillId="5" borderId="106" xfId="40" applyFont="1" applyFill="1" applyBorder="1" applyProtection="1">
      <protection locked="0"/>
    </xf>
    <xf numFmtId="0" fontId="39" fillId="5" borderId="106" xfId="40" quotePrefix="1" applyFont="1" applyFill="1" applyBorder="1" applyAlignment="1" applyProtection="1">
      <alignment horizontal="center"/>
      <protection locked="0"/>
    </xf>
    <xf numFmtId="169" fontId="39" fillId="5" borderId="106" xfId="41" applyNumberFormat="1" applyFont="1" applyFill="1" applyBorder="1" applyProtection="1">
      <protection locked="0"/>
    </xf>
    <xf numFmtId="0" fontId="22" fillId="3" borderId="125" xfId="0" applyFont="1" applyFill="1" applyBorder="1" applyAlignment="1">
      <alignment horizontal="center" vertical="center" wrapText="1"/>
    </xf>
    <xf numFmtId="0" fontId="22" fillId="16" borderId="124" xfId="0" applyFont="1" applyFill="1" applyBorder="1" applyAlignment="1">
      <alignment horizontal="center" vertical="center" wrapText="1"/>
    </xf>
    <xf numFmtId="0" fontId="22" fillId="16" borderId="124" xfId="0" applyFont="1" applyFill="1" applyBorder="1" applyAlignment="1" applyProtection="1">
      <alignment horizontal="center" vertical="center" wrapText="1"/>
      <protection locked="0"/>
    </xf>
    <xf numFmtId="43" fontId="22" fillId="16" borderId="125" xfId="1" applyFont="1" applyFill="1" applyBorder="1" applyAlignment="1" applyProtection="1">
      <alignment horizontal="center" vertical="center" wrapText="1"/>
    </xf>
    <xf numFmtId="43" fontId="22" fillId="16" borderId="124" xfId="1" applyFont="1" applyFill="1" applyBorder="1" applyAlignment="1" applyProtection="1">
      <alignment horizontal="center" vertical="center" wrapText="1"/>
    </xf>
    <xf numFmtId="0" fontId="22" fillId="16" borderId="125" xfId="0" applyFont="1" applyFill="1" applyBorder="1" applyAlignment="1">
      <alignment horizontal="center" vertical="center" wrapText="1"/>
    </xf>
    <xf numFmtId="167" fontId="22" fillId="16" borderId="124" xfId="0" applyNumberFormat="1" applyFont="1" applyFill="1" applyBorder="1" applyAlignment="1">
      <alignment horizontal="center" vertical="center" wrapText="1"/>
    </xf>
    <xf numFmtId="0" fontId="24" fillId="0" borderId="122" xfId="0" applyFont="1" applyBorder="1" applyAlignment="1">
      <alignment wrapText="1"/>
    </xf>
    <xf numFmtId="170" fontId="24" fillId="0" borderId="124" xfId="0" applyNumberFormat="1" applyFont="1" applyBorder="1" applyAlignment="1">
      <alignment horizontal="center" vertical="center"/>
    </xf>
    <xf numFmtId="0" fontId="24" fillId="0" borderId="124" xfId="0" applyFont="1" applyBorder="1" applyAlignment="1">
      <alignment horizontal="center" vertical="center"/>
    </xf>
    <xf numFmtId="0" fontId="24" fillId="0" borderId="124" xfId="0" applyFont="1" applyBorder="1" applyAlignment="1">
      <alignment wrapText="1"/>
    </xf>
    <xf numFmtId="0" fontId="24" fillId="0" borderId="125" xfId="0" applyFont="1" applyBorder="1"/>
    <xf numFmtId="0" fontId="24" fillId="0" borderId="0" xfId="8" applyFont="1" applyAlignment="1">
      <alignment horizontal="left" vertical="top" wrapText="1"/>
    </xf>
    <xf numFmtId="0" fontId="24" fillId="0" borderId="83" xfId="9" applyNumberFormat="1" applyFont="1" applyFill="1" applyBorder="1" applyAlignment="1" applyProtection="1">
      <alignment vertical="center" wrapText="1"/>
    </xf>
    <xf numFmtId="0" fontId="24" fillId="0" borderId="84" xfId="9" applyNumberFormat="1" applyFont="1" applyFill="1" applyBorder="1" applyAlignment="1" applyProtection="1">
      <alignment vertical="center" wrapText="1"/>
    </xf>
    <xf numFmtId="0" fontId="32" fillId="16" borderId="58" xfId="8" applyFont="1" applyFill="1" applyBorder="1" applyAlignment="1">
      <alignment horizontal="center"/>
    </xf>
    <xf numFmtId="0" fontId="24" fillId="0" borderId="83" xfId="8" applyFont="1" applyBorder="1" applyAlignment="1">
      <alignment horizontal="left" vertical="top" wrapText="1"/>
    </xf>
    <xf numFmtId="0" fontId="24" fillId="0" borderId="102" xfId="8" applyFont="1" applyBorder="1" applyAlignment="1">
      <alignment horizontal="left" vertical="top" wrapText="1"/>
    </xf>
    <xf numFmtId="0" fontId="22" fillId="0" borderId="59" xfId="8" applyFont="1" applyBorder="1" applyAlignment="1">
      <alignment horizontal="center" wrapText="1"/>
    </xf>
    <xf numFmtId="0" fontId="24" fillId="0" borderId="0" xfId="8" applyFont="1" applyAlignment="1">
      <alignment vertical="top" wrapText="1"/>
    </xf>
    <xf numFmtId="0" fontId="24" fillId="0" borderId="104" xfId="8" applyFont="1" applyBorder="1" applyAlignment="1">
      <alignment horizontal="left" vertical="top" wrapText="1"/>
    </xf>
    <xf numFmtId="0" fontId="24" fillId="0" borderId="105" xfId="8" applyFont="1" applyBorder="1" applyAlignment="1">
      <alignment horizontal="left" vertical="top" wrapText="1"/>
    </xf>
    <xf numFmtId="0" fontId="24" fillId="0" borderId="0" xfId="8" applyFont="1" applyAlignment="1">
      <alignment horizontal="left" wrapText="1"/>
    </xf>
    <xf numFmtId="0" fontId="32" fillId="3" borderId="6" xfId="9" applyNumberFormat="1" applyFont="1" applyFill="1" applyBorder="1" applyAlignment="1" applyProtection="1">
      <alignment horizontal="center" vertical="center" wrapText="1"/>
    </xf>
    <xf numFmtId="0" fontId="32" fillId="3" borderId="8" xfId="9" applyNumberFormat="1" applyFont="1" applyFill="1" applyBorder="1" applyAlignment="1" applyProtection="1">
      <alignment horizontal="center" vertical="center" wrapText="1"/>
    </xf>
    <xf numFmtId="0" fontId="32" fillId="3" borderId="9" xfId="9" applyNumberFormat="1" applyFont="1" applyFill="1" applyBorder="1" applyAlignment="1" applyProtection="1">
      <alignment horizontal="center" vertical="center" wrapText="1"/>
    </xf>
    <xf numFmtId="0" fontId="32" fillId="3" borderId="10" xfId="9" applyNumberFormat="1" applyFont="1" applyFill="1" applyBorder="1" applyAlignment="1" applyProtection="1">
      <alignment horizontal="center" vertical="center" wrapText="1"/>
    </xf>
    <xf numFmtId="0" fontId="32" fillId="3" borderId="96" xfId="9" applyNumberFormat="1" applyFont="1" applyFill="1" applyBorder="1" applyAlignment="1" applyProtection="1">
      <alignment horizontal="center" vertical="center" wrapText="1"/>
    </xf>
    <xf numFmtId="0" fontId="32" fillId="3" borderId="97" xfId="9" applyNumberFormat="1" applyFont="1" applyFill="1" applyBorder="1" applyAlignment="1" applyProtection="1">
      <alignment horizontal="center" vertical="center" wrapText="1"/>
    </xf>
    <xf numFmtId="0" fontId="34" fillId="0" borderId="88" xfId="9" applyNumberFormat="1" applyFont="1" applyFill="1" applyBorder="1" applyAlignment="1" applyProtection="1">
      <alignment vertical="center" wrapText="1"/>
    </xf>
    <xf numFmtId="0" fontId="34" fillId="0" borderId="89" xfId="9" applyNumberFormat="1" applyFont="1" applyFill="1" applyBorder="1" applyAlignment="1" applyProtection="1">
      <alignment vertical="center" wrapText="1"/>
    </xf>
    <xf numFmtId="0" fontId="24" fillId="0" borderId="85" xfId="9" applyNumberFormat="1" applyFont="1" applyFill="1" applyBorder="1" applyAlignment="1" applyProtection="1">
      <alignment vertical="center" wrapText="1"/>
    </xf>
    <xf numFmtId="0" fontId="24" fillId="0" borderId="86" xfId="9" applyNumberFormat="1" applyFont="1" applyFill="1" applyBorder="1" applyAlignment="1" applyProtection="1">
      <alignment vertical="center" wrapText="1"/>
    </xf>
    <xf numFmtId="0" fontId="32" fillId="3" borderId="90" xfId="8" applyFont="1" applyFill="1" applyBorder="1" applyAlignment="1">
      <alignment horizontal="center" vertical="center" wrapText="1"/>
    </xf>
    <xf numFmtId="0" fontId="32" fillId="3" borderId="87" xfId="8" applyFont="1" applyFill="1" applyBorder="1" applyAlignment="1">
      <alignment horizontal="center" vertical="center" wrapText="1"/>
    </xf>
    <xf numFmtId="0" fontId="24" fillId="0" borderId="88" xfId="9" applyNumberFormat="1" applyFont="1" applyFill="1" applyBorder="1" applyAlignment="1" applyProtection="1">
      <alignment vertical="center" wrapText="1"/>
    </xf>
    <xf numFmtId="0" fontId="34" fillId="0" borderId="83" xfId="9" applyNumberFormat="1" applyFont="1" applyFill="1" applyBorder="1" applyAlignment="1" applyProtection="1">
      <alignment vertical="center" wrapText="1"/>
    </xf>
    <xf numFmtId="0" fontId="34" fillId="0" borderId="84" xfId="9" applyNumberFormat="1" applyFont="1" applyFill="1" applyBorder="1" applyAlignment="1" applyProtection="1">
      <alignment vertical="center" wrapText="1"/>
    </xf>
    <xf numFmtId="0" fontId="24" fillId="0" borderId="0" xfId="8" applyFont="1" applyAlignment="1">
      <alignment horizontal="left"/>
    </xf>
    <xf numFmtId="0" fontId="44" fillId="21" borderId="5" xfId="11" applyFont="1" applyFill="1" applyBorder="1" applyAlignment="1">
      <alignment horizontal="center"/>
    </xf>
    <xf numFmtId="0" fontId="22" fillId="0" borderId="0" xfId="12" applyFont="1" applyAlignment="1">
      <alignment horizontal="right"/>
    </xf>
    <xf numFmtId="0" fontId="22" fillId="0" borderId="95" xfId="12" applyFont="1" applyBorder="1" applyAlignment="1">
      <alignment horizontal="right"/>
    </xf>
    <xf numFmtId="0" fontId="22" fillId="5" borderId="37" xfId="12" applyFont="1" applyFill="1" applyBorder="1" applyAlignment="1" applyProtection="1">
      <alignment horizontal="left"/>
      <protection locked="0"/>
    </xf>
    <xf numFmtId="0" fontId="22" fillId="5" borderId="38" xfId="12" applyFont="1" applyFill="1" applyBorder="1" applyAlignment="1" applyProtection="1">
      <alignment horizontal="left"/>
      <protection locked="0"/>
    </xf>
    <xf numFmtId="0" fontId="22" fillId="5" borderId="39" xfId="12" applyFont="1" applyFill="1" applyBorder="1" applyAlignment="1" applyProtection="1">
      <alignment horizontal="left"/>
      <protection locked="0"/>
    </xf>
    <xf numFmtId="167" fontId="22" fillId="5" borderId="40" xfId="12" applyNumberFormat="1" applyFont="1" applyFill="1" applyBorder="1" applyAlignment="1" applyProtection="1">
      <alignment horizontal="left"/>
      <protection locked="0"/>
    </xf>
    <xf numFmtId="167" fontId="22" fillId="5" borderId="41" xfId="12" applyNumberFormat="1" applyFont="1" applyFill="1" applyBorder="1" applyAlignment="1" applyProtection="1">
      <alignment horizontal="left"/>
      <protection locked="0"/>
    </xf>
    <xf numFmtId="167" fontId="22" fillId="5" borderId="42" xfId="12" applyNumberFormat="1" applyFont="1" applyFill="1" applyBorder="1" applyAlignment="1" applyProtection="1">
      <alignment horizontal="left"/>
      <protection locked="0"/>
    </xf>
    <xf numFmtId="0" fontId="22" fillId="5" borderId="43" xfId="12" applyFont="1" applyFill="1" applyBorder="1" applyAlignment="1" applyProtection="1">
      <alignment horizontal="left"/>
      <protection locked="0"/>
    </xf>
    <xf numFmtId="0" fontId="22" fillId="5" borderId="44" xfId="12" applyFont="1" applyFill="1" applyBorder="1" applyAlignment="1" applyProtection="1">
      <alignment horizontal="left"/>
      <protection locked="0"/>
    </xf>
    <xf numFmtId="0" fontId="22" fillId="5" borderId="45" xfId="12" applyFont="1" applyFill="1" applyBorder="1" applyAlignment="1" applyProtection="1">
      <alignment horizontal="left"/>
      <protection locked="0"/>
    </xf>
    <xf numFmtId="0" fontId="48" fillId="0" borderId="0" xfId="40" applyFont="1" applyAlignment="1" applyProtection="1">
      <alignment horizontal="center"/>
      <protection locked="0"/>
    </xf>
    <xf numFmtId="0" fontId="22" fillId="0" borderId="113" xfId="12" applyFont="1" applyBorder="1" applyAlignment="1">
      <alignment horizontal="right"/>
    </xf>
    <xf numFmtId="0" fontId="22" fillId="0" borderId="111" xfId="12" applyFont="1" applyBorder="1" applyAlignment="1">
      <alignment horizontal="right"/>
    </xf>
    <xf numFmtId="0" fontId="22" fillId="0" borderId="115" xfId="12" applyFont="1" applyBorder="1" applyAlignment="1">
      <alignment horizontal="right"/>
    </xf>
    <xf numFmtId="0" fontId="22" fillId="0" borderId="112" xfId="12" applyFont="1" applyBorder="1" applyAlignment="1">
      <alignment horizontal="right"/>
    </xf>
    <xf numFmtId="0" fontId="22" fillId="0" borderId="117" xfId="12" applyFont="1" applyBorder="1" applyAlignment="1">
      <alignment horizontal="right"/>
    </xf>
    <xf numFmtId="0" fontId="22" fillId="0" borderId="118" xfId="12" applyFont="1" applyBorder="1" applyAlignment="1">
      <alignment horizontal="right"/>
    </xf>
    <xf numFmtId="0" fontId="22" fillId="8" borderId="111" xfId="12" applyFont="1" applyFill="1" applyBorder="1" applyAlignment="1">
      <alignment horizontal="left"/>
    </xf>
    <xf numFmtId="0" fontId="22" fillId="8" borderId="114" xfId="12" applyFont="1" applyFill="1" applyBorder="1" applyAlignment="1">
      <alignment horizontal="left"/>
    </xf>
    <xf numFmtId="167" fontId="22" fillId="8" borderId="112" xfId="12" applyNumberFormat="1" applyFont="1" applyFill="1" applyBorder="1" applyAlignment="1">
      <alignment horizontal="left"/>
    </xf>
    <xf numFmtId="167" fontId="22" fillId="8" borderId="116" xfId="12" applyNumberFormat="1" applyFont="1" applyFill="1" applyBorder="1" applyAlignment="1">
      <alignment horizontal="left"/>
    </xf>
    <xf numFmtId="0" fontId="22" fillId="8" borderId="118" xfId="12" applyFont="1" applyFill="1" applyBorder="1" applyAlignment="1">
      <alignment horizontal="left"/>
    </xf>
    <xf numFmtId="0" fontId="22" fillId="8" borderId="119" xfId="12" applyFont="1" applyFill="1" applyBorder="1" applyAlignment="1">
      <alignment horizontal="left"/>
    </xf>
    <xf numFmtId="0" fontId="32" fillId="0" borderId="0" xfId="40" applyFont="1" applyAlignment="1" applyProtection="1">
      <alignment horizontal="center"/>
      <protection locked="0"/>
    </xf>
    <xf numFmtId="0" fontId="32" fillId="0" borderId="0" xfId="40" applyFont="1" applyAlignment="1" applyProtection="1">
      <alignment horizontal="center" wrapText="1"/>
      <protection locked="0"/>
    </xf>
    <xf numFmtId="0" fontId="32" fillId="0" borderId="1" xfId="40" applyFont="1" applyBorder="1" applyAlignment="1" applyProtection="1">
      <alignment horizontal="center" wrapText="1"/>
      <protection locked="0"/>
    </xf>
    <xf numFmtId="0" fontId="32" fillId="0" borderId="0" xfId="40" applyFont="1" applyAlignment="1" applyProtection="1">
      <alignment horizontal="center" vertical="center"/>
      <protection locked="0"/>
    </xf>
    <xf numFmtId="0" fontId="32" fillId="0" borderId="1" xfId="40" applyFont="1" applyBorder="1" applyAlignment="1" applyProtection="1">
      <alignment horizontal="center" vertical="center"/>
      <protection locked="0"/>
    </xf>
    <xf numFmtId="0" fontId="32" fillId="0" borderId="0" xfId="40" applyFont="1" applyAlignment="1" applyProtection="1">
      <alignment wrapText="1"/>
      <protection locked="0"/>
    </xf>
    <xf numFmtId="0" fontId="22" fillId="3" borderId="60" xfId="0" applyFont="1" applyFill="1" applyBorder="1" applyAlignment="1">
      <alignment horizontal="center" vertical="center"/>
    </xf>
    <xf numFmtId="0" fontId="22" fillId="3" borderId="61" xfId="0" applyFont="1" applyFill="1" applyBorder="1" applyAlignment="1">
      <alignment horizontal="center" vertical="center"/>
    </xf>
    <xf numFmtId="0" fontId="22" fillId="3" borderId="62" xfId="0" applyFont="1" applyFill="1" applyBorder="1" applyAlignment="1">
      <alignment horizontal="center" vertical="center"/>
    </xf>
    <xf numFmtId="0" fontId="22" fillId="16" borderId="56" xfId="0" applyFont="1" applyFill="1" applyBorder="1" applyAlignment="1">
      <alignment horizontal="center" vertical="center"/>
    </xf>
    <xf numFmtId="0" fontId="22" fillId="16" borderId="57" xfId="0" applyFont="1" applyFill="1" applyBorder="1" applyAlignment="1">
      <alignment horizontal="center" vertical="center"/>
    </xf>
    <xf numFmtId="0" fontId="47" fillId="6" borderId="0" xfId="11" applyFont="1" applyFill="1" applyAlignment="1">
      <alignment horizontal="center"/>
    </xf>
    <xf numFmtId="0" fontId="22" fillId="16" borderId="4" xfId="0" applyFont="1" applyFill="1" applyBorder="1" applyAlignment="1">
      <alignment horizontal="center" vertical="center" wrapText="1"/>
    </xf>
    <xf numFmtId="0" fontId="22" fillId="16" borderId="171" xfId="0" applyFont="1" applyFill="1" applyBorder="1" applyAlignment="1">
      <alignment horizontal="center" vertical="center" wrapText="1"/>
    </xf>
    <xf numFmtId="0" fontId="22" fillId="8" borderId="107" xfId="12" applyFont="1" applyFill="1" applyBorder="1" applyAlignment="1">
      <alignment horizontal="left"/>
    </xf>
    <xf numFmtId="0" fontId="22" fillId="8" borderId="108" xfId="12" applyFont="1" applyFill="1" applyBorder="1" applyAlignment="1">
      <alignment horizontal="left"/>
    </xf>
    <xf numFmtId="0" fontId="22" fillId="8" borderId="109" xfId="12" applyFont="1" applyFill="1" applyBorder="1" applyAlignment="1">
      <alignment horizontal="left"/>
    </xf>
    <xf numFmtId="167" fontId="22" fillId="8" borderId="67" xfId="12" applyNumberFormat="1" applyFont="1" applyFill="1" applyBorder="1" applyAlignment="1">
      <alignment horizontal="left"/>
    </xf>
    <xf numFmtId="167" fontId="22" fillId="8" borderId="122" xfId="12" applyNumberFormat="1" applyFont="1" applyFill="1" applyBorder="1" applyAlignment="1">
      <alignment horizontal="left"/>
    </xf>
    <xf numFmtId="167" fontId="22" fillId="8" borderId="144" xfId="12" applyNumberFormat="1" applyFont="1" applyFill="1" applyBorder="1" applyAlignment="1">
      <alignment horizontal="left"/>
    </xf>
    <xf numFmtId="167" fontId="22" fillId="8" borderId="123" xfId="12" applyNumberFormat="1" applyFont="1" applyFill="1" applyBorder="1" applyAlignment="1">
      <alignment horizontal="left"/>
    </xf>
    <xf numFmtId="0" fontId="22" fillId="8" borderId="63" xfId="12" applyFont="1" applyFill="1" applyBorder="1" applyAlignment="1">
      <alignment horizontal="left"/>
    </xf>
    <xf numFmtId="0" fontId="22" fillId="8" borderId="124" xfId="12" applyFont="1" applyFill="1" applyBorder="1" applyAlignment="1">
      <alignment horizontal="left"/>
    </xf>
    <xf numFmtId="0" fontId="22" fillId="8" borderId="145" xfId="12" applyFont="1" applyFill="1" applyBorder="1" applyAlignment="1">
      <alignment horizontal="left"/>
    </xf>
    <xf numFmtId="0" fontId="22" fillId="8" borderId="125" xfId="12" applyFont="1" applyFill="1" applyBorder="1" applyAlignment="1">
      <alignment horizontal="left"/>
    </xf>
    <xf numFmtId="0" fontId="22" fillId="0" borderId="107" xfId="12" applyFont="1" applyBorder="1" applyAlignment="1">
      <alignment horizontal="right"/>
    </xf>
    <xf numFmtId="0" fontId="22" fillId="0" borderId="108" xfId="12" applyFont="1" applyBorder="1" applyAlignment="1">
      <alignment horizontal="right"/>
    </xf>
    <xf numFmtId="0" fontId="22" fillId="0" borderId="109" xfId="12" applyFont="1" applyBorder="1" applyAlignment="1">
      <alignment horizontal="right"/>
    </xf>
    <xf numFmtId="0" fontId="22" fillId="0" borderId="126" xfId="12" applyFont="1" applyBorder="1" applyAlignment="1">
      <alignment horizontal="right"/>
    </xf>
    <xf numFmtId="0" fontId="22" fillId="0" borderId="106" xfId="12" applyFont="1" applyBorder="1" applyAlignment="1">
      <alignment horizontal="right"/>
    </xf>
    <xf numFmtId="0" fontId="22" fillId="0" borderId="127" xfId="12" applyFont="1" applyBorder="1" applyAlignment="1">
      <alignment horizontal="right"/>
    </xf>
    <xf numFmtId="0" fontId="22" fillId="0" borderId="110" xfId="12" applyFont="1" applyBorder="1" applyAlignment="1">
      <alignment horizontal="right"/>
    </xf>
    <xf numFmtId="0" fontId="22" fillId="0" borderId="128" xfId="12" applyFont="1" applyBorder="1" applyAlignment="1">
      <alignment horizontal="right"/>
    </xf>
    <xf numFmtId="0" fontId="22" fillId="0" borderId="129" xfId="12" applyFont="1" applyBorder="1" applyAlignment="1">
      <alignment horizontal="right"/>
    </xf>
    <xf numFmtId="49" fontId="47" fillId="6" borderId="0" xfId="11" applyNumberFormat="1" applyFont="1" applyFill="1" applyAlignment="1">
      <alignment horizontal="center"/>
    </xf>
    <xf numFmtId="0" fontId="22" fillId="0" borderId="137" xfId="12" applyFont="1" applyBorder="1" applyAlignment="1">
      <alignment horizontal="right"/>
    </xf>
    <xf numFmtId="0" fontId="22" fillId="0" borderId="138" xfId="12" applyFont="1" applyBorder="1" applyAlignment="1">
      <alignment horizontal="right"/>
    </xf>
    <xf numFmtId="0" fontId="22" fillId="0" borderId="139" xfId="12" applyFont="1" applyBorder="1" applyAlignment="1">
      <alignment horizontal="right"/>
    </xf>
    <xf numFmtId="0" fontId="22" fillId="8" borderId="61" xfId="12" applyFont="1" applyFill="1" applyBorder="1" applyAlignment="1">
      <alignment horizontal="left"/>
    </xf>
    <xf numFmtId="0" fontId="22" fillId="8" borderId="62" xfId="12" applyFont="1" applyFill="1" applyBorder="1" applyAlignment="1">
      <alignment horizontal="left"/>
    </xf>
    <xf numFmtId="49" fontId="22" fillId="15" borderId="21" xfId="0" applyNumberFormat="1" applyFont="1" applyFill="1" applyBorder="1" applyAlignment="1">
      <alignment horizontal="left" vertical="top"/>
    </xf>
    <xf numFmtId="49" fontId="22" fillId="15" borderId="22" xfId="0" applyNumberFormat="1" applyFont="1" applyFill="1" applyBorder="1" applyAlignment="1">
      <alignment horizontal="left" vertical="top"/>
    </xf>
    <xf numFmtId="49" fontId="22" fillId="15" borderId="33" xfId="0" applyNumberFormat="1" applyFont="1" applyFill="1" applyBorder="1" applyAlignment="1">
      <alignment horizontal="left" vertical="top"/>
    </xf>
    <xf numFmtId="49" fontId="22" fillId="0" borderId="9" xfId="0" applyNumberFormat="1" applyFont="1" applyBorder="1" applyAlignment="1">
      <alignment horizontal="left" vertical="top"/>
    </xf>
    <xf numFmtId="49" fontId="22" fillId="0" borderId="0" xfId="0" applyNumberFormat="1" applyFont="1" applyAlignment="1">
      <alignment horizontal="left" vertical="top"/>
    </xf>
    <xf numFmtId="0" fontId="22" fillId="16" borderId="3" xfId="0" applyFont="1" applyFill="1" applyBorder="1" applyAlignment="1">
      <alignment horizontal="center" vertical="center" wrapText="1"/>
    </xf>
    <xf numFmtId="0" fontId="22" fillId="0" borderId="0" xfId="0" applyFont="1" applyAlignment="1">
      <alignment horizontal="left" vertical="top"/>
    </xf>
    <xf numFmtId="0" fontId="22" fillId="0" borderId="15" xfId="0" applyFont="1" applyBorder="1" applyAlignment="1">
      <alignment horizontal="left" vertical="top"/>
    </xf>
    <xf numFmtId="49" fontId="24" fillId="0" borderId="0" xfId="0" applyNumberFormat="1" applyFont="1" applyAlignment="1">
      <alignment horizontal="left" vertical="top"/>
    </xf>
    <xf numFmtId="49" fontId="22" fillId="14" borderId="21" xfId="0" applyNumberFormat="1" applyFont="1" applyFill="1" applyBorder="1" applyAlignment="1">
      <alignment horizontal="left" vertical="top"/>
    </xf>
    <xf numFmtId="49" fontId="22" fillId="14" borderId="22" xfId="0" applyNumberFormat="1" applyFont="1" applyFill="1" applyBorder="1" applyAlignment="1">
      <alignment horizontal="left" vertical="top"/>
    </xf>
    <xf numFmtId="49" fontId="22" fillId="14" borderId="33" xfId="0" applyNumberFormat="1" applyFont="1" applyFill="1" applyBorder="1" applyAlignment="1">
      <alignment horizontal="left" vertical="top"/>
    </xf>
    <xf numFmtId="49" fontId="22" fillId="13" borderId="29" xfId="0" applyNumberFormat="1" applyFont="1" applyFill="1" applyBorder="1" applyAlignment="1">
      <alignment horizontal="left" vertical="top"/>
    </xf>
    <xf numFmtId="49" fontId="22" fillId="13" borderId="30" xfId="0" applyNumberFormat="1" applyFont="1" applyFill="1" applyBorder="1" applyAlignment="1">
      <alignment horizontal="left" vertical="top"/>
    </xf>
    <xf numFmtId="49" fontId="22" fillId="13" borderId="32" xfId="0" applyNumberFormat="1" applyFont="1" applyFill="1" applyBorder="1" applyAlignment="1">
      <alignment horizontal="left" vertical="top"/>
    </xf>
    <xf numFmtId="43" fontId="24" fillId="5" borderId="152" xfId="1" applyFont="1" applyFill="1" applyBorder="1" applyAlignment="1" applyProtection="1">
      <protection locked="0"/>
    </xf>
    <xf numFmtId="43" fontId="24" fillId="5" borderId="93" xfId="1" applyFont="1" applyFill="1" applyBorder="1" applyAlignment="1" applyProtection="1">
      <protection locked="0"/>
    </xf>
    <xf numFmtId="49" fontId="47" fillId="6" borderId="0" xfId="21" applyNumberFormat="1" applyFont="1" applyFill="1" applyAlignment="1">
      <alignment horizontal="center" vertical="center"/>
    </xf>
    <xf numFmtId="0" fontId="22" fillId="8" borderId="143" xfId="12" applyFont="1" applyFill="1" applyBorder="1" applyAlignment="1">
      <alignment horizontal="left"/>
    </xf>
    <xf numFmtId="0" fontId="22" fillId="0" borderId="60" xfId="12" applyFont="1" applyBorder="1" applyAlignment="1">
      <alignment horizontal="right"/>
    </xf>
    <xf numFmtId="0" fontId="22" fillId="0" borderId="61" xfId="12" applyFont="1" applyBorder="1" applyAlignment="1">
      <alignment horizontal="right"/>
    </xf>
    <xf numFmtId="0" fontId="22" fillId="0" borderId="67" xfId="12" applyFont="1" applyBorder="1" applyAlignment="1">
      <alignment horizontal="right"/>
    </xf>
    <xf numFmtId="0" fontId="22" fillId="0" borderId="122" xfId="12" applyFont="1" applyBorder="1" applyAlignment="1">
      <alignment horizontal="right"/>
    </xf>
    <xf numFmtId="0" fontId="22" fillId="0" borderId="63" xfId="12" applyFont="1" applyBorder="1" applyAlignment="1">
      <alignment horizontal="right"/>
    </xf>
    <xf numFmtId="0" fontId="22" fillId="0" borderId="124" xfId="12" applyFont="1" applyBorder="1" applyAlignment="1">
      <alignment horizontal="right"/>
    </xf>
    <xf numFmtId="0" fontId="22" fillId="16" borderId="219" xfId="0" applyFont="1" applyFill="1" applyBorder="1" applyAlignment="1">
      <alignment horizontal="center" vertical="center" wrapText="1"/>
    </xf>
    <xf numFmtId="0" fontId="22" fillId="16" borderId="220" xfId="0" applyFont="1" applyFill="1" applyBorder="1" applyAlignment="1">
      <alignment horizontal="center" vertical="center" wrapText="1"/>
    </xf>
    <xf numFmtId="0" fontId="22" fillId="16" borderId="221" xfId="0" applyFont="1" applyFill="1" applyBorder="1" applyAlignment="1">
      <alignment horizontal="center" vertical="center" wrapText="1"/>
    </xf>
    <xf numFmtId="0" fontId="22" fillId="16" borderId="222" xfId="0" applyFont="1" applyFill="1" applyBorder="1" applyAlignment="1">
      <alignment horizontal="center" vertical="center" wrapText="1"/>
    </xf>
    <xf numFmtId="0" fontId="22" fillId="16" borderId="6" xfId="0" applyFont="1" applyFill="1" applyBorder="1" applyAlignment="1">
      <alignment horizontal="center" vertical="center"/>
    </xf>
    <xf numFmtId="0" fontId="22" fillId="16" borderId="7" xfId="0" applyFont="1" applyFill="1" applyBorder="1" applyAlignment="1">
      <alignment horizontal="center" vertical="center"/>
    </xf>
    <xf numFmtId="0" fontId="22" fillId="16" borderId="196" xfId="0" applyFont="1" applyFill="1" applyBorder="1" applyAlignment="1">
      <alignment horizontal="center" vertical="center"/>
    </xf>
    <xf numFmtId="0" fontId="22" fillId="16" borderId="96" xfId="0" applyFont="1" applyFill="1" applyBorder="1" applyAlignment="1">
      <alignment horizontal="center" vertical="center"/>
    </xf>
    <xf numFmtId="0" fontId="22" fillId="16" borderId="1" xfId="0" applyFont="1" applyFill="1" applyBorder="1" applyAlignment="1">
      <alignment horizontal="center" vertical="center"/>
    </xf>
    <xf numFmtId="0" fontId="22" fillId="16" borderId="197" xfId="0" applyFont="1" applyFill="1" applyBorder="1" applyAlignment="1">
      <alignment horizontal="center" vertical="center"/>
    </xf>
    <xf numFmtId="43" fontId="24" fillId="5" borderId="153" xfId="1" applyFont="1" applyFill="1" applyBorder="1" applyAlignment="1" applyProtection="1">
      <protection locked="0"/>
    </xf>
    <xf numFmtId="43" fontId="24" fillId="5" borderId="94" xfId="1" applyFont="1" applyFill="1" applyBorder="1" applyAlignment="1" applyProtection="1">
      <protection locked="0"/>
    </xf>
    <xf numFmtId="49" fontId="47" fillId="6" borderId="0" xfId="21" applyNumberFormat="1" applyFont="1" applyFill="1" applyAlignment="1">
      <alignment horizontal="center" vertical="top"/>
    </xf>
    <xf numFmtId="0" fontId="22" fillId="8" borderId="122" xfId="12" applyFont="1" applyFill="1" applyBorder="1" applyAlignment="1">
      <alignment horizontal="left"/>
    </xf>
    <xf numFmtId="0" fontId="22" fillId="8" borderId="123" xfId="12" applyFont="1" applyFill="1" applyBorder="1" applyAlignment="1">
      <alignment horizontal="left"/>
    </xf>
    <xf numFmtId="0" fontId="19" fillId="0" borderId="1" xfId="0" applyFont="1" applyBorder="1" applyAlignment="1" applyProtection="1">
      <alignment horizontal="center"/>
      <protection locked="0"/>
    </xf>
    <xf numFmtId="49" fontId="19" fillId="16" borderId="146" xfId="21" applyNumberFormat="1" applyFont="1" applyFill="1" applyBorder="1" applyAlignment="1">
      <alignment horizontal="center" vertical="top" wrapText="1"/>
    </xf>
    <xf numFmtId="49" fontId="19" fillId="16" borderId="5" xfId="21" applyNumberFormat="1" applyFont="1" applyFill="1" applyBorder="1" applyAlignment="1">
      <alignment horizontal="center" vertical="top" wrapText="1"/>
    </xf>
    <xf numFmtId="49" fontId="19" fillId="16" borderId="142" xfId="21" applyNumberFormat="1" applyFont="1" applyFill="1" applyBorder="1" applyAlignment="1">
      <alignment horizontal="center" vertical="top" wrapText="1"/>
    </xf>
    <xf numFmtId="49" fontId="19" fillId="16" borderId="4" xfId="21" applyNumberFormat="1" applyFont="1" applyFill="1" applyBorder="1" applyAlignment="1">
      <alignment horizontal="center" vertical="top" wrapText="1"/>
    </xf>
    <xf numFmtId="0" fontId="19" fillId="4" borderId="50" xfId="0" applyFont="1" applyFill="1" applyBorder="1" applyAlignment="1">
      <alignment vertical="top" wrapText="1"/>
    </xf>
    <xf numFmtId="0" fontId="19" fillId="4" borderId="46" xfId="0" applyFont="1" applyFill="1" applyBorder="1" applyAlignment="1">
      <alignment vertical="top" wrapText="1"/>
    </xf>
    <xf numFmtId="0" fontId="20" fillId="0" borderId="47"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47" xfId="0" applyFont="1" applyBorder="1" applyAlignment="1">
      <alignment vertical="top" wrapText="1"/>
    </xf>
    <xf numFmtId="0" fontId="20" fillId="0" borderId="0" xfId="0" applyFont="1" applyAlignment="1">
      <alignment vertical="top" wrapText="1"/>
    </xf>
    <xf numFmtId="0" fontId="20" fillId="5" borderId="51" xfId="0" applyFont="1" applyFill="1" applyBorder="1" applyAlignment="1" applyProtection="1">
      <alignment horizontal="center"/>
      <protection locked="0"/>
    </xf>
    <xf numFmtId="0" fontId="20" fillId="0" borderId="47" xfId="0" applyFont="1" applyBorder="1" applyAlignment="1">
      <alignment horizontal="left" vertical="top" wrapText="1"/>
    </xf>
    <xf numFmtId="0" fontId="20" fillId="0" borderId="0" xfId="0" applyFont="1" applyAlignment="1">
      <alignment horizontal="left" vertical="top" wrapText="1"/>
    </xf>
    <xf numFmtId="0" fontId="22" fillId="16" borderId="63" xfId="0" applyFont="1" applyFill="1" applyBorder="1" applyAlignment="1">
      <alignment horizontal="center" vertical="center" wrapText="1"/>
    </xf>
    <xf numFmtId="0" fontId="22" fillId="16" borderId="124" xfId="0" applyFont="1" applyFill="1" applyBorder="1" applyAlignment="1">
      <alignment horizontal="center" vertical="center" wrapText="1"/>
    </xf>
    <xf numFmtId="0" fontId="22" fillId="16" borderId="60" xfId="0" applyFont="1" applyFill="1" applyBorder="1" applyAlignment="1">
      <alignment horizontal="center" vertical="center" wrapText="1"/>
    </xf>
    <xf numFmtId="0" fontId="22" fillId="16" borderId="61" xfId="0" applyFont="1" applyFill="1" applyBorder="1" applyAlignment="1">
      <alignment horizontal="center" vertical="center" wrapText="1"/>
    </xf>
    <xf numFmtId="0" fontId="22" fillId="16" borderId="62" xfId="0" applyFont="1" applyFill="1" applyBorder="1" applyAlignment="1">
      <alignment horizontal="center" vertical="center" wrapText="1"/>
    </xf>
    <xf numFmtId="0" fontId="48" fillId="6" borderId="0" xfId="21" applyFont="1" applyFill="1" applyAlignment="1">
      <alignment horizontal="center"/>
    </xf>
    <xf numFmtId="0" fontId="47" fillId="0" borderId="0" xfId="21" applyFont="1" applyAlignment="1">
      <alignment horizontal="center"/>
    </xf>
    <xf numFmtId="0" fontId="22" fillId="0" borderId="144" xfId="12" applyFont="1" applyBorder="1" applyAlignment="1">
      <alignment horizontal="right"/>
    </xf>
    <xf numFmtId="0" fontId="22" fillId="8" borderId="126" xfId="12" applyFont="1" applyFill="1" applyBorder="1" applyAlignment="1">
      <alignment horizontal="left"/>
    </xf>
    <xf numFmtId="0" fontId="22" fillId="8" borderId="106" xfId="12" applyFont="1" applyFill="1" applyBorder="1" applyAlignment="1">
      <alignment horizontal="left"/>
    </xf>
    <xf numFmtId="0" fontId="22" fillId="8" borderId="127" xfId="12" applyFont="1" applyFill="1" applyBorder="1" applyAlignment="1">
      <alignment horizontal="left"/>
    </xf>
    <xf numFmtId="0" fontId="22" fillId="0" borderId="145" xfId="12" applyFont="1" applyBorder="1" applyAlignment="1">
      <alignment horizontal="right"/>
    </xf>
    <xf numFmtId="0" fontId="22" fillId="8" borderId="110" xfId="12" applyFont="1" applyFill="1" applyBorder="1" applyAlignment="1">
      <alignment horizontal="left"/>
    </xf>
    <xf numFmtId="0" fontId="22" fillId="8" borderId="128" xfId="12" applyFont="1" applyFill="1" applyBorder="1" applyAlignment="1">
      <alignment horizontal="left"/>
    </xf>
    <xf numFmtId="0" fontId="22" fillId="8" borderId="129" xfId="12" applyFont="1" applyFill="1" applyBorder="1" applyAlignment="1">
      <alignment horizontal="left"/>
    </xf>
    <xf numFmtId="0" fontId="22" fillId="0" borderId="143" xfId="12" applyFont="1" applyBorder="1" applyAlignment="1">
      <alignment horizontal="right"/>
    </xf>
    <xf numFmtId="0" fontId="33" fillId="0" borderId="0" xfId="21" applyFont="1" applyAlignment="1">
      <alignment horizontal="center"/>
    </xf>
    <xf numFmtId="167" fontId="22" fillId="8" borderId="126" xfId="12" applyNumberFormat="1" applyFont="1" applyFill="1" applyBorder="1" applyAlignment="1">
      <alignment horizontal="left"/>
    </xf>
    <xf numFmtId="167" fontId="22" fillId="8" borderId="106" xfId="12" applyNumberFormat="1" applyFont="1" applyFill="1" applyBorder="1" applyAlignment="1">
      <alignment horizontal="left"/>
    </xf>
    <xf numFmtId="167" fontId="22" fillId="8" borderId="127" xfId="12" applyNumberFormat="1" applyFont="1" applyFill="1" applyBorder="1" applyAlignment="1">
      <alignment horizontal="left"/>
    </xf>
    <xf numFmtId="0" fontId="22" fillId="0" borderId="1" xfId="0" applyFont="1" applyBorder="1" applyAlignment="1">
      <alignment horizontal="center" vertical="center" wrapText="1"/>
    </xf>
    <xf numFmtId="0" fontId="22" fillId="0" borderId="1" xfId="0" applyFont="1" applyBorder="1" applyAlignment="1">
      <alignment horizontal="center"/>
    </xf>
    <xf numFmtId="0" fontId="22" fillId="0" borderId="0" xfId="0" applyFont="1" applyAlignment="1" applyProtection="1">
      <alignment horizontal="center"/>
      <protection locked="0"/>
    </xf>
    <xf numFmtId="0" fontId="22" fillId="0" borderId="0" xfId="0" applyFont="1" applyAlignment="1">
      <alignment horizontal="center"/>
    </xf>
    <xf numFmtId="0" fontId="32" fillId="0" borderId="0" xfId="37" applyFont="1" applyAlignment="1">
      <alignment horizontal="left"/>
    </xf>
    <xf numFmtId="0" fontId="22" fillId="8" borderId="61" xfId="12" applyFont="1" applyFill="1" applyBorder="1" applyAlignment="1">
      <alignment horizontal="left" wrapText="1"/>
    </xf>
    <xf numFmtId="0" fontId="22" fillId="8" borderId="62" xfId="12" applyFont="1" applyFill="1" applyBorder="1" applyAlignment="1">
      <alignment horizontal="left" wrapText="1"/>
    </xf>
    <xf numFmtId="167" fontId="22" fillId="8" borderId="122" xfId="12" applyNumberFormat="1" applyFont="1" applyFill="1" applyBorder="1" applyAlignment="1">
      <alignment horizontal="left" wrapText="1"/>
    </xf>
    <xf numFmtId="167" fontId="22" fillId="8" borderId="123" xfId="12" applyNumberFormat="1" applyFont="1" applyFill="1" applyBorder="1" applyAlignment="1">
      <alignment horizontal="left" wrapText="1"/>
    </xf>
    <xf numFmtId="0" fontId="22" fillId="8" borderId="124" xfId="12" applyFont="1" applyFill="1" applyBorder="1" applyAlignment="1">
      <alignment horizontal="left" wrapText="1"/>
    </xf>
    <xf numFmtId="0" fontId="22" fillId="8" borderId="125" xfId="12" applyFont="1" applyFill="1" applyBorder="1" applyAlignment="1">
      <alignment horizontal="left" wrapText="1"/>
    </xf>
    <xf numFmtId="170" fontId="24" fillId="0" borderId="72" xfId="0" applyNumberFormat="1" applyFont="1" applyBorder="1" applyAlignment="1">
      <alignment horizontal="center" vertical="center"/>
    </xf>
    <xf numFmtId="170" fontId="24" fillId="0" borderId="76" xfId="0" applyNumberFormat="1" applyFont="1" applyBorder="1" applyAlignment="1">
      <alignment horizontal="center" vertical="center"/>
    </xf>
    <xf numFmtId="170" fontId="24" fillId="0" borderId="73" xfId="0" applyNumberFormat="1" applyFont="1" applyBorder="1" applyAlignment="1">
      <alignment horizontal="center" vertical="center"/>
    </xf>
    <xf numFmtId="0" fontId="24" fillId="0" borderId="70" xfId="0" applyFont="1" applyBorder="1" applyAlignment="1">
      <alignment horizontal="center" vertical="center"/>
    </xf>
    <xf numFmtId="0" fontId="24" fillId="0" borderId="75" xfId="0" applyFont="1" applyBorder="1" applyAlignment="1">
      <alignment horizontal="center" vertical="center"/>
    </xf>
    <xf numFmtId="0" fontId="24" fillId="0" borderId="71" xfId="0" applyFont="1" applyBorder="1" applyAlignment="1">
      <alignment horizontal="center" vertical="center"/>
    </xf>
    <xf numFmtId="0" fontId="24" fillId="0" borderId="80" xfId="0" applyFont="1" applyBorder="1" applyAlignment="1">
      <alignment horizontal="center" vertical="center" wrapText="1"/>
    </xf>
    <xf numFmtId="0" fontId="24" fillId="0" borderId="81" xfId="0" applyFont="1" applyBorder="1" applyAlignment="1">
      <alignment horizontal="center" vertical="center" wrapText="1"/>
    </xf>
    <xf numFmtId="0" fontId="24" fillId="0" borderId="82" xfId="0" applyFont="1" applyBorder="1" applyAlignment="1">
      <alignment horizontal="center" vertical="center" wrapText="1"/>
    </xf>
    <xf numFmtId="49" fontId="46" fillId="21" borderId="74" xfId="11" applyNumberFormat="1" applyFont="1" applyFill="1" applyBorder="1" applyAlignment="1">
      <alignment horizontal="left"/>
    </xf>
    <xf numFmtId="0" fontId="22" fillId="3" borderId="61" xfId="0" applyFont="1" applyFill="1" applyBorder="1" applyAlignment="1">
      <alignment horizontal="center" vertical="center" wrapText="1"/>
    </xf>
    <xf numFmtId="0" fontId="22" fillId="3" borderId="60" xfId="0" applyFont="1" applyFill="1" applyBorder="1" applyAlignment="1">
      <alignment horizontal="center" vertical="center" wrapText="1"/>
    </xf>
    <xf numFmtId="0" fontId="22" fillId="3" borderId="63" xfId="0" applyFont="1" applyFill="1" applyBorder="1" applyAlignment="1">
      <alignment horizontal="center" vertical="center" wrapText="1"/>
    </xf>
    <xf numFmtId="0" fontId="22" fillId="3" borderId="124" xfId="0" applyFont="1" applyFill="1" applyBorder="1" applyAlignment="1">
      <alignment horizontal="center" vertical="center" wrapText="1"/>
    </xf>
    <xf numFmtId="0" fontId="22" fillId="3" borderId="62" xfId="0" applyFont="1" applyFill="1" applyBorder="1" applyAlignment="1">
      <alignment horizontal="center" vertical="center" wrapText="1"/>
    </xf>
    <xf numFmtId="0" fontId="22" fillId="3" borderId="125" xfId="0" applyFont="1" applyFill="1" applyBorder="1" applyAlignment="1">
      <alignment horizontal="center" vertical="center" wrapText="1"/>
    </xf>
    <xf numFmtId="0" fontId="24" fillId="0" borderId="72" xfId="0" applyFont="1" applyBorder="1" applyAlignment="1">
      <alignment horizontal="center" vertical="center"/>
    </xf>
    <xf numFmtId="0" fontId="24" fillId="0" borderId="73" xfId="0" applyFont="1" applyBorder="1" applyAlignment="1">
      <alignment horizontal="center" vertical="center"/>
    </xf>
    <xf numFmtId="0" fontId="24" fillId="0" borderId="123" xfId="0" applyFont="1" applyBorder="1" applyAlignment="1">
      <alignment horizontal="center" vertical="center"/>
    </xf>
    <xf numFmtId="0" fontId="24" fillId="0" borderId="76" xfId="0" applyFont="1" applyBorder="1" applyAlignment="1">
      <alignment horizontal="center" vertical="center"/>
    </xf>
    <xf numFmtId="0" fontId="24" fillId="0" borderId="67" xfId="0" applyFont="1" applyBorder="1" applyAlignment="1">
      <alignment horizontal="center" vertical="center"/>
    </xf>
    <xf numFmtId="170" fontId="24" fillId="0" borderId="122" xfId="0" applyNumberFormat="1" applyFont="1" applyBorder="1" applyAlignment="1">
      <alignment horizontal="center" vertical="center"/>
    </xf>
    <xf numFmtId="0" fontId="22" fillId="8" borderId="173" xfId="12" applyFont="1" applyFill="1" applyBorder="1" applyAlignment="1">
      <alignment horizontal="left"/>
    </xf>
    <xf numFmtId="0" fontId="22" fillId="8" borderId="174" xfId="12" applyFont="1" applyFill="1" applyBorder="1" applyAlignment="1">
      <alignment horizontal="left"/>
    </xf>
    <xf numFmtId="0" fontId="22" fillId="8" borderId="175" xfId="12" applyFont="1" applyFill="1" applyBorder="1" applyAlignment="1">
      <alignment horizontal="left"/>
    </xf>
    <xf numFmtId="167" fontId="22" fillId="8" borderId="176" xfId="12" applyNumberFormat="1" applyFont="1" applyFill="1" applyBorder="1" applyAlignment="1">
      <alignment horizontal="left"/>
    </xf>
    <xf numFmtId="167" fontId="22" fillId="8" borderId="121" xfId="12" applyNumberFormat="1" applyFont="1" applyFill="1" applyBorder="1" applyAlignment="1">
      <alignment horizontal="left"/>
    </xf>
    <xf numFmtId="167" fontId="22" fillId="8" borderId="177" xfId="12" applyNumberFormat="1" applyFont="1" applyFill="1" applyBorder="1" applyAlignment="1">
      <alignment horizontal="left"/>
    </xf>
    <xf numFmtId="0" fontId="22" fillId="8" borderId="178" xfId="12" applyFont="1" applyFill="1" applyBorder="1" applyAlignment="1">
      <alignment horizontal="left"/>
    </xf>
    <xf numFmtId="0" fontId="22" fillId="8" borderId="179" xfId="12" applyFont="1" applyFill="1" applyBorder="1" applyAlignment="1">
      <alignment horizontal="left"/>
    </xf>
    <xf numFmtId="0" fontId="22" fillId="8" borderId="180" xfId="12" applyFont="1" applyFill="1" applyBorder="1" applyAlignment="1">
      <alignment horizontal="left"/>
    </xf>
    <xf numFmtId="0" fontId="59" fillId="0" borderId="0" xfId="0" applyFont="1" applyAlignment="1">
      <alignment vertical="center"/>
    </xf>
    <xf numFmtId="0" fontId="61" fillId="0" borderId="170" xfId="16" applyFont="1" applyBorder="1" applyAlignment="1">
      <alignment horizontal="right" vertical="center"/>
    </xf>
    <xf numFmtId="0" fontId="61" fillId="0" borderId="151" xfId="16" applyFont="1" applyBorder="1" applyAlignment="1">
      <alignment horizontal="right" vertical="center"/>
    </xf>
    <xf numFmtId="0" fontId="64" fillId="0" borderId="169" xfId="16" applyFont="1" applyBorder="1" applyAlignment="1">
      <alignment vertical="center" wrapText="1"/>
    </xf>
    <xf numFmtId="0" fontId="64" fillId="0" borderId="152" xfId="16" applyFont="1" applyBorder="1" applyAlignment="1">
      <alignment vertical="center" wrapText="1"/>
    </xf>
    <xf numFmtId="0" fontId="59" fillId="0" borderId="169" xfId="16" applyFont="1" applyBorder="1" applyAlignment="1">
      <alignment vertical="center" wrapText="1"/>
    </xf>
    <xf numFmtId="0" fontId="59" fillId="0" borderId="152" xfId="16" applyFont="1" applyBorder="1" applyAlignment="1">
      <alignment vertical="center" wrapText="1"/>
    </xf>
    <xf numFmtId="0" fontId="18" fillId="5" borderId="169" xfId="16" applyFont="1" applyFill="1" applyBorder="1" applyAlignment="1">
      <alignment vertical="center" wrapText="1"/>
    </xf>
    <xf numFmtId="0" fontId="18" fillId="5" borderId="152" xfId="16" applyFont="1" applyFill="1" applyBorder="1" applyAlignment="1">
      <alignment vertical="center" wrapText="1"/>
    </xf>
    <xf numFmtId="0" fontId="59" fillId="0" borderId="172" xfId="16" applyFont="1" applyBorder="1" applyAlignment="1">
      <alignment vertical="center" wrapText="1"/>
    </xf>
    <xf numFmtId="0" fontId="64" fillId="0" borderId="185" xfId="16" applyFont="1" applyBorder="1" applyAlignment="1">
      <alignment vertical="center" wrapText="1"/>
    </xf>
    <xf numFmtId="0" fontId="64" fillId="0" borderId="153" xfId="16" applyFont="1" applyBorder="1" applyAlignment="1">
      <alignment vertical="center" wrapText="1"/>
    </xf>
    <xf numFmtId="0" fontId="60" fillId="0" borderId="0" xfId="0" applyFont="1" applyAlignment="1">
      <alignment horizontal="center"/>
    </xf>
    <xf numFmtId="0" fontId="62" fillId="0" borderId="169" xfId="16" applyFont="1" applyBorder="1" applyAlignment="1">
      <alignment horizontal="left" vertical="center" wrapText="1"/>
    </xf>
    <xf numFmtId="0" fontId="62" fillId="0" borderId="152" xfId="16" applyFont="1" applyBorder="1" applyAlignment="1">
      <alignment horizontal="left" vertical="center" wrapText="1"/>
    </xf>
    <xf numFmtId="0" fontId="62" fillId="0" borderId="169" xfId="16" applyFont="1" applyBorder="1" applyAlignment="1">
      <alignment vertical="center" wrapText="1"/>
    </xf>
    <xf numFmtId="0" fontId="62" fillId="0" borderId="152" xfId="16" applyFont="1" applyBorder="1" applyAlignment="1">
      <alignment vertical="center" wrapText="1"/>
    </xf>
    <xf numFmtId="0" fontId="61" fillId="0" borderId="6" xfId="16" applyFont="1" applyBorder="1" applyAlignment="1">
      <alignment horizontal="right" vertical="center"/>
    </xf>
    <xf numFmtId="0" fontId="61" fillId="0" borderId="7" xfId="16" applyFont="1" applyBorder="1" applyAlignment="1">
      <alignment horizontal="right" vertical="center"/>
    </xf>
    <xf numFmtId="0" fontId="61" fillId="0" borderId="96" xfId="16" applyFont="1" applyBorder="1" applyAlignment="1">
      <alignment horizontal="right" vertical="center"/>
    </xf>
    <xf numFmtId="0" fontId="61" fillId="0" borderId="1" xfId="16" applyFont="1" applyBorder="1" applyAlignment="1">
      <alignment horizontal="right" vertical="center"/>
    </xf>
    <xf numFmtId="0" fontId="61" fillId="9" borderId="7" xfId="16" applyFont="1" applyFill="1" applyBorder="1" applyAlignment="1">
      <alignment horizontal="center" vertical="center"/>
    </xf>
    <xf numFmtId="0" fontId="61" fillId="9" borderId="1" xfId="16" applyFont="1" applyFill="1" applyBorder="1" applyAlignment="1">
      <alignment horizontal="center" vertical="center"/>
    </xf>
    <xf numFmtId="0" fontId="67" fillId="0" borderId="122" xfId="0" applyFont="1" applyBorder="1" applyAlignment="1">
      <alignment vertical="top" wrapText="1"/>
    </xf>
    <xf numFmtId="0" fontId="18" fillId="0" borderId="169" xfId="16" applyFont="1" applyBorder="1" applyAlignment="1">
      <alignment vertical="center" wrapText="1"/>
    </xf>
    <xf numFmtId="0" fontId="18" fillId="0" borderId="152" xfId="16" applyFont="1" applyBorder="1" applyAlignment="1">
      <alignment vertical="center" wrapText="1"/>
    </xf>
    <xf numFmtId="43" fontId="22" fillId="0" borderId="61" xfId="47" applyFont="1" applyBorder="1" applyAlignment="1">
      <alignment horizontal="center"/>
    </xf>
    <xf numFmtId="10" fontId="22" fillId="0" borderId="61" xfId="48" applyNumberFormat="1" applyFont="1" applyBorder="1" applyAlignment="1">
      <alignment horizontal="center"/>
    </xf>
    <xf numFmtId="10" fontId="22" fillId="0" borderId="62" xfId="48" applyNumberFormat="1" applyFont="1" applyBorder="1" applyAlignment="1">
      <alignment horizontal="center" vertical="center" wrapText="1"/>
    </xf>
    <xf numFmtId="10" fontId="22" fillId="0" borderId="123" xfId="48" applyNumberFormat="1" applyFont="1" applyBorder="1" applyAlignment="1">
      <alignment horizontal="center" vertical="center" wrapText="1"/>
    </xf>
    <xf numFmtId="10" fontId="22" fillId="0" borderId="125" xfId="48" applyNumberFormat="1" applyFont="1" applyBorder="1" applyAlignment="1">
      <alignment horizontal="center" vertical="center" wrapText="1"/>
    </xf>
    <xf numFmtId="0" fontId="22" fillId="0" borderId="60" xfId="46" applyFont="1" applyBorder="1" applyAlignment="1">
      <alignment horizontal="center" vertical="center" wrapText="1"/>
    </xf>
    <xf numFmtId="0" fontId="22" fillId="0" borderId="61" xfId="46" applyFont="1" applyBorder="1" applyAlignment="1">
      <alignment horizontal="center" vertical="center"/>
    </xf>
    <xf numFmtId="0" fontId="22" fillId="0" borderId="67" xfId="46" applyFont="1" applyBorder="1" applyAlignment="1">
      <alignment horizontal="center" vertical="center"/>
    </xf>
    <xf numFmtId="0" fontId="22" fillId="0" borderId="122" xfId="46" applyFont="1" applyBorder="1" applyAlignment="1">
      <alignment horizontal="center" vertical="center"/>
    </xf>
    <xf numFmtId="0" fontId="22" fillId="0" borderId="63" xfId="46" applyFont="1" applyBorder="1" applyAlignment="1">
      <alignment horizontal="center" vertical="center"/>
    </xf>
    <xf numFmtId="0" fontId="22" fillId="0" borderId="124" xfId="46" applyFont="1" applyBorder="1" applyAlignment="1">
      <alignment horizontal="center" vertical="center"/>
    </xf>
    <xf numFmtId="43" fontId="73" fillId="0" borderId="0" xfId="47" applyFont="1" applyAlignment="1">
      <alignment horizontal="center"/>
    </xf>
    <xf numFmtId="49" fontId="24" fillId="0" borderId="122" xfId="47" quotePrefix="1" applyNumberFormat="1" applyFont="1" applyBorder="1" applyAlignment="1">
      <alignment horizontal="left" vertical="top" wrapText="1"/>
    </xf>
    <xf numFmtId="49" fontId="24" fillId="0" borderId="122" xfId="47" applyNumberFormat="1" applyFont="1" applyBorder="1" applyAlignment="1">
      <alignment horizontal="left" vertical="top" wrapText="1"/>
    </xf>
    <xf numFmtId="10" fontId="24" fillId="9" borderId="0" xfId="48" applyNumberFormat="1" applyFont="1" applyFill="1" applyAlignment="1">
      <alignment horizontal="center" vertical="center"/>
    </xf>
    <xf numFmtId="0" fontId="24" fillId="0" borderId="0" xfId="46" applyFont="1" applyAlignment="1">
      <alignment horizontal="center" vertical="center"/>
    </xf>
    <xf numFmtId="43" fontId="24" fillId="0" borderId="122" xfId="47" applyFont="1" applyBorder="1" applyAlignment="1">
      <alignment horizontal="left" vertical="top" wrapText="1"/>
    </xf>
    <xf numFmtId="43" fontId="24" fillId="0" borderId="144" xfId="47" applyFont="1" applyBorder="1" applyAlignment="1">
      <alignment horizontal="left" vertical="top" wrapText="1"/>
    </xf>
    <xf numFmtId="43" fontId="24" fillId="0" borderId="106" xfId="47" applyFont="1" applyBorder="1" applyAlignment="1">
      <alignment horizontal="left" vertical="top" wrapText="1"/>
    </xf>
    <xf numFmtId="43" fontId="24" fillId="0" borderId="138" xfId="47" applyFont="1" applyBorder="1" applyAlignment="1">
      <alignment horizontal="left" vertical="top" wrapText="1"/>
    </xf>
    <xf numFmtId="49" fontId="24" fillId="6" borderId="188" xfId="47" applyNumberFormat="1" applyFont="1" applyFill="1" applyBorder="1" applyAlignment="1">
      <alignment horizontal="left" vertical="top" wrapText="1"/>
    </xf>
    <xf numFmtId="49" fontId="24" fillId="6" borderId="189" xfId="47" applyNumberFormat="1" applyFont="1" applyFill="1" applyBorder="1" applyAlignment="1">
      <alignment horizontal="left" vertical="top" wrapText="1"/>
    </xf>
    <xf numFmtId="49" fontId="24" fillId="6" borderId="190" xfId="47" applyNumberFormat="1" applyFont="1" applyFill="1" applyBorder="1" applyAlignment="1">
      <alignment horizontal="left" vertical="top" wrapText="1"/>
    </xf>
    <xf numFmtId="49" fontId="24" fillId="6" borderId="193" xfId="47" applyNumberFormat="1" applyFont="1" applyFill="1" applyBorder="1" applyAlignment="1">
      <alignment horizontal="left" vertical="top" wrapText="1"/>
    </xf>
    <xf numFmtId="49" fontId="24" fillId="6" borderId="68" xfId="47" applyNumberFormat="1" applyFont="1" applyFill="1" applyBorder="1" applyAlignment="1">
      <alignment horizontal="left" vertical="top" wrapText="1"/>
    </xf>
    <xf numFmtId="49" fontId="24" fillId="6" borderId="194" xfId="47" applyNumberFormat="1" applyFont="1" applyFill="1" applyBorder="1" applyAlignment="1">
      <alignment horizontal="left" vertical="top" wrapText="1"/>
    </xf>
    <xf numFmtId="49" fontId="24" fillId="0" borderId="188" xfId="47" applyNumberFormat="1" applyFont="1" applyBorder="1" applyAlignment="1">
      <alignment horizontal="left" vertical="top" wrapText="1"/>
    </xf>
    <xf numFmtId="49" fontId="24" fillId="0" borderId="189" xfId="47" applyNumberFormat="1" applyFont="1" applyBorder="1" applyAlignment="1">
      <alignment horizontal="left" vertical="top" wrapText="1"/>
    </xf>
    <xf numFmtId="49" fontId="24" fillId="0" borderId="190" xfId="47" applyNumberFormat="1" applyFont="1" applyBorder="1" applyAlignment="1">
      <alignment horizontal="left" vertical="top" wrapText="1"/>
    </xf>
    <xf numFmtId="49" fontId="24" fillId="0" borderId="191" xfId="47" applyNumberFormat="1" applyFont="1" applyBorder="1" applyAlignment="1">
      <alignment horizontal="left" vertical="top" wrapText="1"/>
    </xf>
    <xf numFmtId="49" fontId="24" fillId="0" borderId="0" xfId="47" applyNumberFormat="1" applyFont="1" applyBorder="1" applyAlignment="1">
      <alignment horizontal="left" vertical="top" wrapText="1"/>
    </xf>
    <xf numFmtId="49" fontId="24" fillId="0" borderId="192" xfId="47" applyNumberFormat="1" applyFont="1" applyBorder="1" applyAlignment="1">
      <alignment horizontal="left" vertical="top" wrapText="1"/>
    </xf>
    <xf numFmtId="49" fontId="24" fillId="0" borderId="193" xfId="47" applyNumberFormat="1" applyFont="1" applyBorder="1" applyAlignment="1">
      <alignment horizontal="left" vertical="top" wrapText="1"/>
    </xf>
    <xf numFmtId="49" fontId="24" fillId="0" borderId="68" xfId="47" applyNumberFormat="1" applyFont="1" applyBorder="1" applyAlignment="1">
      <alignment horizontal="left" vertical="top" wrapText="1"/>
    </xf>
    <xf numFmtId="49" fontId="24" fillId="0" borderId="194" xfId="47" applyNumberFormat="1" applyFont="1" applyBorder="1" applyAlignment="1">
      <alignment horizontal="left" vertical="top" wrapText="1"/>
    </xf>
    <xf numFmtId="43" fontId="41" fillId="0" borderId="0" xfId="47" applyFont="1" applyAlignment="1">
      <alignment wrapText="1"/>
    </xf>
    <xf numFmtId="43" fontId="41" fillId="0" borderId="186" xfId="47" applyFont="1" applyBorder="1" applyAlignment="1">
      <alignment wrapText="1"/>
    </xf>
    <xf numFmtId="43" fontId="41" fillId="8" borderId="0" xfId="47" applyFont="1" applyFill="1" applyAlignment="1">
      <alignment horizontal="center" vertical="center"/>
    </xf>
    <xf numFmtId="43" fontId="41" fillId="8" borderId="186" xfId="47" applyFont="1" applyFill="1" applyBorder="1" applyAlignment="1">
      <alignment horizontal="center" vertical="center"/>
    </xf>
    <xf numFmtId="10" fontId="24" fillId="0" borderId="0" xfId="48" applyNumberFormat="1" applyFont="1" applyAlignment="1">
      <alignment horizontal="center" vertical="center"/>
    </xf>
    <xf numFmtId="10" fontId="24" fillId="0" borderId="0" xfId="48" applyNumberFormat="1" applyFont="1" applyAlignment="1">
      <alignment horizontal="center" vertical="center" wrapText="1"/>
    </xf>
    <xf numFmtId="49" fontId="24" fillId="0" borderId="144" xfId="47" applyNumberFormat="1" applyFont="1" applyBorder="1" applyAlignment="1">
      <alignment horizontal="left" vertical="top" wrapText="1"/>
    </xf>
    <xf numFmtId="49" fontId="24" fillId="0" borderId="106" xfId="47" applyNumberFormat="1" applyFont="1" applyBorder="1" applyAlignment="1">
      <alignment horizontal="left" vertical="top" wrapText="1"/>
    </xf>
    <xf numFmtId="49" fontId="24" fillId="0" borderId="138" xfId="47" applyNumberFormat="1" applyFont="1" applyBorder="1" applyAlignment="1">
      <alignment horizontal="left" vertical="top" wrapText="1"/>
    </xf>
    <xf numFmtId="0" fontId="24" fillId="0" borderId="0" xfId="46" applyFont="1" applyAlignment="1">
      <alignment horizontal="center"/>
    </xf>
    <xf numFmtId="43" fontId="41" fillId="0" borderId="195" xfId="47" applyFont="1" applyBorder="1" applyAlignment="1">
      <alignment vertical="center" wrapText="1"/>
    </xf>
    <xf numFmtId="43" fontId="41" fillId="0" borderId="186" xfId="47" applyFont="1" applyBorder="1" applyAlignment="1">
      <alignment vertical="center" wrapText="1"/>
    </xf>
    <xf numFmtId="43" fontId="41" fillId="0" borderId="195" xfId="47" applyFont="1" applyBorder="1" applyAlignment="1">
      <alignment vertical="center"/>
    </xf>
    <xf numFmtId="43" fontId="41" fillId="0" borderId="186" xfId="47" applyFont="1" applyBorder="1" applyAlignment="1">
      <alignment vertical="center"/>
    </xf>
    <xf numFmtId="0" fontId="24" fillId="0" borderId="0" xfId="46" quotePrefix="1" applyFont="1" applyAlignment="1">
      <alignment horizontal="center" vertical="center"/>
    </xf>
    <xf numFmtId="0" fontId="24" fillId="0" borderId="0" xfId="46" applyFont="1" applyAlignment="1">
      <alignment horizontal="center" vertical="center" wrapText="1"/>
    </xf>
    <xf numFmtId="49" fontId="24" fillId="0" borderId="144" xfId="47" quotePrefix="1" applyNumberFormat="1" applyFont="1" applyBorder="1" applyAlignment="1">
      <alignment horizontal="left" vertical="top" wrapText="1"/>
    </xf>
    <xf numFmtId="49" fontId="24" fillId="0" borderId="106" xfId="47" quotePrefix="1" applyNumberFormat="1" applyFont="1" applyBorder="1" applyAlignment="1">
      <alignment horizontal="left" vertical="top" wrapText="1"/>
    </xf>
    <xf numFmtId="49" fontId="24" fillId="0" borderId="138" xfId="47" quotePrefix="1" applyNumberFormat="1" applyFont="1" applyBorder="1" applyAlignment="1">
      <alignment horizontal="left" vertical="top" wrapText="1"/>
    </xf>
    <xf numFmtId="0" fontId="22" fillId="8" borderId="138" xfId="12" applyFont="1" applyFill="1" applyBorder="1" applyAlignment="1">
      <alignment horizontal="left"/>
    </xf>
    <xf numFmtId="167" fontId="22" fillId="8" borderId="138" xfId="12" applyNumberFormat="1" applyFont="1" applyFill="1" applyBorder="1" applyAlignment="1">
      <alignment horizontal="left"/>
    </xf>
    <xf numFmtId="0" fontId="60" fillId="6" borderId="0" xfId="11" applyFont="1" applyFill="1" applyAlignment="1">
      <alignment horizontal="center" wrapText="1"/>
    </xf>
    <xf numFmtId="0" fontId="22" fillId="3" borderId="6" xfId="0" applyFont="1" applyFill="1" applyBorder="1" applyAlignment="1">
      <alignment horizontal="center" vertical="center"/>
    </xf>
    <xf numFmtId="0" fontId="22" fillId="3" borderId="7" xfId="0" applyFont="1" applyFill="1" applyBorder="1" applyAlignment="1">
      <alignment horizontal="center" vertical="center"/>
    </xf>
    <xf numFmtId="0" fontId="22" fillId="3" borderId="196" xfId="0" applyFont="1" applyFill="1" applyBorder="1" applyAlignment="1">
      <alignment horizontal="center" vertical="center"/>
    </xf>
    <xf numFmtId="0" fontId="22" fillId="3" borderId="96" xfId="0" applyFont="1" applyFill="1" applyBorder="1" applyAlignment="1">
      <alignment horizontal="center" vertical="center"/>
    </xf>
    <xf numFmtId="0" fontId="22" fillId="3" borderId="1" xfId="0" applyFont="1" applyFill="1" applyBorder="1" applyAlignment="1">
      <alignment horizontal="center" vertical="center"/>
    </xf>
    <xf numFmtId="0" fontId="22" fillId="3" borderId="197" xfId="0" applyFont="1" applyFill="1" applyBorder="1" applyAlignment="1">
      <alignment horizontal="center" vertical="center"/>
    </xf>
    <xf numFmtId="0" fontId="24" fillId="0" borderId="0" xfId="0" applyFont="1" applyAlignment="1"/>
    <xf numFmtId="0" fontId="22" fillId="0" borderId="0" xfId="0" applyFont="1" applyAlignment="1"/>
    <xf numFmtId="0" fontId="22" fillId="24" borderId="1" xfId="11" applyFont="1" applyFill="1" applyBorder="1" applyAlignment="1"/>
    <xf numFmtId="0" fontId="24" fillId="0" borderId="0" xfId="8" applyFont="1" applyAlignment="1"/>
    <xf numFmtId="0" fontId="22" fillId="0" borderId="99" xfId="8" applyFont="1" applyBorder="1" applyAlignment="1"/>
    <xf numFmtId="0" fontId="22" fillId="0" borderId="100" xfId="8" applyFont="1" applyBorder="1" applyAlignment="1"/>
    <xf numFmtId="0" fontId="22" fillId="0" borderId="83" xfId="8" applyFont="1" applyBorder="1" applyAlignment="1"/>
    <xf numFmtId="0" fontId="22" fillId="0" borderId="102" xfId="8" applyFont="1" applyBorder="1" applyAlignment="1"/>
    <xf numFmtId="0" fontId="24" fillId="0" borderId="83" xfId="8" applyFont="1" applyBorder="1" applyAlignment="1"/>
    <xf numFmtId="0" fontId="24" fillId="0" borderId="102" xfId="8" applyFont="1" applyBorder="1" applyAlignment="1"/>
    <xf numFmtId="0" fontId="39" fillId="5" borderId="120" xfId="40" applyFont="1" applyFill="1" applyBorder="1" applyAlignment="1" applyProtection="1">
      <protection locked="0"/>
    </xf>
    <xf numFmtId="0" fontId="39" fillId="5" borderId="121" xfId="40" applyFont="1" applyFill="1" applyBorder="1" applyAlignment="1" applyProtection="1">
      <protection locked="0"/>
    </xf>
    <xf numFmtId="0" fontId="39" fillId="0" borderId="0" xfId="40" applyFont="1" applyAlignment="1" applyProtection="1">
      <protection locked="0"/>
    </xf>
    <xf numFmtId="0" fontId="24" fillId="5" borderId="151" xfId="22" applyFont="1" applyFill="1" applyBorder="1" applyAlignment="1" applyProtection="1">
      <protection locked="0"/>
    </xf>
    <xf numFmtId="0" fontId="24" fillId="5" borderId="147" xfId="22" applyFont="1" applyFill="1" applyBorder="1" applyAlignment="1" applyProtection="1">
      <protection locked="0"/>
    </xf>
    <xf numFmtId="0" fontId="24" fillId="5" borderId="152" xfId="22" applyFont="1" applyFill="1" applyBorder="1" applyAlignment="1" applyProtection="1">
      <protection locked="0"/>
    </xf>
    <xf numFmtId="0" fontId="24" fillId="5" borderId="93" xfId="22" applyFont="1" applyFill="1" applyBorder="1" applyAlignment="1" applyProtection="1">
      <protection locked="0"/>
    </xf>
    <xf numFmtId="0" fontId="39" fillId="5" borderId="152" xfId="22" applyFont="1" applyFill="1" applyBorder="1" applyAlignment="1" applyProtection="1">
      <protection locked="0"/>
    </xf>
    <xf numFmtId="0" fontId="39" fillId="5" borderId="93" xfId="22" applyFont="1" applyFill="1" applyBorder="1" applyAlignment="1" applyProtection="1">
      <protection locked="0"/>
    </xf>
    <xf numFmtId="0" fontId="20" fillId="5" borderId="52" xfId="0" applyFont="1" applyFill="1" applyBorder="1" applyAlignment="1" applyProtection="1">
      <protection locked="0"/>
    </xf>
    <xf numFmtId="0" fontId="20" fillId="5" borderId="51" xfId="0" applyFont="1" applyFill="1" applyBorder="1" applyAlignment="1" applyProtection="1">
      <protection locked="0"/>
    </xf>
    <xf numFmtId="0" fontId="20" fillId="5" borderId="53" xfId="0" applyFont="1" applyFill="1" applyBorder="1" applyAlignment="1" applyProtection="1">
      <protection locked="0"/>
    </xf>
    <xf numFmtId="0" fontId="19" fillId="14" borderId="30" xfId="0" applyFont="1" applyFill="1" applyBorder="1" applyAlignment="1" applyProtection="1">
      <protection locked="0"/>
    </xf>
    <xf numFmtId="0" fontId="24" fillId="5" borderId="0" xfId="0" applyFont="1" applyFill="1" applyAlignment="1" applyProtection="1">
      <protection locked="0"/>
    </xf>
  </cellXfs>
  <cellStyles count="52">
    <cellStyle name="Comma" xfId="1" builtinId="3"/>
    <cellStyle name="Comma 10" xfId="49" xr:uid="{00000000-0005-0000-0000-000001000000}"/>
    <cellStyle name="Comma 2" xfId="4" xr:uid="{00000000-0005-0000-0000-000002000000}"/>
    <cellStyle name="Comma 2 2" xfId="19" xr:uid="{00000000-0005-0000-0000-000003000000}"/>
    <cellStyle name="Comma 2 3" xfId="30" xr:uid="{00000000-0005-0000-0000-000004000000}"/>
    <cellStyle name="Comma 2 3 2" xfId="51" xr:uid="{00000000-0005-0000-0000-000005000000}"/>
    <cellStyle name="Comma 2 4" xfId="47" xr:uid="{00000000-0005-0000-0000-000006000000}"/>
    <cellStyle name="Comma 3" xfId="6" xr:uid="{00000000-0005-0000-0000-000007000000}"/>
    <cellStyle name="Comma 3 2" xfId="9" xr:uid="{00000000-0005-0000-0000-000008000000}"/>
    <cellStyle name="Comma 4" xfId="14" xr:uid="{00000000-0005-0000-0000-000009000000}"/>
    <cellStyle name="Comma 5" xfId="17" xr:uid="{00000000-0005-0000-0000-00000A000000}"/>
    <cellStyle name="Comma 6" xfId="26" xr:uid="{00000000-0005-0000-0000-00000B000000}"/>
    <cellStyle name="Comma 7" xfId="38" xr:uid="{00000000-0005-0000-0000-00000C000000}"/>
    <cellStyle name="Comma 8" xfId="41" xr:uid="{00000000-0005-0000-0000-00000D000000}"/>
    <cellStyle name="Comma 9" xfId="44" xr:uid="{00000000-0005-0000-0000-00000E000000}"/>
    <cellStyle name="ContentsHyperlink" xfId="29" xr:uid="{00000000-0005-0000-0000-00000F000000}"/>
    <cellStyle name="Hyperlink" xfId="10" builtinId="8"/>
    <cellStyle name="Hyperlink 2" xfId="33" xr:uid="{00000000-0005-0000-0000-000011000000}"/>
    <cellStyle name="Normal" xfId="0" builtinId="0"/>
    <cellStyle name="Normal 2" xfId="3" xr:uid="{00000000-0005-0000-0000-000013000000}"/>
    <cellStyle name="Normal 2 2" xfId="7" xr:uid="{00000000-0005-0000-0000-000014000000}"/>
    <cellStyle name="Normal 2 2 2" xfId="20" xr:uid="{00000000-0005-0000-0000-000015000000}"/>
    <cellStyle name="Normal 2 2 3" xfId="23" xr:uid="{00000000-0005-0000-0000-000016000000}"/>
    <cellStyle name="Normal 2 2 4" xfId="27" xr:uid="{00000000-0005-0000-0000-000017000000}"/>
    <cellStyle name="Normal 2 3" xfId="12" xr:uid="{00000000-0005-0000-0000-000018000000}"/>
    <cellStyle name="Normal 2 4" xfId="11" xr:uid="{00000000-0005-0000-0000-000019000000}"/>
    <cellStyle name="Normal 2 4 2" xfId="21" xr:uid="{00000000-0005-0000-0000-00001A000000}"/>
    <cellStyle name="Normal 2 4 2 2" xfId="24" xr:uid="{00000000-0005-0000-0000-00001B000000}"/>
    <cellStyle name="Normal 2 5" xfId="15" xr:uid="{00000000-0005-0000-0000-00001C000000}"/>
    <cellStyle name="Normal 2 6" xfId="28" xr:uid="{00000000-0005-0000-0000-00001D000000}"/>
    <cellStyle name="Normal 2 7" xfId="35" xr:uid="{00000000-0005-0000-0000-00001E000000}"/>
    <cellStyle name="Normal 2 8" xfId="46" xr:uid="{00000000-0005-0000-0000-00001F000000}"/>
    <cellStyle name="Normal 3" xfId="5" xr:uid="{00000000-0005-0000-0000-000020000000}"/>
    <cellStyle name="Normal 3 2" xfId="8" xr:uid="{00000000-0005-0000-0000-000021000000}"/>
    <cellStyle name="Normal 3 3" xfId="22" xr:uid="{00000000-0005-0000-0000-000022000000}"/>
    <cellStyle name="Normal 3 4" xfId="31" xr:uid="{00000000-0005-0000-0000-000023000000}"/>
    <cellStyle name="Normal 4" xfId="13" xr:uid="{00000000-0005-0000-0000-000024000000}"/>
    <cellStyle name="Normal 4 2" xfId="34" xr:uid="{00000000-0005-0000-0000-000025000000}"/>
    <cellStyle name="Normal 4 3" xfId="36" xr:uid="{00000000-0005-0000-0000-000026000000}"/>
    <cellStyle name="Normal 5" xfId="16" xr:uid="{00000000-0005-0000-0000-000027000000}"/>
    <cellStyle name="Normal 6" xfId="25" xr:uid="{00000000-0005-0000-0000-000028000000}"/>
    <cellStyle name="Normal 7" xfId="37" xr:uid="{00000000-0005-0000-0000-000029000000}"/>
    <cellStyle name="Normal 7 2" xfId="45" xr:uid="{00000000-0005-0000-0000-00002A000000}"/>
    <cellStyle name="Normal 8" xfId="40" xr:uid="{00000000-0005-0000-0000-00002B000000}"/>
    <cellStyle name="Normal 9" xfId="43" xr:uid="{00000000-0005-0000-0000-00002C000000}"/>
    <cellStyle name="Percent" xfId="2" builtinId="5"/>
    <cellStyle name="Percent 2" xfId="18" xr:uid="{00000000-0005-0000-0000-00002E000000}"/>
    <cellStyle name="Percent 2 2" xfId="32" xr:uid="{00000000-0005-0000-0000-00002F000000}"/>
    <cellStyle name="Percent 2 3" xfId="48" xr:uid="{00000000-0005-0000-0000-000030000000}"/>
    <cellStyle name="Percent 3" xfId="39" xr:uid="{00000000-0005-0000-0000-000031000000}"/>
    <cellStyle name="Percent 4" xfId="42" xr:uid="{00000000-0005-0000-0000-000032000000}"/>
    <cellStyle name="Percent 5" xfId="50" xr:uid="{00000000-0005-0000-0000-000033000000}"/>
  </cellStyles>
  <dxfs count="7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border>
        <left style="thin">
          <color theme="1"/>
        </left>
        <right style="thin">
          <color theme="1"/>
        </right>
        <top style="thin">
          <color theme="1"/>
        </top>
        <bottom style="thin">
          <color theme="1"/>
        </bottom>
        <vertical/>
        <horizontal/>
      </border>
    </dxf>
    <dxf>
      <font>
        <b/>
        <i val="0"/>
        <color theme="0"/>
      </font>
      <fill>
        <patternFill>
          <bgColor rgb="FFFF0000"/>
        </patternFill>
      </fill>
      <border>
        <left style="thin">
          <color theme="1"/>
        </left>
        <right style="thin">
          <color theme="1"/>
        </right>
        <top style="thin">
          <color theme="1"/>
        </top>
        <bottom style="thin">
          <color theme="1"/>
        </bottom>
        <vertical/>
        <horizontal/>
      </border>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0"/>
      </font>
    </dxf>
    <dxf>
      <font>
        <color theme="0" tint="-4.9989318521683403E-2"/>
      </font>
      <fill>
        <patternFill>
          <bgColor rgb="FFFF0000"/>
        </patternFill>
      </fill>
      <border>
        <left style="thin">
          <color auto="1"/>
        </left>
        <right style="thin">
          <color auto="1"/>
        </right>
        <top style="thin">
          <color auto="1"/>
        </top>
        <bottom style="thin">
          <color auto="1"/>
        </bottom>
        <vertical/>
        <horizontal/>
      </border>
    </dxf>
    <dxf>
      <font>
        <b/>
        <i val="0"/>
        <strike val="0"/>
        <color theme="1"/>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s>
  <tableStyles count="0" defaultTableStyle="TableStyleMedium2" defaultPivotStyle="PivotStyleLight16"/>
  <colors>
    <mruColors>
      <color rgb="FFFFFFCC"/>
      <color rgb="FFFFFF99"/>
      <color rgb="FFC5D9F1"/>
      <color rgb="FFFF99CC"/>
      <color rgb="FFFFD1E8"/>
      <color rgb="FFFFCCFF"/>
      <color rgb="FFDA9694"/>
      <color rgb="FFE6B8B7"/>
      <color rgb="FF000099"/>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Productions!$C$7</c:f>
              <c:strCache>
                <c:ptCount val="1"/>
                <c:pt idx="0">
                  <c:v>Premiums on Direct Business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87C-4C57-84E1-12F343B76AF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87C-4C57-84E1-12F343B76AF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87C-4C57-84E1-12F343B76AF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87C-4C57-84E1-12F343B76AF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87C-4C57-84E1-12F343B76AF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87C-4C57-84E1-12F343B76AF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87C-4C57-84E1-12F343B76AF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887C-4C57-84E1-12F343B76AF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887C-4C57-84E1-12F343B76AF4}"/>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887C-4C57-84E1-12F343B76AF4}"/>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87C-4C57-84E1-12F343B76AF4}"/>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87C-4C57-84E1-12F343B76AF4}"/>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887C-4C57-84E1-12F343B76AF4}"/>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887C-4C57-84E1-12F343B76AF4}"/>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4434-4CD8-9888-108585B5D550}"/>
              </c:ext>
            </c:extLst>
          </c:dPt>
          <c:dLbls>
            <c:dLbl>
              <c:idx val="4"/>
              <c:layout>
                <c:manualLayout>
                  <c:x val="-4.6698111473105403E-2"/>
                  <c:y val="2.4896259052828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887C-4C57-84E1-12F343B76AF4}"/>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multiLvlStrRef>
              <c:f>(Productions!$A$13:$B$13,Productions!$A$18:$B$18,Productions!$A$27:$B$39)</c:f>
              <c:multiLvlStrCache>
                <c:ptCount val="15"/>
                <c:lvl>
                  <c:pt idx="0">
                    <c:v>Total Fire </c:v>
                  </c:pt>
                  <c:pt idx="1">
                    <c:v>Total Marine</c:v>
                  </c:pt>
                  <c:pt idx="2">
                    <c:v>Health</c:v>
                  </c:pt>
                  <c:pt idx="3">
                    <c:v>Accident</c:v>
                  </c:pt>
                  <c:pt idx="4">
                    <c:v>Engineering</c:v>
                  </c:pt>
                  <c:pt idx="5">
                    <c:v>Insurance for Migrant Workers</c:v>
                  </c:pt>
                  <c:pt idx="6">
                    <c:v>Micro Insurance </c:v>
                  </c:pt>
                  <c:pt idx="7">
                    <c:v>Bonds</c:v>
                  </c:pt>
                  <c:pt idx="8">
                    <c:v>General Liability</c:v>
                  </c:pt>
                  <c:pt idx="9">
                    <c:v>Prof. Indemnity Insurance</c:v>
                  </c:pt>
                  <c:pt idx="10">
                    <c:v>Crime Insurance</c:v>
                  </c:pt>
                  <c:pt idx="11">
                    <c:v>Special Risks</c:v>
                  </c:pt>
                  <c:pt idx="12">
                    <c:v>Agricultural Insurance</c:v>
                  </c:pt>
                  <c:pt idx="13">
                    <c:v>Miscellaneous 
</c:v>
                  </c:pt>
                  <c:pt idx="14">
                    <c:v>Life (for Professional Reinsurer only)</c:v>
                  </c:pt>
                </c:lvl>
                <c:lvl>
                  <c:pt idx="2">
                    <c:v>14</c:v>
                  </c:pt>
                  <c:pt idx="3">
                    <c:v>15</c:v>
                  </c:pt>
                  <c:pt idx="4">
                    <c:v>16</c:v>
                  </c:pt>
                  <c:pt idx="5">
                    <c:v>17</c:v>
                  </c:pt>
                  <c:pt idx="6">
                    <c:v>18 </c:v>
                  </c:pt>
                  <c:pt idx="7">
                    <c:v>19 </c:v>
                  </c:pt>
                  <c:pt idx="8">
                    <c:v>20 </c:v>
                  </c:pt>
                  <c:pt idx="9">
                    <c:v>21 </c:v>
                  </c:pt>
                  <c:pt idx="10">
                    <c:v>22 </c:v>
                  </c:pt>
                  <c:pt idx="11">
                    <c:v>23 </c:v>
                  </c:pt>
                  <c:pt idx="12">
                    <c:v>24 </c:v>
                  </c:pt>
                  <c:pt idx="13">
                    <c:v>25 </c:v>
                  </c:pt>
                  <c:pt idx="14">
                    <c:v>26 </c:v>
                  </c:pt>
                </c:lvl>
              </c:multiLvlStrCache>
              <c:extLst/>
            </c:multiLvlStrRef>
          </c:cat>
          <c:val>
            <c:numRef>
              <c:f>(Productions!$C$13,Productions!$C$18,Productions!$C$27:$C$39)</c:f>
              <c:numCache>
                <c:formatCode>_(* #,##0.00_);_(* \(#,##0.00\);_(* "-"??_);_(@_)</c:formatCode>
                <c:ptCount val="15"/>
                <c:pt idx="0">
                  <c:v>0</c:v>
                </c:pt>
                <c:pt idx="1">
                  <c:v>0</c:v>
                </c:pt>
              </c:numCache>
              <c:extLst/>
            </c:numRef>
          </c:val>
          <c:extLst>
            <c:ext xmlns:c16="http://schemas.microsoft.com/office/drawing/2014/chart" uri="{C3380CC4-5D6E-409C-BE32-E72D297353CC}">
              <c16:uniqueId val="{0000001C-887C-4C57-84E1-12F343B76AF4}"/>
            </c:ext>
          </c:extLst>
        </c:ser>
        <c:dLbls>
          <c:dLblPos val="outEnd"/>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Productions!$D$7</c:f>
              <c:strCache>
                <c:ptCount val="1"/>
                <c:pt idx="0">
                  <c:v>Ceded Premiums</c:v>
                </c:pt>
              </c:strCache>
            </c:strRef>
          </c:tx>
          <c:spPr>
            <a:solidFill>
              <a:schemeClr val="accent2"/>
            </a:solidFill>
            <a:ln>
              <a:noFill/>
            </a:ln>
            <a:effectLst/>
          </c:spPr>
          <c:invertIfNegative val="0"/>
          <c:cat>
            <c:strRef>
              <c:f>(Productions!$B$13,Productions!$B$18,Productions!$B$25,Productions!$B$27:$B$39)</c:f>
              <c:strCache>
                <c:ptCount val="16"/>
                <c:pt idx="0">
                  <c:v>Total Fire </c:v>
                </c:pt>
                <c:pt idx="1">
                  <c:v>Total Marine</c:v>
                </c:pt>
                <c:pt idx="2">
                  <c:v>Total Motor</c:v>
                </c:pt>
                <c:pt idx="3">
                  <c:v>Health</c:v>
                </c:pt>
                <c:pt idx="4">
                  <c:v>Accident</c:v>
                </c:pt>
                <c:pt idx="5">
                  <c:v>Engineering</c:v>
                </c:pt>
                <c:pt idx="6">
                  <c:v>Insurance for Migrant Workers</c:v>
                </c:pt>
                <c:pt idx="7">
                  <c:v>Micro Insurance </c:v>
                </c:pt>
                <c:pt idx="8">
                  <c:v>Bonds</c:v>
                </c:pt>
                <c:pt idx="9">
                  <c:v>General Liability</c:v>
                </c:pt>
                <c:pt idx="10">
                  <c:v>Prof. Indemnity Insurance</c:v>
                </c:pt>
                <c:pt idx="11">
                  <c:v>Crime Insurance</c:v>
                </c:pt>
                <c:pt idx="12">
                  <c:v>Special Risks</c:v>
                </c:pt>
                <c:pt idx="13">
                  <c:v>Agricultural Insurance</c:v>
                </c:pt>
                <c:pt idx="14">
                  <c:v>Miscellaneous 
</c:v>
                </c:pt>
                <c:pt idx="15">
                  <c:v>Life (for Professional Reinsurer only)</c:v>
                </c:pt>
              </c:strCache>
              <c:extLst/>
            </c:strRef>
          </c:cat>
          <c:val>
            <c:numRef>
              <c:f>(Productions!$D$13,Productions!$D$18,Productions!$D$25,Productions!$D$27:$D$39)</c:f>
              <c:numCache>
                <c:formatCode>_(* #,##0.00_);_(* \(#,##0.00\);_(* "-"??_);_(@_)</c:formatCode>
                <c:ptCount val="16"/>
                <c:pt idx="0">
                  <c:v>0</c:v>
                </c:pt>
                <c:pt idx="1">
                  <c:v>0</c:v>
                </c:pt>
                <c:pt idx="2">
                  <c:v>0</c:v>
                </c:pt>
              </c:numCache>
              <c:extLst/>
            </c:numRef>
          </c:val>
          <c:extLst>
            <c:ext xmlns:c16="http://schemas.microsoft.com/office/drawing/2014/chart" uri="{C3380CC4-5D6E-409C-BE32-E72D297353CC}">
              <c16:uniqueId val="{00000000-DA4D-43E4-8909-52F93219E1D6}"/>
            </c:ext>
          </c:extLst>
        </c:ser>
        <c:ser>
          <c:idx val="2"/>
          <c:order val="1"/>
          <c:tx>
            <c:strRef>
              <c:f>Productions!$E$7</c:f>
              <c:strCache>
                <c:ptCount val="1"/>
                <c:pt idx="0">
                  <c:v>Net Premiums Written on Direct Business</c:v>
                </c:pt>
              </c:strCache>
            </c:strRef>
          </c:tx>
          <c:spPr>
            <a:solidFill>
              <a:schemeClr val="accent3"/>
            </a:solidFill>
            <a:ln>
              <a:noFill/>
            </a:ln>
            <a:effectLst/>
          </c:spPr>
          <c:invertIfNegative val="0"/>
          <c:cat>
            <c:strRef>
              <c:f>(Productions!$B$13,Productions!$B$18,Productions!$B$25,Productions!$B$27:$B$39)</c:f>
              <c:strCache>
                <c:ptCount val="16"/>
                <c:pt idx="0">
                  <c:v>Total Fire </c:v>
                </c:pt>
                <c:pt idx="1">
                  <c:v>Total Marine</c:v>
                </c:pt>
                <c:pt idx="2">
                  <c:v>Total Motor</c:v>
                </c:pt>
                <c:pt idx="3">
                  <c:v>Health</c:v>
                </c:pt>
                <c:pt idx="4">
                  <c:v>Accident</c:v>
                </c:pt>
                <c:pt idx="5">
                  <c:v>Engineering</c:v>
                </c:pt>
                <c:pt idx="6">
                  <c:v>Insurance for Migrant Workers</c:v>
                </c:pt>
                <c:pt idx="7">
                  <c:v>Micro Insurance </c:v>
                </c:pt>
                <c:pt idx="8">
                  <c:v>Bonds</c:v>
                </c:pt>
                <c:pt idx="9">
                  <c:v>General Liability</c:v>
                </c:pt>
                <c:pt idx="10">
                  <c:v>Prof. Indemnity Insurance</c:v>
                </c:pt>
                <c:pt idx="11">
                  <c:v>Crime Insurance</c:v>
                </c:pt>
                <c:pt idx="12">
                  <c:v>Special Risks</c:v>
                </c:pt>
                <c:pt idx="13">
                  <c:v>Agricultural Insurance</c:v>
                </c:pt>
                <c:pt idx="14">
                  <c:v>Miscellaneous 
</c:v>
                </c:pt>
                <c:pt idx="15">
                  <c:v>Life (for Professional Reinsurer only)</c:v>
                </c:pt>
              </c:strCache>
              <c:extLst/>
            </c:strRef>
          </c:cat>
          <c:val>
            <c:numRef>
              <c:f>(Productions!$E$13,Productions!$E$18,Productions!$E$25,Productions!$E$27:$E$39)</c:f>
              <c:numCache>
                <c:formatCode>_(* #,##0.00_);_(* \(#,##0.00\);_(*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extLst/>
            </c:numRef>
          </c:val>
          <c:extLst>
            <c:ext xmlns:c16="http://schemas.microsoft.com/office/drawing/2014/chart" uri="{C3380CC4-5D6E-409C-BE32-E72D297353CC}">
              <c16:uniqueId val="{00000001-DA4D-43E4-8909-52F93219E1D6}"/>
            </c:ext>
          </c:extLst>
        </c:ser>
        <c:dLbls>
          <c:showLegendKey val="0"/>
          <c:showVal val="0"/>
          <c:showCatName val="0"/>
          <c:showSerName val="0"/>
          <c:showPercent val="0"/>
          <c:showBubbleSize val="0"/>
        </c:dLbls>
        <c:gapWidth val="150"/>
        <c:overlap val="100"/>
        <c:axId val="1216484064"/>
        <c:axId val="1216484608"/>
        <c:extLst/>
      </c:barChart>
      <c:catAx>
        <c:axId val="1216484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6484608"/>
        <c:crosses val="autoZero"/>
        <c:auto val="1"/>
        <c:lblAlgn val="ctr"/>
        <c:lblOffset val="100"/>
        <c:noMultiLvlLbl val="0"/>
      </c:catAx>
      <c:valAx>
        <c:axId val="1216484608"/>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6484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gif"/></Relationships>
</file>

<file path=xl/drawings/_rels/drawing11.xml.rels><?xml version="1.0" encoding="UTF-8" standalone="yes"?>
<Relationships xmlns="http://schemas.openxmlformats.org/package/2006/relationships"><Relationship Id="rId1" Type="http://schemas.openxmlformats.org/officeDocument/2006/relationships/image" Target="../media/image2.gif"/></Relationships>
</file>

<file path=xl/drawings/_rels/drawing12.xml.rels><?xml version="1.0" encoding="UTF-8" standalone="yes"?>
<Relationships xmlns="http://schemas.openxmlformats.org/package/2006/relationships"><Relationship Id="rId1" Type="http://schemas.openxmlformats.org/officeDocument/2006/relationships/image" Target="../media/image2.gif"/></Relationships>
</file>

<file path=xl/drawings/_rels/drawing13.xml.rels><?xml version="1.0" encoding="UTF-8" standalone="yes"?>
<Relationships xmlns="http://schemas.openxmlformats.org/package/2006/relationships"><Relationship Id="rId1" Type="http://schemas.openxmlformats.org/officeDocument/2006/relationships/image" Target="../media/image2.gif"/></Relationships>
</file>

<file path=xl/drawings/_rels/drawing1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_rels/drawing4.xml.rels><?xml version="1.0" encoding="UTF-8" standalone="yes"?>
<Relationships xmlns="http://schemas.openxmlformats.org/package/2006/relationships"><Relationship Id="rId1" Type="http://schemas.openxmlformats.org/officeDocument/2006/relationships/image" Target="../media/image2.gif"/></Relationships>
</file>

<file path=xl/drawings/_rels/drawing5.xml.rels><?xml version="1.0" encoding="UTF-8" standalone="yes"?>
<Relationships xmlns="http://schemas.openxmlformats.org/package/2006/relationships"><Relationship Id="rId1" Type="http://schemas.openxmlformats.org/officeDocument/2006/relationships/image" Target="../media/image2.gif"/></Relationships>
</file>

<file path=xl/drawings/_rels/drawing6.xml.rels><?xml version="1.0" encoding="UTF-8" standalone="yes"?>
<Relationships xmlns="http://schemas.openxmlformats.org/package/2006/relationships"><Relationship Id="rId1" Type="http://schemas.openxmlformats.org/officeDocument/2006/relationships/image" Target="../media/image2.gif"/></Relationships>
</file>

<file path=xl/drawings/_rels/drawing7.xml.rels><?xml version="1.0" encoding="UTF-8" standalone="yes"?>
<Relationships xmlns="http://schemas.openxmlformats.org/package/2006/relationships"><Relationship Id="rId1" Type="http://schemas.openxmlformats.org/officeDocument/2006/relationships/image" Target="../media/image2.gif"/></Relationships>
</file>

<file path=xl/drawings/_rels/drawing8.xml.rels><?xml version="1.0" encoding="UTF-8" standalone="yes"?>
<Relationships xmlns="http://schemas.openxmlformats.org/package/2006/relationships"><Relationship Id="rId1" Type="http://schemas.openxmlformats.org/officeDocument/2006/relationships/image" Target="../media/image2.gif"/></Relationships>
</file>

<file path=xl/drawings/_rels/drawing9.xml.rels><?xml version="1.0" encoding="UTF-8" standalone="yes"?>
<Relationships xmlns="http://schemas.openxmlformats.org/package/2006/relationships"><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918448</xdr:colOff>
      <xdr:row>0</xdr:row>
      <xdr:rowOff>113553</xdr:rowOff>
    </xdr:from>
    <xdr:to>
      <xdr:col>6</xdr:col>
      <xdr:colOff>33866</xdr:colOff>
      <xdr:row>5</xdr:row>
      <xdr:rowOff>117710</xdr:rowOff>
    </xdr:to>
    <xdr:pic>
      <xdr:nvPicPr>
        <xdr:cNvPr id="3" name="Picture 2" descr="C:\Users\ljd.esporlas\Desktop\Letter Head\H.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6698" y="113553"/>
          <a:ext cx="5668618" cy="95665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1876425</xdr:colOff>
          <xdr:row>13</xdr:row>
          <xdr:rowOff>123825</xdr:rowOff>
        </xdr:from>
        <xdr:to>
          <xdr:col>4</xdr:col>
          <xdr:colOff>704850</xdr:colOff>
          <xdr:row>17</xdr:row>
          <xdr:rowOff>76200</xdr:rowOff>
        </xdr:to>
        <xdr:sp macro="" textlink="">
          <xdr:nvSpPr>
            <xdr:cNvPr id="25603" name="Object 3" hidden="1">
              <a:extLst>
                <a:ext uri="{63B3BB69-23CF-44E3-9099-C40C66FF867C}">
                  <a14:compatExt spid="_x0000_s25603"/>
                </a:ext>
                <a:ext uri="{FF2B5EF4-FFF2-40B4-BE49-F238E27FC236}">
                  <a16:creationId xmlns:a16="http://schemas.microsoft.com/office/drawing/2014/main" id="{00000000-0008-0000-0000-00000364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0</xdr:col>
      <xdr:colOff>44824</xdr:colOff>
      <xdr:row>0</xdr:row>
      <xdr:rowOff>0</xdr:rowOff>
    </xdr:from>
    <xdr:to>
      <xdr:col>2</xdr:col>
      <xdr:colOff>61366</xdr:colOff>
      <xdr:row>3</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24" y="100853"/>
          <a:ext cx="616617" cy="5871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112059</xdr:colOff>
      <xdr:row>0</xdr:row>
      <xdr:rowOff>0</xdr:rowOff>
    </xdr:from>
    <xdr:to>
      <xdr:col>0</xdr:col>
      <xdr:colOff>722513</xdr:colOff>
      <xdr:row>3</xdr:row>
      <xdr:rowOff>0</xdr:rowOff>
    </xdr:to>
    <xdr:pic>
      <xdr:nvPicPr>
        <xdr:cNvPr id="14" name="Picture 13">
          <a:extLst>
            <a:ext uri="{FF2B5EF4-FFF2-40B4-BE49-F238E27FC236}">
              <a16:creationId xmlns:a16="http://schemas.microsoft.com/office/drawing/2014/main" id="{00000000-0008-0000-0A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59" y="33618"/>
          <a:ext cx="610454" cy="582706"/>
        </a:xfrm>
        <a:prstGeom prst="rect">
          <a:avLst/>
        </a:prstGeom>
      </xdr:spPr>
    </xdr:pic>
    <xdr:clientData/>
  </xdr:twoCellAnchor>
  <xdr:oneCellAnchor>
    <xdr:from>
      <xdr:col>14</xdr:col>
      <xdr:colOff>112059</xdr:colOff>
      <xdr:row>0</xdr:row>
      <xdr:rowOff>0</xdr:rowOff>
    </xdr:from>
    <xdr:ext cx="610454" cy="582706"/>
    <xdr:pic>
      <xdr:nvPicPr>
        <xdr:cNvPr id="24" name="Picture 23">
          <a:extLst>
            <a:ext uri="{FF2B5EF4-FFF2-40B4-BE49-F238E27FC236}">
              <a16:creationId xmlns:a16="http://schemas.microsoft.com/office/drawing/2014/main" id="{00000000-0008-0000-0A00-00001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59" y="0"/>
          <a:ext cx="610454" cy="582706"/>
        </a:xfrm>
        <a:prstGeom prst="rect">
          <a:avLst/>
        </a:prstGeom>
      </xdr:spPr>
    </xdr:pic>
    <xdr:clientData/>
  </xdr:oneCellAnchor>
  <xdr:oneCellAnchor>
    <xdr:from>
      <xdr:col>28</xdr:col>
      <xdr:colOff>112059</xdr:colOff>
      <xdr:row>0</xdr:row>
      <xdr:rowOff>0</xdr:rowOff>
    </xdr:from>
    <xdr:ext cx="610454" cy="582706"/>
    <xdr:pic>
      <xdr:nvPicPr>
        <xdr:cNvPr id="26" name="Picture 25">
          <a:extLst>
            <a:ext uri="{FF2B5EF4-FFF2-40B4-BE49-F238E27FC236}">
              <a16:creationId xmlns:a16="http://schemas.microsoft.com/office/drawing/2014/main" id="{00000000-0008-0000-0A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41588" y="0"/>
          <a:ext cx="610454" cy="582706"/>
        </a:xfrm>
        <a:prstGeom prst="rect">
          <a:avLst/>
        </a:prstGeom>
      </xdr:spPr>
    </xdr:pic>
    <xdr:clientData/>
  </xdr:oneCellAnchor>
  <xdr:oneCellAnchor>
    <xdr:from>
      <xdr:col>42</xdr:col>
      <xdr:colOff>112059</xdr:colOff>
      <xdr:row>0</xdr:row>
      <xdr:rowOff>0</xdr:rowOff>
    </xdr:from>
    <xdr:ext cx="610454" cy="582706"/>
    <xdr:pic>
      <xdr:nvPicPr>
        <xdr:cNvPr id="28" name="Picture 27">
          <a:extLst>
            <a:ext uri="{FF2B5EF4-FFF2-40B4-BE49-F238E27FC236}">
              <a16:creationId xmlns:a16="http://schemas.microsoft.com/office/drawing/2014/main" id="{00000000-0008-0000-0A00-00001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71118" y="0"/>
          <a:ext cx="610454" cy="582706"/>
        </a:xfrm>
        <a:prstGeom prst="rect">
          <a:avLst/>
        </a:prstGeom>
      </xdr:spPr>
    </xdr:pic>
    <xdr:clientData/>
  </xdr:oneCellAnchor>
  <xdr:oneCellAnchor>
    <xdr:from>
      <xdr:col>56</xdr:col>
      <xdr:colOff>112059</xdr:colOff>
      <xdr:row>0</xdr:row>
      <xdr:rowOff>0</xdr:rowOff>
    </xdr:from>
    <xdr:ext cx="610454" cy="582706"/>
    <xdr:pic>
      <xdr:nvPicPr>
        <xdr:cNvPr id="29" name="Picture 28">
          <a:extLst>
            <a:ext uri="{FF2B5EF4-FFF2-40B4-BE49-F238E27FC236}">
              <a16:creationId xmlns:a16="http://schemas.microsoft.com/office/drawing/2014/main" id="{00000000-0008-0000-0A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000647" y="0"/>
          <a:ext cx="610454" cy="582706"/>
        </a:xfrm>
        <a:prstGeom prst="rect">
          <a:avLst/>
        </a:prstGeom>
      </xdr:spPr>
    </xdr:pic>
    <xdr:clientData/>
  </xdr:oneCellAnchor>
  <xdr:oneCellAnchor>
    <xdr:from>
      <xdr:col>70</xdr:col>
      <xdr:colOff>112059</xdr:colOff>
      <xdr:row>0</xdr:row>
      <xdr:rowOff>0</xdr:rowOff>
    </xdr:from>
    <xdr:ext cx="610454" cy="582706"/>
    <xdr:pic>
      <xdr:nvPicPr>
        <xdr:cNvPr id="30" name="Picture 29">
          <a:extLst>
            <a:ext uri="{FF2B5EF4-FFF2-40B4-BE49-F238E27FC236}">
              <a16:creationId xmlns:a16="http://schemas.microsoft.com/office/drawing/2014/main" id="{00000000-0008-0000-0A00-00001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000647" y="0"/>
          <a:ext cx="610454" cy="582706"/>
        </a:xfrm>
        <a:prstGeom prst="rect">
          <a:avLst/>
        </a:prstGeom>
      </xdr:spPr>
    </xdr:pic>
    <xdr:clientData/>
  </xdr:oneCellAnchor>
  <xdr:oneCellAnchor>
    <xdr:from>
      <xdr:col>84</xdr:col>
      <xdr:colOff>112059</xdr:colOff>
      <xdr:row>0</xdr:row>
      <xdr:rowOff>0</xdr:rowOff>
    </xdr:from>
    <xdr:ext cx="610454" cy="582706"/>
    <xdr:pic>
      <xdr:nvPicPr>
        <xdr:cNvPr id="31" name="Picture 30">
          <a:extLst>
            <a:ext uri="{FF2B5EF4-FFF2-40B4-BE49-F238E27FC236}">
              <a16:creationId xmlns:a16="http://schemas.microsoft.com/office/drawing/2014/main" id="{00000000-0008-0000-0A00-00001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000647" y="0"/>
          <a:ext cx="610454" cy="582706"/>
        </a:xfrm>
        <a:prstGeom prst="rect">
          <a:avLst/>
        </a:prstGeom>
      </xdr:spPr>
    </xdr:pic>
    <xdr:clientData/>
  </xdr:oneCellAnchor>
  <xdr:oneCellAnchor>
    <xdr:from>
      <xdr:col>98</xdr:col>
      <xdr:colOff>112059</xdr:colOff>
      <xdr:row>0</xdr:row>
      <xdr:rowOff>0</xdr:rowOff>
    </xdr:from>
    <xdr:ext cx="610454" cy="582706"/>
    <xdr:pic>
      <xdr:nvPicPr>
        <xdr:cNvPr id="32" name="Picture 31">
          <a:extLst>
            <a:ext uri="{FF2B5EF4-FFF2-40B4-BE49-F238E27FC236}">
              <a16:creationId xmlns:a16="http://schemas.microsoft.com/office/drawing/2014/main" id="{00000000-0008-0000-0A00-00002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889235" y="0"/>
          <a:ext cx="610454" cy="582706"/>
        </a:xfrm>
        <a:prstGeom prst="rect">
          <a:avLst/>
        </a:prstGeom>
      </xdr:spPr>
    </xdr:pic>
    <xdr:clientData/>
  </xdr:oneCellAnchor>
  <xdr:oneCellAnchor>
    <xdr:from>
      <xdr:col>112</xdr:col>
      <xdr:colOff>112059</xdr:colOff>
      <xdr:row>0</xdr:row>
      <xdr:rowOff>0</xdr:rowOff>
    </xdr:from>
    <xdr:ext cx="610454" cy="582706"/>
    <xdr:pic>
      <xdr:nvPicPr>
        <xdr:cNvPr id="33" name="Picture 32">
          <a:extLst>
            <a:ext uri="{FF2B5EF4-FFF2-40B4-BE49-F238E27FC236}">
              <a16:creationId xmlns:a16="http://schemas.microsoft.com/office/drawing/2014/main" id="{00000000-0008-0000-0A00-00002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518765" y="0"/>
          <a:ext cx="610454" cy="582706"/>
        </a:xfrm>
        <a:prstGeom prst="rect">
          <a:avLst/>
        </a:prstGeom>
      </xdr:spPr>
    </xdr:pic>
    <xdr:clientData/>
  </xdr:oneCellAnchor>
  <xdr:oneCellAnchor>
    <xdr:from>
      <xdr:col>126</xdr:col>
      <xdr:colOff>112059</xdr:colOff>
      <xdr:row>0</xdr:row>
      <xdr:rowOff>0</xdr:rowOff>
    </xdr:from>
    <xdr:ext cx="610454" cy="582706"/>
    <xdr:pic>
      <xdr:nvPicPr>
        <xdr:cNvPr id="34" name="Picture 33">
          <a:extLst>
            <a:ext uri="{FF2B5EF4-FFF2-40B4-BE49-F238E27FC236}">
              <a16:creationId xmlns:a16="http://schemas.microsoft.com/office/drawing/2014/main" id="{00000000-0008-0000-0A00-00002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148294" y="0"/>
          <a:ext cx="610454" cy="582706"/>
        </a:xfrm>
        <a:prstGeom prst="rect">
          <a:avLst/>
        </a:prstGeom>
      </xdr:spPr>
    </xdr:pic>
    <xdr:clientData/>
  </xdr:oneCellAnchor>
  <xdr:oneCellAnchor>
    <xdr:from>
      <xdr:col>140</xdr:col>
      <xdr:colOff>112059</xdr:colOff>
      <xdr:row>0</xdr:row>
      <xdr:rowOff>0</xdr:rowOff>
    </xdr:from>
    <xdr:ext cx="610454" cy="582706"/>
    <xdr:pic>
      <xdr:nvPicPr>
        <xdr:cNvPr id="35" name="Picture 34">
          <a:extLst>
            <a:ext uri="{FF2B5EF4-FFF2-40B4-BE49-F238E27FC236}">
              <a16:creationId xmlns:a16="http://schemas.microsoft.com/office/drawing/2014/main" id="{00000000-0008-0000-0A00-00002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777824" y="0"/>
          <a:ext cx="610454" cy="582706"/>
        </a:xfrm>
        <a:prstGeom prst="rect">
          <a:avLst/>
        </a:prstGeom>
      </xdr:spPr>
    </xdr:pic>
    <xdr:clientData/>
  </xdr:oneCellAnchor>
  <xdr:oneCellAnchor>
    <xdr:from>
      <xdr:col>154</xdr:col>
      <xdr:colOff>112059</xdr:colOff>
      <xdr:row>0</xdr:row>
      <xdr:rowOff>0</xdr:rowOff>
    </xdr:from>
    <xdr:ext cx="610454" cy="582706"/>
    <xdr:pic>
      <xdr:nvPicPr>
        <xdr:cNvPr id="36" name="Picture 35">
          <a:extLst>
            <a:ext uri="{FF2B5EF4-FFF2-40B4-BE49-F238E27FC236}">
              <a16:creationId xmlns:a16="http://schemas.microsoft.com/office/drawing/2014/main" id="{00000000-0008-0000-0A00-00002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407353" y="0"/>
          <a:ext cx="610454" cy="582706"/>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1</xdr:col>
      <xdr:colOff>15688</xdr:colOff>
      <xdr:row>0</xdr:row>
      <xdr:rowOff>0</xdr:rowOff>
    </xdr:from>
    <xdr:to>
      <xdr:col>1</xdr:col>
      <xdr:colOff>629504</xdr:colOff>
      <xdr:row>3</xdr:row>
      <xdr:rowOff>9525</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4288" y="213472"/>
          <a:ext cx="613816" cy="59671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168088</xdr:colOff>
      <xdr:row>0</xdr:row>
      <xdr:rowOff>0</xdr:rowOff>
    </xdr:from>
    <xdr:to>
      <xdr:col>1</xdr:col>
      <xdr:colOff>419954</xdr:colOff>
      <xdr:row>3</xdr:row>
      <xdr:rowOff>0</xdr:rowOff>
    </xdr:to>
    <xdr:pic>
      <xdr:nvPicPr>
        <xdr:cNvPr id="5" name="Picture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088" y="89647"/>
          <a:ext cx="610454" cy="58270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oneCellAnchor>
    <xdr:from>
      <xdr:col>1</xdr:col>
      <xdr:colOff>508001</xdr:colOff>
      <xdr:row>29</xdr:row>
      <xdr:rowOff>155845</xdr:rowOff>
    </xdr:from>
    <xdr:ext cx="2317750" cy="436821"/>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1000-000002000000}"/>
                </a:ext>
              </a:extLst>
            </xdr:cNvPr>
            <xdr:cNvSpPr txBox="1"/>
          </xdr:nvSpPr>
          <xdr:spPr>
            <a:xfrm>
              <a:off x="698501" y="5942283"/>
              <a:ext cx="2317750" cy="43682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 xmlns:m="http://schemas.openxmlformats.org/officeDocument/2006/math">
                  <m:d>
                    <m:dPr>
                      <m:ctrlPr>
                        <a:rPr lang="en-PH" sz="1400" b="0" i="1" u="none">
                          <a:latin typeface="Cambria Math" panose="02040503050406030204" pitchFamily="18" charset="0"/>
                        </a:rPr>
                      </m:ctrlPr>
                    </m:dPr>
                    <m:e>
                      <m:f>
                        <m:fPr>
                          <m:ctrlPr>
                            <a:rPr lang="en-PH" sz="1400" b="0" i="1" u="none">
                              <a:latin typeface="Cambria Math" panose="02040503050406030204" pitchFamily="18" charset="0"/>
                            </a:rPr>
                          </m:ctrlPr>
                        </m:fPr>
                        <m:num>
                          <m:r>
                            <a:rPr lang="en-PH" sz="1400" b="0" i="1" u="none">
                              <a:latin typeface="Cambria Math" panose="02040503050406030204" pitchFamily="18" charset="0"/>
                            </a:rPr>
                            <m:t>𝑁𝑜𝑛</m:t>
                          </m:r>
                          <m:r>
                            <a:rPr lang="en-PH" sz="1400" b="0" i="1" u="none">
                              <a:latin typeface="Cambria Math" panose="02040503050406030204" pitchFamily="18" charset="0"/>
                            </a:rPr>
                            <m:t>−</m:t>
                          </m:r>
                          <m:r>
                            <a:rPr lang="en-PH" sz="1400" b="0" i="1" u="none">
                              <a:latin typeface="Cambria Math" panose="02040503050406030204" pitchFamily="18" charset="0"/>
                            </a:rPr>
                            <m:t>𝐴𝑑𝑚𝑖𝑡𝑡𝑒𝑑</m:t>
                          </m:r>
                          <m:r>
                            <a:rPr lang="en-PH" sz="1400" b="0" i="1" u="none">
                              <a:latin typeface="Cambria Math" panose="02040503050406030204" pitchFamily="18" charset="0"/>
                            </a:rPr>
                            <m:t> </m:t>
                          </m:r>
                          <m:r>
                            <a:rPr lang="en-PH" sz="1400" b="0" i="1" u="none">
                              <a:latin typeface="Cambria Math" panose="02040503050406030204" pitchFamily="18" charset="0"/>
                            </a:rPr>
                            <m:t>𝐴𝑠𝑠𝑒𝑡𝑠</m:t>
                          </m:r>
                        </m:num>
                        <m:den>
                          <m:r>
                            <a:rPr lang="en-PH" sz="1400" b="0" i="1" u="none">
                              <a:solidFill>
                                <a:schemeClr val="dk1"/>
                              </a:solidFill>
                              <a:effectLst/>
                              <a:latin typeface="Cambria Math" panose="02040503050406030204" pitchFamily="18" charset="0"/>
                              <a:ea typeface="+mn-ea"/>
                              <a:cs typeface="+mn-cs"/>
                            </a:rPr>
                            <m:t>𝑇𝑜𝑡𝑎𝑙</m:t>
                          </m:r>
                          <m:r>
                            <a:rPr lang="en-PH" sz="1400" b="0" i="1" u="none">
                              <a:solidFill>
                                <a:schemeClr val="dk1"/>
                              </a:solidFill>
                              <a:effectLst/>
                              <a:latin typeface="Cambria Math" panose="02040503050406030204" pitchFamily="18" charset="0"/>
                              <a:ea typeface="+mn-ea"/>
                              <a:cs typeface="+mn-cs"/>
                            </a:rPr>
                            <m:t> </m:t>
                          </m:r>
                          <m:r>
                            <a:rPr lang="en-PH" sz="1400" b="0" i="1" u="none">
                              <a:solidFill>
                                <a:schemeClr val="dk1"/>
                              </a:solidFill>
                              <a:effectLst/>
                              <a:latin typeface="Cambria Math" panose="02040503050406030204" pitchFamily="18" charset="0"/>
                              <a:ea typeface="+mn-ea"/>
                              <a:cs typeface="+mn-cs"/>
                            </a:rPr>
                            <m:t>𝐴𝑑𝑚𝑖𝑡𝑡𝑒𝑑</m:t>
                          </m:r>
                          <m:r>
                            <a:rPr lang="en-PH" sz="1400" b="0" i="1" u="none">
                              <a:solidFill>
                                <a:schemeClr val="dk1"/>
                              </a:solidFill>
                              <a:effectLst/>
                              <a:latin typeface="Cambria Math" panose="02040503050406030204" pitchFamily="18" charset="0"/>
                              <a:ea typeface="+mn-ea"/>
                              <a:cs typeface="+mn-cs"/>
                            </a:rPr>
                            <m:t> </m:t>
                          </m:r>
                          <m:r>
                            <a:rPr lang="en-PH" sz="1400" b="0" i="1" u="none">
                              <a:solidFill>
                                <a:schemeClr val="dk1"/>
                              </a:solidFill>
                              <a:effectLst/>
                              <a:latin typeface="Cambria Math" panose="02040503050406030204" pitchFamily="18" charset="0"/>
                              <a:ea typeface="+mn-ea"/>
                              <a:cs typeface="+mn-cs"/>
                            </a:rPr>
                            <m:t>𝐴𝑠𝑠𝑒𝑡𝑠</m:t>
                          </m:r>
                          <m:r>
                            <a:rPr lang="en-PH" sz="1400" b="0" i="1" u="none">
                              <a:solidFill>
                                <a:schemeClr val="dk1"/>
                              </a:solidFill>
                              <a:effectLst/>
                              <a:latin typeface="Cambria Math" panose="02040503050406030204" pitchFamily="18" charset="0"/>
                              <a:ea typeface="+mn-ea"/>
                              <a:cs typeface="+mn-cs"/>
                            </a:rPr>
                            <m:t> </m:t>
                          </m:r>
                        </m:den>
                      </m:f>
                    </m:e>
                  </m:d>
                </m:oMath>
              </a14:m>
              <a:r>
                <a:rPr lang="en-GB" sz="1400" i="1"/>
                <a:t>100%</a:t>
              </a:r>
            </a:p>
          </xdr:txBody>
        </xdr:sp>
      </mc:Choice>
      <mc:Fallback xmlns="">
        <xdr:sp macro="" textlink="">
          <xdr:nvSpPr>
            <xdr:cNvPr id="2" name="TextBox 1">
              <a:extLst>
                <a:ext uri="{FF2B5EF4-FFF2-40B4-BE49-F238E27FC236}">
                  <a16:creationId xmlns:a16="http://schemas.microsoft.com/office/drawing/2014/main" id="{6542E578-3890-414A-8BDF-9F14F0C23636}"/>
                </a:ext>
              </a:extLst>
            </xdr:cNvPr>
            <xdr:cNvSpPr txBox="1"/>
          </xdr:nvSpPr>
          <xdr:spPr>
            <a:xfrm>
              <a:off x="698501" y="5942283"/>
              <a:ext cx="2317750" cy="43682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en-PH" sz="1400" b="0" i="0" u="none">
                  <a:latin typeface="Cambria Math" panose="02040503050406030204" pitchFamily="18" charset="0"/>
                </a:rPr>
                <a:t>((𝑁𝑜𝑛−𝐴𝑑𝑚𝑖𝑡𝑡𝑒𝑑 𝐴𝑠𝑠𝑒𝑡𝑠)/(</a:t>
              </a:r>
              <a:r>
                <a:rPr lang="en-PH" sz="1400" b="0" i="0" u="none">
                  <a:solidFill>
                    <a:schemeClr val="dk1"/>
                  </a:solidFill>
                  <a:effectLst/>
                  <a:latin typeface="Cambria Math" panose="02040503050406030204" pitchFamily="18" charset="0"/>
                  <a:ea typeface="+mn-ea"/>
                  <a:cs typeface="+mn-cs"/>
                </a:rPr>
                <a:t>𝑇𝑜𝑡𝑎𝑙 𝐴𝑑𝑚𝑖𝑡𝑡𝑒𝑑 𝐴𝑠𝑠𝑒𝑡𝑠 ))</a:t>
              </a:r>
              <a:r>
                <a:rPr lang="en-GB" sz="1400" i="1"/>
                <a:t>100%</a:t>
              </a:r>
            </a:p>
          </xdr:txBody>
        </xdr:sp>
      </mc:Fallback>
    </mc:AlternateContent>
    <xdr:clientData/>
  </xdr:oneCellAnchor>
  <xdr:oneCellAnchor>
    <xdr:from>
      <xdr:col>1</xdr:col>
      <xdr:colOff>380457</xdr:colOff>
      <xdr:row>110</xdr:row>
      <xdr:rowOff>130968</xdr:rowOff>
    </xdr:from>
    <xdr:ext cx="2287866" cy="406401"/>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1000-000003000000}"/>
                </a:ext>
              </a:extLst>
            </xdr:cNvPr>
            <xdr:cNvSpPr txBox="1"/>
          </xdr:nvSpPr>
          <xdr:spPr>
            <a:xfrm>
              <a:off x="570957" y="13037343"/>
              <a:ext cx="2287866" cy="40640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 xmlns:m="http://schemas.openxmlformats.org/officeDocument/2006/math">
                  <m:d>
                    <m:dPr>
                      <m:ctrlPr>
                        <a:rPr lang="en-PH" sz="1400" b="0" i="1">
                          <a:latin typeface="Cambria Math" panose="02040503050406030204" pitchFamily="18" charset="0"/>
                        </a:rPr>
                      </m:ctrlPr>
                    </m:dPr>
                    <m:e>
                      <m:f>
                        <m:fPr>
                          <m:ctrlPr>
                            <a:rPr lang="en-PH" sz="1400" b="0" i="1">
                              <a:latin typeface="Cambria Math" panose="02040503050406030204" pitchFamily="18" charset="0"/>
                            </a:rPr>
                          </m:ctrlPr>
                        </m:fPr>
                        <m:num>
                          <m:r>
                            <a:rPr lang="en-PH" sz="1400" b="0" i="1">
                              <a:latin typeface="Cambria Math" panose="02040503050406030204" pitchFamily="18" charset="0"/>
                            </a:rPr>
                            <m:t>𝑁𝑒𝑡</m:t>
                          </m:r>
                          <m:r>
                            <a:rPr lang="en-PH" sz="1400" b="0" i="1">
                              <a:latin typeface="Cambria Math" panose="02040503050406030204" pitchFamily="18" charset="0"/>
                            </a:rPr>
                            <m:t> </m:t>
                          </m:r>
                          <m:r>
                            <a:rPr lang="en-PH" sz="1400" b="0" i="1">
                              <a:latin typeface="Cambria Math" panose="02040503050406030204" pitchFamily="18" charset="0"/>
                            </a:rPr>
                            <m:t>𝑃𝑟𝑒𝑚𝑖𝑢𝑚𝑠</m:t>
                          </m:r>
                          <m:r>
                            <a:rPr lang="en-PH" sz="1400" b="0" i="1">
                              <a:latin typeface="Cambria Math" panose="02040503050406030204" pitchFamily="18" charset="0"/>
                            </a:rPr>
                            <m:t> </m:t>
                          </m:r>
                          <m:r>
                            <a:rPr lang="en-PH" sz="1400" b="0" i="1">
                              <a:latin typeface="Cambria Math" panose="02040503050406030204" pitchFamily="18" charset="0"/>
                            </a:rPr>
                            <m:t>𝑊𝑟𝑖𝑡𝑡𝑒𝑛</m:t>
                          </m:r>
                        </m:num>
                        <m:den>
                          <m:r>
                            <a:rPr lang="en-PH" sz="1400" b="0" i="1">
                              <a:latin typeface="Cambria Math" panose="02040503050406030204" pitchFamily="18" charset="0"/>
                            </a:rPr>
                            <m:t>𝐺𝑟𝑜𝑠𝑠</m:t>
                          </m:r>
                          <m:r>
                            <a:rPr lang="en-PH" sz="1400" b="0" i="1">
                              <a:latin typeface="Cambria Math" panose="02040503050406030204" pitchFamily="18" charset="0"/>
                            </a:rPr>
                            <m:t> </m:t>
                          </m:r>
                          <m:r>
                            <a:rPr lang="en-PH" sz="1400" b="0" i="1">
                              <a:latin typeface="Cambria Math" panose="02040503050406030204" pitchFamily="18" charset="0"/>
                            </a:rPr>
                            <m:t>𝑃𝑟𝑒𝑚𝑖𝑢𝑚𝑠</m:t>
                          </m:r>
                          <m:r>
                            <a:rPr lang="en-PH" sz="1400" b="0" i="1">
                              <a:latin typeface="Cambria Math" panose="02040503050406030204" pitchFamily="18" charset="0"/>
                            </a:rPr>
                            <m:t> </m:t>
                          </m:r>
                          <m:r>
                            <a:rPr lang="en-PH" sz="1400" b="0" i="1">
                              <a:latin typeface="Cambria Math" panose="02040503050406030204" pitchFamily="18" charset="0"/>
                            </a:rPr>
                            <m:t>𝑊𝑟𝑖𝑡𝑡𝑒𝑛</m:t>
                          </m:r>
                        </m:den>
                      </m:f>
                    </m:e>
                  </m:d>
                </m:oMath>
              </a14:m>
              <a:r>
                <a:rPr lang="en-GB" sz="1400" i="1"/>
                <a:t>100%</a:t>
              </a:r>
            </a:p>
          </xdr:txBody>
        </xdr:sp>
      </mc:Choice>
      <mc:Fallback xmlns="">
        <xdr:sp macro="" textlink="">
          <xdr:nvSpPr>
            <xdr:cNvPr id="3" name="TextBox 2">
              <a:extLst>
                <a:ext uri="{FF2B5EF4-FFF2-40B4-BE49-F238E27FC236}">
                  <a16:creationId xmlns:a16="http://schemas.microsoft.com/office/drawing/2014/main" id="{F9FEAE2D-DE57-4482-B638-7BA7A8EDBE25}"/>
                </a:ext>
              </a:extLst>
            </xdr:cNvPr>
            <xdr:cNvSpPr txBox="1"/>
          </xdr:nvSpPr>
          <xdr:spPr>
            <a:xfrm>
              <a:off x="570957" y="13037343"/>
              <a:ext cx="2287866" cy="40640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en-PH" sz="1400" b="0" i="0">
                  <a:latin typeface="Cambria Math" panose="02040503050406030204" pitchFamily="18" charset="0"/>
                </a:rPr>
                <a:t>((𝑁𝑒𝑡 𝑃𝑟𝑒𝑚𝑖𝑢𝑚𝑠 𝑊𝑟𝑖𝑡𝑡𝑒𝑛)/(𝐺𝑟𝑜𝑠𝑠 𝑃𝑟𝑒𝑚𝑖𝑢𝑚𝑠 𝑊𝑟𝑖𝑡𝑡𝑒𝑛))</a:t>
              </a:r>
              <a:r>
                <a:rPr lang="en-GB" sz="1400" i="1"/>
                <a:t>100%</a:t>
              </a:r>
            </a:p>
          </xdr:txBody>
        </xdr:sp>
      </mc:Fallback>
    </mc:AlternateContent>
    <xdr:clientData/>
  </xdr:oneCellAnchor>
  <xdr:oneCellAnchor>
    <xdr:from>
      <xdr:col>1</xdr:col>
      <xdr:colOff>377887</xdr:colOff>
      <xdr:row>123</xdr:row>
      <xdr:rowOff>150033</xdr:rowOff>
    </xdr:from>
    <xdr:ext cx="2564280" cy="461434"/>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1000-000004000000}"/>
                </a:ext>
              </a:extLst>
            </xdr:cNvPr>
            <xdr:cNvSpPr txBox="1"/>
          </xdr:nvSpPr>
          <xdr:spPr>
            <a:xfrm>
              <a:off x="568387" y="16056783"/>
              <a:ext cx="2564280" cy="46143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 xmlns:m="http://schemas.openxmlformats.org/officeDocument/2006/math">
                  <m:d>
                    <m:dPr>
                      <m:ctrlPr>
                        <a:rPr lang="en-PH" sz="1400" b="0" i="1">
                          <a:latin typeface="Cambria Math" panose="02040503050406030204" pitchFamily="18" charset="0"/>
                        </a:rPr>
                      </m:ctrlPr>
                    </m:dPr>
                    <m:e>
                      <m:f>
                        <m:fPr>
                          <m:ctrlPr>
                            <a:rPr lang="en-PH" sz="1400" b="0" i="1">
                              <a:latin typeface="Cambria Math" panose="02040503050406030204" pitchFamily="18" charset="0"/>
                            </a:rPr>
                          </m:ctrlPr>
                        </m:fPr>
                        <m:num>
                          <m:eqArr>
                            <m:eqArrPr>
                              <m:ctrlPr>
                                <a:rPr lang="en-PH" sz="1400" b="0" i="1">
                                  <a:latin typeface="Cambria Math" panose="02040503050406030204" pitchFamily="18" charset="0"/>
                                </a:rPr>
                              </m:ctrlPr>
                            </m:eqArrPr>
                            <m:e>
                              <m:r>
                                <a:rPr lang="en-PH" sz="1400" b="0" i="1">
                                  <a:latin typeface="Cambria Math" panose="02040503050406030204" pitchFamily="18" charset="0"/>
                                </a:rPr>
                                <m:t>𝑁𝑒𝑡</m:t>
                              </m:r>
                              <m:r>
                                <a:rPr lang="en-PH" sz="1400" b="0" i="1">
                                  <a:latin typeface="Cambria Math" panose="02040503050406030204" pitchFamily="18" charset="0"/>
                                </a:rPr>
                                <m:t> </m:t>
                              </m:r>
                              <m:r>
                                <a:rPr lang="en-PH" sz="1400" b="0" i="1">
                                  <a:latin typeface="Cambria Math" panose="02040503050406030204" pitchFamily="18" charset="0"/>
                                </a:rPr>
                                <m:t>𝐼𝑛𝑠𝑢𝑟𝑎𝑛𝑐𝑒</m:t>
                              </m:r>
                              <m:r>
                                <a:rPr lang="en-PH" sz="1400" b="0" i="1">
                                  <a:latin typeface="Cambria Math" panose="02040503050406030204" pitchFamily="18" charset="0"/>
                                </a:rPr>
                                <m:t> </m:t>
                              </m:r>
                              <m:r>
                                <a:rPr lang="en-PH" sz="1400" b="0" i="1">
                                  <a:latin typeface="Cambria Math" panose="02040503050406030204" pitchFamily="18" charset="0"/>
                                </a:rPr>
                                <m:t>𝐶𝑜𝑛𝑡𝑟𝑎𝑐𝑡𝑠</m:t>
                              </m:r>
                              <m:r>
                                <a:rPr lang="en-PH" sz="1400" b="0" i="1">
                                  <a:latin typeface="Cambria Math" panose="02040503050406030204" pitchFamily="18" charset="0"/>
                                </a:rPr>
                                <m:t> </m:t>
                              </m:r>
                            </m:e>
                            <m:e>
                              <m:r>
                                <a:rPr lang="en-PH" sz="1400" b="0" i="1">
                                  <a:latin typeface="Cambria Math" panose="02040503050406030204" pitchFamily="18" charset="0"/>
                                </a:rPr>
                                <m:t>𝐵𝑒𝑛𝑒𝑓𝑖𝑡𝑠</m:t>
                              </m:r>
                              <m:r>
                                <a:rPr lang="en-PH" sz="1400" b="0" i="1">
                                  <a:latin typeface="Cambria Math" panose="02040503050406030204" pitchFamily="18" charset="0"/>
                                </a:rPr>
                                <m:t> </m:t>
                              </m:r>
                              <m:r>
                                <a:rPr lang="en-PH" sz="1400" b="0" i="1">
                                  <a:latin typeface="Cambria Math" panose="02040503050406030204" pitchFamily="18" charset="0"/>
                                </a:rPr>
                                <m:t>𝑎𝑛𝑑</m:t>
                              </m:r>
                              <m:r>
                                <a:rPr lang="en-PH" sz="1400" b="0" i="1">
                                  <a:latin typeface="Cambria Math" panose="02040503050406030204" pitchFamily="18" charset="0"/>
                                </a:rPr>
                                <m:t> </m:t>
                              </m:r>
                              <m:r>
                                <a:rPr lang="en-PH" sz="1400" b="0" i="1">
                                  <a:latin typeface="Cambria Math" panose="02040503050406030204" pitchFamily="18" charset="0"/>
                                </a:rPr>
                                <m:t>𝐶𝑙𝑎𝑖𝑚𝑠</m:t>
                              </m:r>
                              <m:r>
                                <a:rPr lang="en-PH" sz="1400" b="0" i="1">
                                  <a:latin typeface="Cambria Math" panose="02040503050406030204" pitchFamily="18" charset="0"/>
                                </a:rPr>
                                <m:t> </m:t>
                              </m:r>
                              <m:r>
                                <a:rPr lang="en-PH" sz="1400" b="0" i="1">
                                  <a:latin typeface="Cambria Math" panose="02040503050406030204" pitchFamily="18" charset="0"/>
                                </a:rPr>
                                <m:t>𝑃𝑎𝑖𝑑</m:t>
                              </m:r>
                            </m:e>
                          </m:eqArr>
                        </m:num>
                        <m:den>
                          <m:r>
                            <a:rPr lang="en-PH" sz="1400" b="0" i="1">
                              <a:solidFill>
                                <a:schemeClr val="dk1"/>
                              </a:solidFill>
                              <a:effectLst/>
                              <a:latin typeface="Cambria Math" panose="02040503050406030204" pitchFamily="18" charset="0"/>
                              <a:ea typeface="+mn-ea"/>
                              <a:cs typeface="+mn-cs"/>
                            </a:rPr>
                            <m:t>𝑁𝑒𝑡</m:t>
                          </m:r>
                          <m:r>
                            <a:rPr lang="en-PH" sz="1400" b="0" i="1">
                              <a:solidFill>
                                <a:schemeClr val="dk1"/>
                              </a:solidFill>
                              <a:effectLst/>
                              <a:latin typeface="Cambria Math" panose="02040503050406030204" pitchFamily="18" charset="0"/>
                              <a:ea typeface="+mn-ea"/>
                              <a:cs typeface="+mn-cs"/>
                            </a:rPr>
                            <m:t> </m:t>
                          </m:r>
                          <m:r>
                            <a:rPr lang="en-PH" sz="1400" b="0" i="1">
                              <a:solidFill>
                                <a:schemeClr val="dk1"/>
                              </a:solidFill>
                              <a:effectLst/>
                              <a:latin typeface="Cambria Math" panose="02040503050406030204" pitchFamily="18" charset="0"/>
                              <a:ea typeface="+mn-ea"/>
                              <a:cs typeface="+mn-cs"/>
                            </a:rPr>
                            <m:t>𝑃𝑟𝑒𝑚𝑖𝑢𝑚𝑠</m:t>
                          </m:r>
                          <m:r>
                            <a:rPr lang="en-PH" sz="1400" b="0" i="1">
                              <a:solidFill>
                                <a:schemeClr val="dk1"/>
                              </a:solidFill>
                              <a:effectLst/>
                              <a:latin typeface="Cambria Math" panose="02040503050406030204" pitchFamily="18" charset="0"/>
                              <a:ea typeface="+mn-ea"/>
                              <a:cs typeface="+mn-cs"/>
                            </a:rPr>
                            <m:t> </m:t>
                          </m:r>
                          <m:r>
                            <a:rPr lang="en-PH" sz="1400" b="0" i="1">
                              <a:solidFill>
                                <a:schemeClr val="dk1"/>
                              </a:solidFill>
                              <a:effectLst/>
                              <a:latin typeface="Cambria Math" panose="02040503050406030204" pitchFamily="18" charset="0"/>
                              <a:ea typeface="+mn-ea"/>
                              <a:cs typeface="+mn-cs"/>
                            </a:rPr>
                            <m:t>𝐸𝑎𝑟𝑛𝑒𝑑</m:t>
                          </m:r>
                        </m:den>
                      </m:f>
                    </m:e>
                  </m:d>
                </m:oMath>
              </a14:m>
              <a:r>
                <a:rPr lang="en-GB" sz="1400" i="1"/>
                <a:t>100%</a:t>
              </a:r>
            </a:p>
          </xdr:txBody>
        </xdr:sp>
      </mc:Choice>
      <mc:Fallback xmlns="">
        <xdr:sp macro="" textlink="">
          <xdr:nvSpPr>
            <xdr:cNvPr id="4" name="TextBox 3">
              <a:extLst>
                <a:ext uri="{FF2B5EF4-FFF2-40B4-BE49-F238E27FC236}">
                  <a16:creationId xmlns:a16="http://schemas.microsoft.com/office/drawing/2014/main" id="{4206EDB3-6E3F-4798-AAEC-C6E11596F79A}"/>
                </a:ext>
              </a:extLst>
            </xdr:cNvPr>
            <xdr:cNvSpPr txBox="1"/>
          </xdr:nvSpPr>
          <xdr:spPr>
            <a:xfrm>
              <a:off x="568387" y="16056783"/>
              <a:ext cx="2564280" cy="46143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en-PH" sz="1400" b="0" i="0">
                  <a:latin typeface="Cambria Math" panose="02040503050406030204" pitchFamily="18" charset="0"/>
                </a:rPr>
                <a:t>(█(𝑁𝑒𝑡 𝐼𝑛𝑠𝑢𝑟𝑎𝑛𝑐𝑒 𝐶𝑜𝑛𝑡𝑟𝑎𝑐𝑡𝑠 @𝐵𝑒𝑛𝑒𝑓𝑖𝑡𝑠 𝑎𝑛𝑑 𝐶𝑙𝑎𝑖𝑚𝑠 𝑃𝑎𝑖𝑑)/(</a:t>
              </a:r>
              <a:r>
                <a:rPr lang="en-PH" sz="1400" b="0" i="0">
                  <a:solidFill>
                    <a:schemeClr val="dk1"/>
                  </a:solidFill>
                  <a:effectLst/>
                  <a:latin typeface="Cambria Math" panose="02040503050406030204" pitchFamily="18" charset="0"/>
                  <a:ea typeface="+mn-ea"/>
                  <a:cs typeface="+mn-cs"/>
                </a:rPr>
                <a:t>𝑁𝑒𝑡 𝑃𝑟𝑒𝑚𝑖𝑢𝑚𝑠 𝐸𝑎𝑟𝑛𝑒𝑑))</a:t>
              </a:r>
              <a:r>
                <a:rPr lang="en-GB" sz="1400" i="1"/>
                <a:t>100%</a:t>
              </a:r>
            </a:p>
          </xdr:txBody>
        </xdr:sp>
      </mc:Fallback>
    </mc:AlternateContent>
    <xdr:clientData/>
  </xdr:oneCellAnchor>
  <xdr:oneCellAnchor>
    <xdr:from>
      <xdr:col>1</xdr:col>
      <xdr:colOff>422296</xdr:colOff>
      <xdr:row>133</xdr:row>
      <xdr:rowOff>112888</xdr:rowOff>
    </xdr:from>
    <xdr:ext cx="2336426" cy="508001"/>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1000-000005000000}"/>
                </a:ext>
              </a:extLst>
            </xdr:cNvPr>
            <xdr:cNvSpPr txBox="1"/>
          </xdr:nvSpPr>
          <xdr:spPr>
            <a:xfrm>
              <a:off x="612796" y="17829388"/>
              <a:ext cx="2336426" cy="50800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 xmlns:m="http://schemas.openxmlformats.org/officeDocument/2006/math">
                  <m:d>
                    <m:dPr>
                      <m:ctrlPr>
                        <a:rPr lang="en-PH" sz="1400" b="0" i="1">
                          <a:latin typeface="Cambria Math" panose="02040503050406030204" pitchFamily="18" charset="0"/>
                        </a:rPr>
                      </m:ctrlPr>
                    </m:dPr>
                    <m:e>
                      <m:f>
                        <m:fPr>
                          <m:ctrlPr>
                            <a:rPr lang="en-PH" sz="1400" b="0" i="1">
                              <a:latin typeface="Cambria Math" panose="02040503050406030204" pitchFamily="18" charset="0"/>
                            </a:rPr>
                          </m:ctrlPr>
                        </m:fPr>
                        <m:num>
                          <m:r>
                            <a:rPr lang="en-PH" sz="1400" b="0" i="1">
                              <a:latin typeface="Cambria Math" panose="02040503050406030204" pitchFamily="18" charset="0"/>
                            </a:rPr>
                            <m:t>𝑈𝑛𝑑𝑒𝑟𝑤𝑟𝑖𝑡𝑖𝑛𝑔</m:t>
                          </m:r>
                          <m:r>
                            <a:rPr lang="en-PH" sz="1400" b="0" i="1">
                              <a:latin typeface="Cambria Math" panose="02040503050406030204" pitchFamily="18" charset="0"/>
                            </a:rPr>
                            <m:t> </m:t>
                          </m:r>
                          <m:r>
                            <a:rPr lang="en-PH" sz="1400" b="0" i="1">
                              <a:latin typeface="Cambria Math" panose="02040503050406030204" pitchFamily="18" charset="0"/>
                            </a:rPr>
                            <m:t>𝑒𝑥𝑝𝑒𝑛𝑠𝑒</m:t>
                          </m:r>
                        </m:num>
                        <m:den>
                          <m:r>
                            <a:rPr lang="en-PH" sz="1400" b="0" i="1">
                              <a:solidFill>
                                <a:schemeClr val="dk1"/>
                              </a:solidFill>
                              <a:effectLst/>
                              <a:latin typeface="Cambria Math" panose="02040503050406030204" pitchFamily="18" charset="0"/>
                              <a:ea typeface="+mn-ea"/>
                              <a:cs typeface="+mn-cs"/>
                            </a:rPr>
                            <m:t>𝑁𝑒𝑡</m:t>
                          </m:r>
                          <m:r>
                            <a:rPr lang="en-PH" sz="1400" b="0" i="1">
                              <a:solidFill>
                                <a:schemeClr val="dk1"/>
                              </a:solidFill>
                              <a:effectLst/>
                              <a:latin typeface="Cambria Math" panose="02040503050406030204" pitchFamily="18" charset="0"/>
                              <a:ea typeface="+mn-ea"/>
                              <a:cs typeface="+mn-cs"/>
                            </a:rPr>
                            <m:t> </m:t>
                          </m:r>
                          <m:r>
                            <a:rPr lang="en-PH" sz="1400" b="0" i="1">
                              <a:solidFill>
                                <a:schemeClr val="dk1"/>
                              </a:solidFill>
                              <a:effectLst/>
                              <a:latin typeface="Cambria Math" panose="02040503050406030204" pitchFamily="18" charset="0"/>
                              <a:ea typeface="+mn-ea"/>
                              <a:cs typeface="+mn-cs"/>
                            </a:rPr>
                            <m:t>𝑃𝑟𝑒𝑚𝑖𝑢𝑚𝑠</m:t>
                          </m:r>
                          <m:r>
                            <a:rPr lang="en-PH" sz="1400" b="0" i="1">
                              <a:solidFill>
                                <a:schemeClr val="dk1"/>
                              </a:solidFill>
                              <a:effectLst/>
                              <a:latin typeface="Cambria Math" panose="02040503050406030204" pitchFamily="18" charset="0"/>
                              <a:ea typeface="+mn-ea"/>
                              <a:cs typeface="+mn-cs"/>
                            </a:rPr>
                            <m:t> </m:t>
                          </m:r>
                          <m:r>
                            <a:rPr lang="en-PH" sz="1400" b="0" i="1">
                              <a:solidFill>
                                <a:schemeClr val="dk1"/>
                              </a:solidFill>
                              <a:effectLst/>
                              <a:latin typeface="Cambria Math" panose="02040503050406030204" pitchFamily="18" charset="0"/>
                              <a:ea typeface="+mn-ea"/>
                              <a:cs typeface="+mn-cs"/>
                            </a:rPr>
                            <m:t>𝐸𝑎𝑟𝑛𝑒𝑑</m:t>
                          </m:r>
                        </m:den>
                      </m:f>
                    </m:e>
                  </m:d>
                </m:oMath>
              </a14:m>
              <a:r>
                <a:rPr lang="en-GB" sz="1400" i="1"/>
                <a:t>100%</a:t>
              </a:r>
            </a:p>
          </xdr:txBody>
        </xdr:sp>
      </mc:Choice>
      <mc:Fallback xmlns="">
        <xdr:sp macro="" textlink="">
          <xdr:nvSpPr>
            <xdr:cNvPr id="5" name="TextBox 4">
              <a:extLst>
                <a:ext uri="{FF2B5EF4-FFF2-40B4-BE49-F238E27FC236}">
                  <a16:creationId xmlns:a16="http://schemas.microsoft.com/office/drawing/2014/main" id="{34C64D06-02FD-440F-BD1D-5E064F252F58}"/>
                </a:ext>
              </a:extLst>
            </xdr:cNvPr>
            <xdr:cNvSpPr txBox="1"/>
          </xdr:nvSpPr>
          <xdr:spPr>
            <a:xfrm>
              <a:off x="612796" y="17829388"/>
              <a:ext cx="2336426" cy="50800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en-PH" sz="1400" b="0" i="0">
                  <a:latin typeface="Cambria Math" panose="02040503050406030204" pitchFamily="18" charset="0"/>
                </a:rPr>
                <a:t>((𝑈𝑛𝑑𝑒𝑟𝑤𝑟𝑖𝑡𝑖𝑛𝑔 𝑒𝑥𝑝𝑒𝑛𝑠𝑒)/(</a:t>
              </a:r>
              <a:r>
                <a:rPr lang="en-PH" sz="1400" b="0" i="0">
                  <a:solidFill>
                    <a:schemeClr val="dk1"/>
                  </a:solidFill>
                  <a:effectLst/>
                  <a:latin typeface="Cambria Math" panose="02040503050406030204" pitchFamily="18" charset="0"/>
                  <a:ea typeface="+mn-ea"/>
                  <a:cs typeface="+mn-cs"/>
                </a:rPr>
                <a:t>𝑁𝑒𝑡 𝑃𝑟𝑒𝑚𝑖𝑢𝑚𝑠 𝐸𝑎𝑟𝑛𝑒𝑑))</a:t>
              </a:r>
              <a:r>
                <a:rPr lang="en-GB" sz="1400" i="1"/>
                <a:t>100%</a:t>
              </a:r>
            </a:p>
          </xdr:txBody>
        </xdr:sp>
      </mc:Fallback>
    </mc:AlternateContent>
    <xdr:clientData/>
  </xdr:oneCellAnchor>
  <xdr:oneCellAnchor>
    <xdr:from>
      <xdr:col>1</xdr:col>
      <xdr:colOff>414826</xdr:colOff>
      <xdr:row>142</xdr:row>
      <xdr:rowOff>164144</xdr:rowOff>
    </xdr:from>
    <xdr:ext cx="2322730" cy="431801"/>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1000-000006000000}"/>
                </a:ext>
              </a:extLst>
            </xdr:cNvPr>
            <xdr:cNvSpPr txBox="1"/>
          </xdr:nvSpPr>
          <xdr:spPr>
            <a:xfrm>
              <a:off x="605326" y="19511800"/>
              <a:ext cx="2322730" cy="43180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 xmlns:m="http://schemas.openxmlformats.org/officeDocument/2006/math">
                  <m:d>
                    <m:dPr>
                      <m:ctrlPr>
                        <a:rPr lang="en-PH" sz="1400" b="0" i="1">
                          <a:latin typeface="Cambria Math" panose="02040503050406030204" pitchFamily="18" charset="0"/>
                        </a:rPr>
                      </m:ctrlPr>
                    </m:dPr>
                    <m:e>
                      <m:f>
                        <m:fPr>
                          <m:ctrlPr>
                            <a:rPr lang="en-PH" sz="1400" b="0" i="1">
                              <a:latin typeface="Cambria Math" panose="02040503050406030204" pitchFamily="18" charset="0"/>
                            </a:rPr>
                          </m:ctrlPr>
                        </m:fPr>
                        <m:num>
                          <m:r>
                            <a:rPr lang="en-PH" sz="1400" b="0" i="1">
                              <a:latin typeface="Cambria Math" panose="02040503050406030204" pitchFamily="18" charset="0"/>
                            </a:rPr>
                            <m:t>𝐶𝑙𝑎𝑖𝑚𝑠</m:t>
                          </m:r>
                          <m:r>
                            <a:rPr lang="en-PH" sz="1400" b="0" i="1">
                              <a:latin typeface="Cambria Math" panose="02040503050406030204" pitchFamily="18" charset="0"/>
                            </a:rPr>
                            <m:t> + </m:t>
                          </m:r>
                          <m:r>
                            <a:rPr lang="en-PH" sz="1400" b="0" i="1">
                              <a:latin typeface="Cambria Math" panose="02040503050406030204" pitchFamily="18" charset="0"/>
                              <a:ea typeface="Cambria Math" panose="02040503050406030204" pitchFamily="18" charset="0"/>
                            </a:rPr>
                            <m:t>𝐸𝑥𝑝𝑒𝑛𝑠𝑒</m:t>
                          </m:r>
                        </m:num>
                        <m:den>
                          <m:r>
                            <a:rPr lang="en-PH" sz="1400" b="0" i="1">
                              <a:solidFill>
                                <a:schemeClr val="dk1"/>
                              </a:solidFill>
                              <a:effectLst/>
                              <a:latin typeface="Cambria Math" panose="02040503050406030204" pitchFamily="18" charset="0"/>
                              <a:ea typeface="+mn-ea"/>
                              <a:cs typeface="+mn-cs"/>
                            </a:rPr>
                            <m:t>𝑁𝑒𝑡</m:t>
                          </m:r>
                          <m:r>
                            <a:rPr lang="en-PH" sz="1400" b="0" i="1">
                              <a:solidFill>
                                <a:schemeClr val="dk1"/>
                              </a:solidFill>
                              <a:effectLst/>
                              <a:latin typeface="Cambria Math" panose="02040503050406030204" pitchFamily="18" charset="0"/>
                              <a:ea typeface="+mn-ea"/>
                              <a:cs typeface="+mn-cs"/>
                            </a:rPr>
                            <m:t> </m:t>
                          </m:r>
                          <m:r>
                            <a:rPr lang="en-PH" sz="1400" b="0" i="1">
                              <a:solidFill>
                                <a:schemeClr val="dk1"/>
                              </a:solidFill>
                              <a:effectLst/>
                              <a:latin typeface="Cambria Math" panose="02040503050406030204" pitchFamily="18" charset="0"/>
                              <a:ea typeface="+mn-ea"/>
                              <a:cs typeface="+mn-cs"/>
                            </a:rPr>
                            <m:t>𝑃𝑟𝑒𝑚𝑖𝑢𝑚𝑠</m:t>
                          </m:r>
                          <m:r>
                            <a:rPr lang="en-PH" sz="1400" b="0" i="1">
                              <a:solidFill>
                                <a:schemeClr val="dk1"/>
                              </a:solidFill>
                              <a:effectLst/>
                              <a:latin typeface="Cambria Math" panose="02040503050406030204" pitchFamily="18" charset="0"/>
                              <a:ea typeface="+mn-ea"/>
                              <a:cs typeface="+mn-cs"/>
                            </a:rPr>
                            <m:t> </m:t>
                          </m:r>
                          <m:r>
                            <a:rPr lang="en-PH" sz="1400" b="0" i="1">
                              <a:solidFill>
                                <a:schemeClr val="dk1"/>
                              </a:solidFill>
                              <a:effectLst/>
                              <a:latin typeface="Cambria Math" panose="02040503050406030204" pitchFamily="18" charset="0"/>
                              <a:ea typeface="+mn-ea"/>
                              <a:cs typeface="+mn-cs"/>
                            </a:rPr>
                            <m:t>𝐸𝑎𝑟𝑛𝑒𝑑</m:t>
                          </m:r>
                        </m:den>
                      </m:f>
                    </m:e>
                  </m:d>
                </m:oMath>
              </a14:m>
              <a:r>
                <a:rPr lang="en-GB" sz="1400" i="1"/>
                <a:t>100%</a:t>
              </a:r>
            </a:p>
          </xdr:txBody>
        </xdr:sp>
      </mc:Choice>
      <mc:Fallback xmlns="">
        <xdr:sp macro="" textlink="">
          <xdr:nvSpPr>
            <xdr:cNvPr id="6" name="TextBox 5">
              <a:extLst>
                <a:ext uri="{FF2B5EF4-FFF2-40B4-BE49-F238E27FC236}">
                  <a16:creationId xmlns:a16="http://schemas.microsoft.com/office/drawing/2014/main" id="{8959D59B-94CA-4AF1-8B8C-3EDC0C69E22D}"/>
                </a:ext>
              </a:extLst>
            </xdr:cNvPr>
            <xdr:cNvSpPr txBox="1"/>
          </xdr:nvSpPr>
          <xdr:spPr>
            <a:xfrm>
              <a:off x="605326" y="19511800"/>
              <a:ext cx="2322730" cy="43180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en-PH" sz="1400" b="0" i="0">
                  <a:latin typeface="Cambria Math" panose="02040503050406030204" pitchFamily="18" charset="0"/>
                </a:rPr>
                <a:t>((𝐶𝑙𝑎𝑖𝑚𝑠 + </a:t>
              </a:r>
              <a:r>
                <a:rPr lang="en-PH" sz="1400" b="0" i="0">
                  <a:latin typeface="Cambria Math" panose="02040503050406030204" pitchFamily="18" charset="0"/>
                  <a:ea typeface="Cambria Math" panose="02040503050406030204" pitchFamily="18" charset="0"/>
                </a:rPr>
                <a:t>𝐸𝑥𝑝𝑒𝑛𝑠𝑒)/(</a:t>
              </a:r>
              <a:r>
                <a:rPr lang="en-PH" sz="1400" b="0" i="0">
                  <a:solidFill>
                    <a:schemeClr val="dk1"/>
                  </a:solidFill>
                  <a:effectLst/>
                  <a:latin typeface="Cambria Math" panose="02040503050406030204" pitchFamily="18" charset="0"/>
                  <a:ea typeface="+mn-ea"/>
                  <a:cs typeface="+mn-cs"/>
                </a:rPr>
                <a:t>𝑁𝑒𝑡 𝑃𝑟𝑒𝑚𝑖𝑢𝑚𝑠 𝐸𝑎𝑟𝑛𝑒𝑑))</a:t>
              </a:r>
              <a:r>
                <a:rPr lang="en-GB" sz="1400" i="1"/>
                <a:t>100%</a:t>
              </a:r>
            </a:p>
          </xdr:txBody>
        </xdr:sp>
      </mc:Fallback>
    </mc:AlternateContent>
    <xdr:clientData/>
  </xdr:oneCellAnchor>
  <xdr:oneCellAnchor>
    <xdr:from>
      <xdr:col>1</xdr:col>
      <xdr:colOff>0</xdr:colOff>
      <xdr:row>47</xdr:row>
      <xdr:rowOff>95250</xdr:rowOff>
    </xdr:from>
    <xdr:ext cx="2751667" cy="582084"/>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1000-000007000000}"/>
                </a:ext>
              </a:extLst>
            </xdr:cNvPr>
            <xdr:cNvSpPr txBox="1"/>
          </xdr:nvSpPr>
          <xdr:spPr>
            <a:xfrm>
              <a:off x="190500" y="10096500"/>
              <a:ext cx="2751667" cy="58208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 xmlns:m="http://schemas.openxmlformats.org/officeDocument/2006/math">
                  <m:d>
                    <m:dPr>
                      <m:ctrlPr>
                        <a:rPr lang="en-PH" sz="1200" b="0" i="1">
                          <a:latin typeface="Cambria Math" panose="02040503050406030204" pitchFamily="18" charset="0"/>
                        </a:rPr>
                      </m:ctrlPr>
                    </m:dPr>
                    <m:e>
                      <m:f>
                        <m:fPr>
                          <m:ctrlPr>
                            <a:rPr lang="en-PH" sz="1200" b="0" i="1">
                              <a:latin typeface="Cambria Math" panose="02040503050406030204" pitchFamily="18" charset="0"/>
                            </a:rPr>
                          </m:ctrlPr>
                        </m:fPr>
                        <m:num>
                          <m:r>
                            <a:rPr lang="en-PH" sz="1200" b="0" i="1">
                              <a:latin typeface="Cambria Math" panose="02040503050406030204" pitchFamily="18" charset="0"/>
                            </a:rPr>
                            <m:t>𝑁𝑒𝑡</m:t>
                          </m:r>
                          <m:r>
                            <a:rPr lang="en-PH" sz="1200" b="0" i="1">
                              <a:latin typeface="Cambria Math" panose="02040503050406030204" pitchFamily="18" charset="0"/>
                            </a:rPr>
                            <m:t> </m:t>
                          </m:r>
                          <m:r>
                            <a:rPr lang="en-PH" sz="1200" b="0" i="1">
                              <a:latin typeface="Cambria Math" panose="02040503050406030204" pitchFamily="18" charset="0"/>
                            </a:rPr>
                            <m:t>𝑊𝑜𝑟𝑡h</m:t>
                          </m:r>
                        </m:num>
                        <m:den>
                          <m:r>
                            <a:rPr lang="en-PH" sz="1200" b="0" i="1">
                              <a:latin typeface="Cambria Math" panose="02040503050406030204" pitchFamily="18" charset="0"/>
                            </a:rPr>
                            <m:t>𝑇𝑜𝑡𝑎𝑙</m:t>
                          </m:r>
                          <m:r>
                            <a:rPr lang="en-PH" sz="1200" b="0" i="1">
                              <a:latin typeface="Cambria Math" panose="02040503050406030204" pitchFamily="18" charset="0"/>
                            </a:rPr>
                            <m:t> </m:t>
                          </m:r>
                          <m:r>
                            <a:rPr lang="en-PH" sz="1200" b="0" i="1">
                              <a:latin typeface="Cambria Math" panose="02040503050406030204" pitchFamily="18" charset="0"/>
                            </a:rPr>
                            <m:t>𝑁𝑒𝑡</m:t>
                          </m:r>
                          <m:r>
                            <a:rPr lang="en-PH" sz="1200" b="0" i="1">
                              <a:latin typeface="Cambria Math" panose="02040503050406030204" pitchFamily="18" charset="0"/>
                            </a:rPr>
                            <m:t> </m:t>
                          </m:r>
                          <m:r>
                            <a:rPr lang="en-PH" sz="1200" b="0" i="1">
                              <a:latin typeface="Cambria Math" panose="02040503050406030204" pitchFamily="18" charset="0"/>
                            </a:rPr>
                            <m:t>𝐿𝑖𝑎𝑏𝑖𝑙𝑖𝑡𝑖𝑒𝑠</m:t>
                          </m:r>
                          <m:r>
                            <a:rPr lang="en-PH" sz="1200" b="0" i="1">
                              <a:latin typeface="Cambria Math" panose="02040503050406030204" pitchFamily="18" charset="0"/>
                            </a:rPr>
                            <m:t>+</m:t>
                          </m:r>
                          <m:r>
                            <a:rPr lang="en-PH" sz="1200" b="0" i="1">
                              <a:latin typeface="Cambria Math" panose="02040503050406030204" pitchFamily="18" charset="0"/>
                            </a:rPr>
                            <m:t>𝑅𝑒𝑠𝑒𝑟𝑣𝑒𝑠</m:t>
                          </m:r>
                          <m:r>
                            <a:rPr lang="en-PH" sz="1200" b="0" i="1">
                              <a:latin typeface="Cambria Math" panose="02040503050406030204" pitchFamily="18" charset="0"/>
                            </a:rPr>
                            <m:t> </m:t>
                          </m:r>
                          <m:r>
                            <a:rPr lang="en-PH" sz="1200" b="0" i="1">
                              <a:latin typeface="Cambria Math" panose="02040503050406030204" pitchFamily="18" charset="0"/>
                            </a:rPr>
                            <m:t>𝑅𝑒𝑞𝑢𝑖𝑟𝑒𝑑</m:t>
                          </m:r>
                        </m:den>
                      </m:f>
                    </m:e>
                  </m:d>
                </m:oMath>
              </a14:m>
              <a:r>
                <a:rPr lang="en-GB" sz="1200" i="1"/>
                <a:t>100%</a:t>
              </a:r>
              <a:endParaRPr lang="en-GB" sz="1400" i="1"/>
            </a:p>
          </xdr:txBody>
        </xdr:sp>
      </mc:Choice>
      <mc:Fallback xmlns="">
        <xdr:sp macro="" textlink="">
          <xdr:nvSpPr>
            <xdr:cNvPr id="7" name="TextBox 6">
              <a:extLst>
                <a:ext uri="{FF2B5EF4-FFF2-40B4-BE49-F238E27FC236}">
                  <a16:creationId xmlns:a16="http://schemas.microsoft.com/office/drawing/2014/main" id="{231B7390-AD41-488D-9877-7CA6BCEDF8B6}"/>
                </a:ext>
              </a:extLst>
            </xdr:cNvPr>
            <xdr:cNvSpPr txBox="1"/>
          </xdr:nvSpPr>
          <xdr:spPr>
            <a:xfrm>
              <a:off x="190500" y="10096500"/>
              <a:ext cx="2751667" cy="58208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en-PH" sz="1200" b="0" i="0">
                  <a:latin typeface="Cambria Math" panose="02040503050406030204" pitchFamily="18" charset="0"/>
                </a:rPr>
                <a:t>((𝑁𝑒𝑡 𝑊𝑜𝑟𝑡ℎ)/(𝑇𝑜𝑡𝑎𝑙 𝑁𝑒𝑡 𝐿𝑖𝑎𝑏𝑖𝑙𝑖𝑡𝑖𝑒𝑠+𝑅𝑒𝑠𝑒𝑟𝑣𝑒𝑠 𝑅𝑒𝑞𝑢𝑖𝑟𝑒𝑑))</a:t>
              </a:r>
              <a:r>
                <a:rPr lang="en-GB" sz="1200" i="1"/>
                <a:t>100%</a:t>
              </a:r>
              <a:endParaRPr lang="en-GB" sz="1400" i="1"/>
            </a:p>
          </xdr:txBody>
        </xdr:sp>
      </mc:Fallback>
    </mc:AlternateContent>
    <xdr:clientData/>
  </xdr:oneCellAnchor>
  <xdr:oneCellAnchor>
    <xdr:from>
      <xdr:col>1</xdr:col>
      <xdr:colOff>137583</xdr:colOff>
      <xdr:row>18</xdr:row>
      <xdr:rowOff>127000</xdr:rowOff>
    </xdr:from>
    <xdr:ext cx="2317750" cy="436821"/>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1000-000008000000}"/>
                </a:ext>
              </a:extLst>
            </xdr:cNvPr>
            <xdr:cNvSpPr txBox="1"/>
          </xdr:nvSpPr>
          <xdr:spPr>
            <a:xfrm>
              <a:off x="328083" y="3556000"/>
              <a:ext cx="2317750" cy="43682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 xmlns:m="http://schemas.openxmlformats.org/officeDocument/2006/math">
                  <m:d>
                    <m:dPr>
                      <m:ctrlPr>
                        <a:rPr lang="en-PH" sz="1600" b="0" i="1" u="none">
                          <a:latin typeface="Cambria Math" panose="02040503050406030204" pitchFamily="18" charset="0"/>
                        </a:rPr>
                      </m:ctrlPr>
                    </m:dPr>
                    <m:e>
                      <m:f>
                        <m:fPr>
                          <m:ctrlPr>
                            <a:rPr lang="en-PH" sz="1600" b="0" i="1" u="none">
                              <a:latin typeface="Cambria Math" panose="02040503050406030204" pitchFamily="18" charset="0"/>
                            </a:rPr>
                          </m:ctrlPr>
                        </m:fPr>
                        <m:num>
                          <m:r>
                            <a:rPr lang="en-PH" sz="1600" b="0" i="1" u="none">
                              <a:latin typeface="Cambria Math" panose="02040503050406030204" pitchFamily="18" charset="0"/>
                            </a:rPr>
                            <m:t>𝐼𝑛𝑣𝑒𝑠𝑡𝑚𝑒𝑛𝑡</m:t>
                          </m:r>
                          <m:r>
                            <a:rPr lang="en-PH" sz="1600" b="0" i="1" u="none">
                              <a:latin typeface="Cambria Math" panose="02040503050406030204" pitchFamily="18" charset="0"/>
                            </a:rPr>
                            <m:t> </m:t>
                          </m:r>
                          <m:r>
                            <a:rPr lang="en-PH" sz="1600" b="0" i="1" u="none">
                              <a:latin typeface="Cambria Math" panose="02040503050406030204" pitchFamily="18" charset="0"/>
                            </a:rPr>
                            <m:t>𝐴𝑠𝑠𝑒𝑡𝑠</m:t>
                          </m:r>
                        </m:num>
                        <m:den>
                          <m:r>
                            <a:rPr lang="en-PH" sz="1600" b="0" i="1" u="none">
                              <a:solidFill>
                                <a:schemeClr val="dk1"/>
                              </a:solidFill>
                              <a:effectLst/>
                              <a:latin typeface="Cambria Math" panose="02040503050406030204" pitchFamily="18" charset="0"/>
                              <a:ea typeface="+mn-ea"/>
                              <a:cs typeface="+mn-cs"/>
                            </a:rPr>
                            <m:t>𝑇𝑜𝑡𝑎𝑙</m:t>
                          </m:r>
                          <m:r>
                            <a:rPr lang="en-PH" sz="1600" b="0" i="1" u="none">
                              <a:solidFill>
                                <a:schemeClr val="dk1"/>
                              </a:solidFill>
                              <a:effectLst/>
                              <a:latin typeface="Cambria Math" panose="02040503050406030204" pitchFamily="18" charset="0"/>
                              <a:ea typeface="+mn-ea"/>
                              <a:cs typeface="+mn-cs"/>
                            </a:rPr>
                            <m:t> </m:t>
                          </m:r>
                          <m:r>
                            <a:rPr lang="en-PH" sz="1600" b="0" i="1" u="none">
                              <a:solidFill>
                                <a:schemeClr val="dk1"/>
                              </a:solidFill>
                              <a:effectLst/>
                              <a:latin typeface="Cambria Math" panose="02040503050406030204" pitchFamily="18" charset="0"/>
                              <a:ea typeface="+mn-ea"/>
                              <a:cs typeface="+mn-cs"/>
                            </a:rPr>
                            <m:t>𝐴𝑠𝑠𝑒𝑡𝑠</m:t>
                          </m:r>
                          <m:r>
                            <a:rPr lang="en-PH" sz="1600" b="0" i="1" u="none">
                              <a:solidFill>
                                <a:schemeClr val="dk1"/>
                              </a:solidFill>
                              <a:effectLst/>
                              <a:latin typeface="Cambria Math" panose="02040503050406030204" pitchFamily="18" charset="0"/>
                              <a:ea typeface="+mn-ea"/>
                              <a:cs typeface="+mn-cs"/>
                            </a:rPr>
                            <m:t> </m:t>
                          </m:r>
                        </m:den>
                      </m:f>
                    </m:e>
                  </m:d>
                </m:oMath>
              </a14:m>
              <a:r>
                <a:rPr lang="en-GB" sz="1400" i="1"/>
                <a:t>100%</a:t>
              </a:r>
            </a:p>
          </xdr:txBody>
        </xdr:sp>
      </mc:Choice>
      <mc:Fallback xmlns="">
        <xdr:sp macro="" textlink="">
          <xdr:nvSpPr>
            <xdr:cNvPr id="8" name="TextBox 7">
              <a:extLst>
                <a:ext uri="{FF2B5EF4-FFF2-40B4-BE49-F238E27FC236}">
                  <a16:creationId xmlns:a16="http://schemas.microsoft.com/office/drawing/2014/main" id="{622AD01A-3E54-42BA-BBCC-C7F5AF03DCC0}"/>
                </a:ext>
              </a:extLst>
            </xdr:cNvPr>
            <xdr:cNvSpPr txBox="1"/>
          </xdr:nvSpPr>
          <xdr:spPr>
            <a:xfrm>
              <a:off x="328083" y="3556000"/>
              <a:ext cx="2317750" cy="43682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en-PH" sz="1600" b="0" i="0" u="none">
                  <a:latin typeface="Cambria Math" panose="02040503050406030204" pitchFamily="18" charset="0"/>
                </a:rPr>
                <a:t>((𝐼𝑛𝑣𝑒𝑠𝑡𝑚𝑒𝑛𝑡 𝐴𝑠𝑠𝑒𝑡𝑠)/(</a:t>
              </a:r>
              <a:r>
                <a:rPr lang="en-PH" sz="1600" b="0" i="0" u="none">
                  <a:solidFill>
                    <a:schemeClr val="dk1"/>
                  </a:solidFill>
                  <a:effectLst/>
                  <a:latin typeface="Cambria Math" panose="02040503050406030204" pitchFamily="18" charset="0"/>
                  <a:ea typeface="+mn-ea"/>
                  <a:cs typeface="+mn-cs"/>
                </a:rPr>
                <a:t>𝑇𝑜𝑡𝑎𝑙 𝐴𝑠𝑠𝑒𝑡𝑠 ))</a:t>
              </a:r>
              <a:r>
                <a:rPr lang="en-GB" sz="1400" i="1"/>
                <a:t>100%</a:t>
              </a:r>
            </a:p>
          </xdr:txBody>
        </xdr:sp>
      </mc:Fallback>
    </mc:AlternateContent>
    <xdr:clientData/>
  </xdr:oneCellAnchor>
  <xdr:oneCellAnchor>
    <xdr:from>
      <xdr:col>1</xdr:col>
      <xdr:colOff>414826</xdr:colOff>
      <xdr:row>150</xdr:row>
      <xdr:rowOff>164144</xdr:rowOff>
    </xdr:from>
    <xdr:ext cx="2322730" cy="431801"/>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1000-000009000000}"/>
                </a:ext>
              </a:extLst>
            </xdr:cNvPr>
            <xdr:cNvSpPr txBox="1"/>
          </xdr:nvSpPr>
          <xdr:spPr>
            <a:xfrm>
              <a:off x="605326" y="21190582"/>
              <a:ext cx="2322730" cy="43180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 xmlns:m="http://schemas.openxmlformats.org/officeDocument/2006/math">
                  <m:d>
                    <m:dPr>
                      <m:ctrlPr>
                        <a:rPr lang="en-PH" sz="1400" b="0" i="1">
                          <a:latin typeface="Cambria Math" panose="02040503050406030204" pitchFamily="18" charset="0"/>
                        </a:rPr>
                      </m:ctrlPr>
                    </m:dPr>
                    <m:e>
                      <m:f>
                        <m:fPr>
                          <m:ctrlPr>
                            <a:rPr lang="en-PH" sz="1400" b="0" i="1">
                              <a:latin typeface="Cambria Math" panose="02040503050406030204" pitchFamily="18" charset="0"/>
                            </a:rPr>
                          </m:ctrlPr>
                        </m:fPr>
                        <m:num>
                          <m:r>
                            <a:rPr lang="en-US" sz="1400" b="0" i="1">
                              <a:latin typeface="Cambria Math" panose="02040503050406030204" pitchFamily="18" charset="0"/>
                            </a:rPr>
                            <m:t>𝐴𝑑𝑚𝑖</m:t>
                          </m:r>
                          <m:r>
                            <a:rPr lang="en-PH" sz="1400" b="0" i="1">
                              <a:latin typeface="Cambria Math" panose="02040503050406030204" pitchFamily="18" charset="0"/>
                            </a:rPr>
                            <m:t>𝑛𝑖𝑐</m:t>
                          </m:r>
                          <m:r>
                            <a:rPr lang="en-US" sz="1400" b="0" i="1">
                              <a:latin typeface="Cambria Math" panose="02040503050406030204" pitchFamily="18" charset="0"/>
                            </a:rPr>
                            <m:t>𝑡𝑟𝑎𝑡𝑖𝑣𝑒</m:t>
                          </m:r>
                          <m:r>
                            <a:rPr lang="en-US" sz="1400" b="0" i="1">
                              <a:latin typeface="Cambria Math" panose="02040503050406030204" pitchFamily="18" charset="0"/>
                            </a:rPr>
                            <m:t> </m:t>
                          </m:r>
                          <m:r>
                            <a:rPr lang="en-PH" sz="1400" b="0" i="1">
                              <a:latin typeface="Cambria Math" panose="02040503050406030204" pitchFamily="18" charset="0"/>
                              <a:ea typeface="Cambria Math" panose="02040503050406030204" pitchFamily="18" charset="0"/>
                            </a:rPr>
                            <m:t>𝐸𝑥𝑝𝑒𝑛𝑠𝑒</m:t>
                          </m:r>
                        </m:num>
                        <m:den>
                          <m:r>
                            <a:rPr lang="en-PH" sz="1400" b="0" i="1">
                              <a:solidFill>
                                <a:schemeClr val="dk1"/>
                              </a:solidFill>
                              <a:effectLst/>
                              <a:latin typeface="Cambria Math" panose="02040503050406030204" pitchFamily="18" charset="0"/>
                              <a:ea typeface="+mn-ea"/>
                              <a:cs typeface="+mn-cs"/>
                            </a:rPr>
                            <m:t>𝑁𝑒𝑡</m:t>
                          </m:r>
                          <m:r>
                            <a:rPr lang="en-PH" sz="1400" b="0" i="1">
                              <a:solidFill>
                                <a:schemeClr val="dk1"/>
                              </a:solidFill>
                              <a:effectLst/>
                              <a:latin typeface="Cambria Math" panose="02040503050406030204" pitchFamily="18" charset="0"/>
                              <a:ea typeface="+mn-ea"/>
                              <a:cs typeface="+mn-cs"/>
                            </a:rPr>
                            <m:t> </m:t>
                          </m:r>
                          <m:r>
                            <a:rPr lang="en-PH" sz="1400" b="0" i="1">
                              <a:solidFill>
                                <a:schemeClr val="dk1"/>
                              </a:solidFill>
                              <a:effectLst/>
                              <a:latin typeface="Cambria Math" panose="02040503050406030204" pitchFamily="18" charset="0"/>
                              <a:ea typeface="+mn-ea"/>
                              <a:cs typeface="+mn-cs"/>
                            </a:rPr>
                            <m:t>𝑃𝑟𝑒𝑚𝑖𝑢𝑚𝑠</m:t>
                          </m:r>
                          <m:r>
                            <a:rPr lang="en-PH" sz="1400" b="0" i="1">
                              <a:solidFill>
                                <a:schemeClr val="dk1"/>
                              </a:solidFill>
                              <a:effectLst/>
                              <a:latin typeface="Cambria Math" panose="02040503050406030204" pitchFamily="18" charset="0"/>
                              <a:ea typeface="+mn-ea"/>
                              <a:cs typeface="+mn-cs"/>
                            </a:rPr>
                            <m:t> </m:t>
                          </m:r>
                          <m:r>
                            <a:rPr lang="en-PH" sz="1400" b="0" i="1">
                              <a:solidFill>
                                <a:schemeClr val="dk1"/>
                              </a:solidFill>
                              <a:effectLst/>
                              <a:latin typeface="Cambria Math" panose="02040503050406030204" pitchFamily="18" charset="0"/>
                              <a:ea typeface="+mn-ea"/>
                              <a:cs typeface="+mn-cs"/>
                            </a:rPr>
                            <m:t>𝐸𝑎𝑟𝑛𝑒𝑑</m:t>
                          </m:r>
                        </m:den>
                      </m:f>
                    </m:e>
                  </m:d>
                </m:oMath>
              </a14:m>
              <a:r>
                <a:rPr lang="en-GB" sz="1400" i="1"/>
                <a:t>100%</a:t>
              </a:r>
            </a:p>
          </xdr:txBody>
        </xdr:sp>
      </mc:Choice>
      <mc:Fallback xmlns="">
        <xdr:sp macro="" textlink="">
          <xdr:nvSpPr>
            <xdr:cNvPr id="9" name="TextBox 8">
              <a:extLst>
                <a:ext uri="{FF2B5EF4-FFF2-40B4-BE49-F238E27FC236}">
                  <a16:creationId xmlns:a16="http://schemas.microsoft.com/office/drawing/2014/main" id="{16DCCC7F-8312-41CB-860D-C4A22BEC0231}"/>
                </a:ext>
              </a:extLst>
            </xdr:cNvPr>
            <xdr:cNvSpPr txBox="1"/>
          </xdr:nvSpPr>
          <xdr:spPr>
            <a:xfrm>
              <a:off x="605326" y="21190582"/>
              <a:ext cx="2322730" cy="43180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en-PH" sz="1400" b="0" i="0">
                  <a:latin typeface="Cambria Math" panose="02040503050406030204" pitchFamily="18" charset="0"/>
                </a:rPr>
                <a:t>((</a:t>
              </a:r>
              <a:r>
                <a:rPr lang="en-US" sz="1400" b="0" i="0">
                  <a:latin typeface="Cambria Math" panose="02040503050406030204" pitchFamily="18" charset="0"/>
                </a:rPr>
                <a:t>𝐴𝑑𝑚𝑖</a:t>
              </a:r>
              <a:r>
                <a:rPr lang="en-PH" sz="1400" b="0" i="0">
                  <a:latin typeface="Cambria Math" panose="02040503050406030204" pitchFamily="18" charset="0"/>
                </a:rPr>
                <a:t>𝑛𝑖𝑐</a:t>
              </a:r>
              <a:r>
                <a:rPr lang="en-US" sz="1400" b="0" i="0">
                  <a:latin typeface="Cambria Math" panose="02040503050406030204" pitchFamily="18" charset="0"/>
                </a:rPr>
                <a:t>𝑡𝑟𝑎𝑡𝑖𝑣𝑒 </a:t>
              </a:r>
              <a:r>
                <a:rPr lang="en-PH" sz="1400" b="0" i="0">
                  <a:latin typeface="Cambria Math" panose="02040503050406030204" pitchFamily="18" charset="0"/>
                  <a:ea typeface="Cambria Math" panose="02040503050406030204" pitchFamily="18" charset="0"/>
                </a:rPr>
                <a:t>𝐸𝑥𝑝𝑒𝑛𝑠𝑒)/(</a:t>
              </a:r>
              <a:r>
                <a:rPr lang="en-PH" sz="1400" b="0" i="0">
                  <a:solidFill>
                    <a:schemeClr val="dk1"/>
                  </a:solidFill>
                  <a:effectLst/>
                  <a:latin typeface="Cambria Math" panose="02040503050406030204" pitchFamily="18" charset="0"/>
                  <a:ea typeface="+mn-ea"/>
                  <a:cs typeface="+mn-cs"/>
                </a:rPr>
                <a:t>𝑁𝑒𝑡 𝑃𝑟𝑒𝑚𝑖𝑢𝑚𝑠 𝐸𝑎𝑟𝑛𝑒𝑑))</a:t>
              </a:r>
              <a:r>
                <a:rPr lang="en-GB" sz="1400" i="1"/>
                <a:t>100%</a:t>
              </a:r>
            </a:p>
          </xdr:txBody>
        </xdr:sp>
      </mc:Fallback>
    </mc:AlternateContent>
    <xdr:clientData/>
  </xdr:oneCellAnchor>
  <xdr:oneCellAnchor>
    <xdr:from>
      <xdr:col>1</xdr:col>
      <xdr:colOff>113200</xdr:colOff>
      <xdr:row>159</xdr:row>
      <xdr:rowOff>100644</xdr:rowOff>
    </xdr:from>
    <xdr:ext cx="2744299" cy="454981"/>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1000-00000A000000}"/>
                </a:ext>
              </a:extLst>
            </xdr:cNvPr>
            <xdr:cNvSpPr txBox="1"/>
          </xdr:nvSpPr>
          <xdr:spPr>
            <a:xfrm>
              <a:off x="303700" y="23329738"/>
              <a:ext cx="2744299" cy="45498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 xmlns:m="http://schemas.openxmlformats.org/officeDocument/2006/math">
                  <m:d>
                    <m:dPr>
                      <m:ctrlPr>
                        <a:rPr lang="en-PH" sz="1400" b="0" i="1">
                          <a:latin typeface="Cambria Math" panose="02040503050406030204" pitchFamily="18" charset="0"/>
                        </a:rPr>
                      </m:ctrlPr>
                    </m:dPr>
                    <m:e>
                      <m:f>
                        <m:fPr>
                          <m:ctrlPr>
                            <a:rPr lang="en-PH" sz="1400" b="0" i="1">
                              <a:latin typeface="Cambria Math" panose="02040503050406030204" pitchFamily="18" charset="0"/>
                            </a:rPr>
                          </m:ctrlPr>
                        </m:fPr>
                        <m:num>
                          <m:r>
                            <a:rPr lang="en-US" sz="1400" b="0" i="1">
                              <a:latin typeface="Cambria Math" panose="02040503050406030204" pitchFamily="18" charset="0"/>
                            </a:rPr>
                            <m:t>𝑈𝑛𝑑𝑒𝑟𝑤𝑟𝑖𝑡𝑖𝑛𝑔</m:t>
                          </m:r>
                          <m:r>
                            <a:rPr lang="en-US" sz="1400" b="0" i="1">
                              <a:latin typeface="Cambria Math" panose="02040503050406030204" pitchFamily="18" charset="0"/>
                            </a:rPr>
                            <m:t>+</m:t>
                          </m:r>
                          <m:r>
                            <a:rPr lang="en-US" sz="1400" b="0" i="1">
                              <a:latin typeface="Cambria Math" panose="02040503050406030204" pitchFamily="18" charset="0"/>
                            </a:rPr>
                            <m:t>𝐴𝑑𝑚𝑖𝑛𝑖𝑠𝑡𝑟𝑎𝑡𝑖𝑣𝑒</m:t>
                          </m:r>
                        </m:num>
                        <m:den>
                          <m:r>
                            <a:rPr lang="en-PH" sz="1400" b="0" i="1">
                              <a:solidFill>
                                <a:schemeClr val="dk1"/>
                              </a:solidFill>
                              <a:effectLst/>
                              <a:latin typeface="Cambria Math" panose="02040503050406030204" pitchFamily="18" charset="0"/>
                              <a:ea typeface="+mn-ea"/>
                              <a:cs typeface="+mn-cs"/>
                            </a:rPr>
                            <m:t>𝑁𝑒𝑡</m:t>
                          </m:r>
                          <m:r>
                            <a:rPr lang="en-PH" sz="1400" b="0" i="1">
                              <a:solidFill>
                                <a:schemeClr val="dk1"/>
                              </a:solidFill>
                              <a:effectLst/>
                              <a:latin typeface="Cambria Math" panose="02040503050406030204" pitchFamily="18" charset="0"/>
                              <a:ea typeface="+mn-ea"/>
                              <a:cs typeface="+mn-cs"/>
                            </a:rPr>
                            <m:t> </m:t>
                          </m:r>
                          <m:r>
                            <a:rPr lang="en-PH" sz="1400" b="0" i="1">
                              <a:solidFill>
                                <a:schemeClr val="dk1"/>
                              </a:solidFill>
                              <a:effectLst/>
                              <a:latin typeface="Cambria Math" panose="02040503050406030204" pitchFamily="18" charset="0"/>
                              <a:ea typeface="+mn-ea"/>
                              <a:cs typeface="+mn-cs"/>
                            </a:rPr>
                            <m:t>𝑃𝑟𝑒𝑚𝑖𝑢𝑚𝑠</m:t>
                          </m:r>
                          <m:r>
                            <a:rPr lang="en-PH" sz="1400" b="0" i="1">
                              <a:solidFill>
                                <a:schemeClr val="dk1"/>
                              </a:solidFill>
                              <a:effectLst/>
                              <a:latin typeface="Cambria Math" panose="02040503050406030204" pitchFamily="18" charset="0"/>
                              <a:ea typeface="+mn-ea"/>
                              <a:cs typeface="+mn-cs"/>
                            </a:rPr>
                            <m:t> </m:t>
                          </m:r>
                          <m:r>
                            <a:rPr lang="en-PH" sz="1400" b="0" i="1">
                              <a:solidFill>
                                <a:schemeClr val="dk1"/>
                              </a:solidFill>
                              <a:effectLst/>
                              <a:latin typeface="Cambria Math" panose="02040503050406030204" pitchFamily="18" charset="0"/>
                              <a:ea typeface="+mn-ea"/>
                              <a:cs typeface="+mn-cs"/>
                            </a:rPr>
                            <m:t>𝐸𝑎𝑟𝑛𝑒𝑑</m:t>
                          </m:r>
                        </m:den>
                      </m:f>
                    </m:e>
                  </m:d>
                </m:oMath>
              </a14:m>
              <a:r>
                <a:rPr lang="en-GB" sz="1400" i="1"/>
                <a:t>100%</a:t>
              </a:r>
            </a:p>
          </xdr:txBody>
        </xdr:sp>
      </mc:Choice>
      <mc:Fallback xmlns="">
        <xdr:sp macro="" textlink="">
          <xdr:nvSpPr>
            <xdr:cNvPr id="10" name="TextBox 9">
              <a:extLst>
                <a:ext uri="{FF2B5EF4-FFF2-40B4-BE49-F238E27FC236}">
                  <a16:creationId xmlns:a16="http://schemas.microsoft.com/office/drawing/2014/main" id="{0C049F81-0C11-4303-B94D-816832B058DE}"/>
                </a:ext>
              </a:extLst>
            </xdr:cNvPr>
            <xdr:cNvSpPr txBox="1"/>
          </xdr:nvSpPr>
          <xdr:spPr>
            <a:xfrm>
              <a:off x="303700" y="23329738"/>
              <a:ext cx="2744299" cy="45498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en-PH" sz="1400" b="0" i="0">
                  <a:latin typeface="Cambria Math" panose="02040503050406030204" pitchFamily="18" charset="0"/>
                </a:rPr>
                <a:t>((</a:t>
              </a:r>
              <a:r>
                <a:rPr lang="en-US" sz="1400" b="0" i="0">
                  <a:latin typeface="Cambria Math" panose="02040503050406030204" pitchFamily="18" charset="0"/>
                </a:rPr>
                <a:t>𝑈𝑛𝑑𝑒𝑟𝑤𝑟𝑖𝑡𝑖𝑛𝑔+𝐴𝑑𝑚𝑖𝑛𝑖𝑠𝑡𝑟𝑎𝑡𝑖𝑣𝑒</a:t>
              </a:r>
              <a:r>
                <a:rPr lang="en-PH" sz="1400" b="0" i="0">
                  <a:latin typeface="Cambria Math" panose="02040503050406030204" pitchFamily="18" charset="0"/>
                </a:rPr>
                <a:t>)/(</a:t>
              </a:r>
              <a:r>
                <a:rPr lang="en-PH" sz="1400" b="0" i="0">
                  <a:solidFill>
                    <a:schemeClr val="dk1"/>
                  </a:solidFill>
                  <a:effectLst/>
                  <a:latin typeface="Cambria Math" panose="02040503050406030204" pitchFamily="18" charset="0"/>
                  <a:ea typeface="+mn-ea"/>
                  <a:cs typeface="+mn-cs"/>
                </a:rPr>
                <a:t>𝑁𝑒𝑡 𝑃𝑟𝑒𝑚𝑖𝑢𝑚𝑠 𝐸𝑎𝑟𝑛𝑒𝑑))</a:t>
              </a:r>
              <a:r>
                <a:rPr lang="en-GB" sz="1400" i="1"/>
                <a:t>100%</a:t>
              </a:r>
            </a:p>
          </xdr:txBody>
        </xdr:sp>
      </mc:Fallback>
    </mc:AlternateContent>
    <xdr:clientData/>
  </xdr:oneCellAnchor>
  <xdr:oneCellAnchor>
    <xdr:from>
      <xdr:col>1</xdr:col>
      <xdr:colOff>414826</xdr:colOff>
      <xdr:row>168</xdr:row>
      <xdr:rowOff>164144</xdr:rowOff>
    </xdr:from>
    <xdr:ext cx="2322730" cy="431801"/>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00000000-0008-0000-1000-00000B000000}"/>
                </a:ext>
              </a:extLst>
            </xdr:cNvPr>
            <xdr:cNvSpPr txBox="1"/>
          </xdr:nvSpPr>
          <xdr:spPr>
            <a:xfrm>
              <a:off x="605326" y="25000582"/>
              <a:ext cx="2322730" cy="43180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 xmlns:m="http://schemas.openxmlformats.org/officeDocument/2006/math">
                  <m:d>
                    <m:dPr>
                      <m:ctrlPr>
                        <a:rPr lang="en-PH" sz="1400" b="0" i="1">
                          <a:latin typeface="Cambria Math" panose="02040503050406030204" pitchFamily="18" charset="0"/>
                        </a:rPr>
                      </m:ctrlPr>
                    </m:dPr>
                    <m:e>
                      <m:f>
                        <m:fPr>
                          <m:ctrlPr>
                            <a:rPr lang="en-PH" sz="1400" b="0" i="1">
                              <a:latin typeface="Cambria Math" panose="02040503050406030204" pitchFamily="18" charset="0"/>
                            </a:rPr>
                          </m:ctrlPr>
                        </m:fPr>
                        <m:num>
                          <m:r>
                            <a:rPr lang="en-PH" sz="1400" b="0" i="1">
                              <a:latin typeface="Cambria Math" panose="02040503050406030204" pitchFamily="18" charset="0"/>
                            </a:rPr>
                            <m:t>𝐼𝑛𝑣𝑒𝑠𝑡𝑚𝑒𝑛𝑡</m:t>
                          </m:r>
                          <m:r>
                            <a:rPr lang="en-PH" sz="1400" b="0" i="1">
                              <a:latin typeface="Cambria Math" panose="02040503050406030204" pitchFamily="18" charset="0"/>
                            </a:rPr>
                            <m:t> </m:t>
                          </m:r>
                          <m:r>
                            <a:rPr lang="en-PH" sz="1400" b="0" i="1">
                              <a:latin typeface="Cambria Math" panose="02040503050406030204" pitchFamily="18" charset="0"/>
                            </a:rPr>
                            <m:t>𝐼𝑛𝑐𝑜𝑚𝑒</m:t>
                          </m:r>
                        </m:num>
                        <m:den>
                          <m:r>
                            <a:rPr lang="en-PH" sz="1400" b="0" i="1">
                              <a:latin typeface="Cambria Math" panose="02040503050406030204" pitchFamily="18" charset="0"/>
                              <a:ea typeface="Cambria Math" panose="02040503050406030204" pitchFamily="18" charset="0"/>
                            </a:rPr>
                            <m:t>𝐴𝑣𝑒𝑟𝑎𝑔𝑒</m:t>
                          </m:r>
                          <m:r>
                            <a:rPr lang="en-PH" sz="1400" b="0" i="1">
                              <a:latin typeface="Cambria Math" panose="02040503050406030204" pitchFamily="18" charset="0"/>
                              <a:ea typeface="Cambria Math" panose="02040503050406030204" pitchFamily="18" charset="0"/>
                            </a:rPr>
                            <m:t> </m:t>
                          </m:r>
                          <m:r>
                            <a:rPr lang="en-PH" sz="1400" b="0" i="1">
                              <a:latin typeface="Cambria Math" panose="02040503050406030204" pitchFamily="18" charset="0"/>
                              <a:ea typeface="Cambria Math" panose="02040503050406030204" pitchFamily="18" charset="0"/>
                            </a:rPr>
                            <m:t>𝐼𝑛𝑣𝑒𝑠𝑡𝑒𝑑</m:t>
                          </m:r>
                          <m:r>
                            <a:rPr lang="en-PH" sz="1400" b="0" i="1">
                              <a:latin typeface="Cambria Math" panose="02040503050406030204" pitchFamily="18" charset="0"/>
                              <a:ea typeface="Cambria Math" panose="02040503050406030204" pitchFamily="18" charset="0"/>
                            </a:rPr>
                            <m:t> </m:t>
                          </m:r>
                          <m:r>
                            <a:rPr lang="en-PH" sz="1400" b="0" i="1">
                              <a:latin typeface="Cambria Math" panose="02040503050406030204" pitchFamily="18" charset="0"/>
                              <a:ea typeface="Cambria Math" panose="02040503050406030204" pitchFamily="18" charset="0"/>
                            </a:rPr>
                            <m:t>𝐴𝑠𝑠𝑒𝑡𝑠</m:t>
                          </m:r>
                        </m:den>
                      </m:f>
                    </m:e>
                  </m:d>
                </m:oMath>
              </a14:m>
              <a:r>
                <a:rPr lang="en-GB" sz="1400" i="1"/>
                <a:t>100%</a:t>
              </a:r>
            </a:p>
          </xdr:txBody>
        </xdr:sp>
      </mc:Choice>
      <mc:Fallback xmlns="">
        <xdr:sp macro="" textlink="">
          <xdr:nvSpPr>
            <xdr:cNvPr id="11" name="TextBox 10">
              <a:extLst>
                <a:ext uri="{FF2B5EF4-FFF2-40B4-BE49-F238E27FC236}">
                  <a16:creationId xmlns:a16="http://schemas.microsoft.com/office/drawing/2014/main" id="{38AA6E55-3916-4242-B29D-96CECDD4C629}"/>
                </a:ext>
              </a:extLst>
            </xdr:cNvPr>
            <xdr:cNvSpPr txBox="1"/>
          </xdr:nvSpPr>
          <xdr:spPr>
            <a:xfrm>
              <a:off x="605326" y="25000582"/>
              <a:ext cx="2322730" cy="43180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en-PH" sz="1400" b="0" i="0">
                  <a:latin typeface="Cambria Math" panose="02040503050406030204" pitchFamily="18" charset="0"/>
                </a:rPr>
                <a:t>((𝐼𝑛𝑣𝑒𝑠𝑡𝑚𝑒𝑛𝑡 𝐼𝑛𝑐𝑜𝑚𝑒)/(</a:t>
              </a:r>
              <a:r>
                <a:rPr lang="en-PH" sz="1400" b="0" i="0">
                  <a:latin typeface="Cambria Math" panose="02040503050406030204" pitchFamily="18" charset="0"/>
                  <a:ea typeface="Cambria Math" panose="02040503050406030204" pitchFamily="18" charset="0"/>
                </a:rPr>
                <a:t>𝐴𝑣𝑒𝑟𝑎𝑔𝑒 𝐼𝑛𝑣𝑒𝑠𝑡𝑒𝑑 𝐴𝑠𝑠𝑒𝑡𝑠))</a:t>
              </a:r>
              <a:r>
                <a:rPr lang="en-GB" sz="1400" i="1"/>
                <a:t>100%</a:t>
              </a:r>
            </a:p>
          </xdr:txBody>
        </xdr:sp>
      </mc:Fallback>
    </mc:AlternateContent>
    <xdr:clientData/>
  </xdr:oneCellAnchor>
  <xdr:oneCellAnchor>
    <xdr:from>
      <xdr:col>1</xdr:col>
      <xdr:colOff>414826</xdr:colOff>
      <xdr:row>178</xdr:row>
      <xdr:rowOff>164144</xdr:rowOff>
    </xdr:from>
    <xdr:ext cx="2322730" cy="43180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1000-00000C000000}"/>
                </a:ext>
              </a:extLst>
            </xdr:cNvPr>
            <xdr:cNvSpPr txBox="1"/>
          </xdr:nvSpPr>
          <xdr:spPr>
            <a:xfrm>
              <a:off x="605326" y="27000832"/>
              <a:ext cx="2322730" cy="43180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 xmlns:m="http://schemas.openxmlformats.org/officeDocument/2006/math">
                  <m:d>
                    <m:dPr>
                      <m:ctrlPr>
                        <a:rPr lang="en-PH" sz="1400" b="0" i="1">
                          <a:latin typeface="Cambria Math" panose="02040503050406030204" pitchFamily="18" charset="0"/>
                        </a:rPr>
                      </m:ctrlPr>
                    </m:dPr>
                    <m:e>
                      <m:f>
                        <m:fPr>
                          <m:ctrlPr>
                            <a:rPr lang="en-PH" sz="1400" b="0" i="1">
                              <a:latin typeface="Cambria Math" panose="02040503050406030204" pitchFamily="18" charset="0"/>
                            </a:rPr>
                          </m:ctrlPr>
                        </m:fPr>
                        <m:num>
                          <m:r>
                            <a:rPr lang="en-PH" sz="1400" b="0" i="1">
                              <a:latin typeface="Cambria Math" panose="02040503050406030204" pitchFamily="18" charset="0"/>
                            </a:rPr>
                            <m:t>𝑁𝑒𝑡</m:t>
                          </m:r>
                          <m:r>
                            <a:rPr lang="en-PH" sz="1400" b="0" i="1">
                              <a:latin typeface="Cambria Math" panose="02040503050406030204" pitchFamily="18" charset="0"/>
                            </a:rPr>
                            <m:t> </m:t>
                          </m:r>
                          <m:r>
                            <a:rPr lang="en-PH" sz="1400" b="0" i="1">
                              <a:latin typeface="Cambria Math" panose="02040503050406030204" pitchFamily="18" charset="0"/>
                            </a:rPr>
                            <m:t>𝐼𝑛𝑐𝑜𝑚𝑒</m:t>
                          </m:r>
                        </m:num>
                        <m:den>
                          <m:r>
                            <a:rPr lang="en-PH" sz="1400" b="0" i="1">
                              <a:latin typeface="Cambria Math" panose="02040503050406030204" pitchFamily="18" charset="0"/>
                              <a:ea typeface="Cambria Math" panose="02040503050406030204" pitchFamily="18" charset="0"/>
                            </a:rPr>
                            <m:t>𝐴𝑣𝑒𝑟𝑎𝑔𝑒</m:t>
                          </m:r>
                          <m:r>
                            <a:rPr lang="en-PH" sz="1400" b="0" i="1">
                              <a:latin typeface="Cambria Math" panose="02040503050406030204" pitchFamily="18" charset="0"/>
                              <a:ea typeface="Cambria Math" panose="02040503050406030204" pitchFamily="18" charset="0"/>
                            </a:rPr>
                            <m:t> </m:t>
                          </m:r>
                          <m:r>
                            <a:rPr lang="en-PH" sz="1400" b="0" i="1">
                              <a:latin typeface="Cambria Math" panose="02040503050406030204" pitchFamily="18" charset="0"/>
                              <a:ea typeface="Cambria Math" panose="02040503050406030204" pitchFamily="18" charset="0"/>
                            </a:rPr>
                            <m:t>𝐴𝑑𝑚𝑖𝑡𝑡𝑒𝑑</m:t>
                          </m:r>
                          <m:r>
                            <a:rPr lang="en-PH" sz="1400" b="0" i="1">
                              <a:latin typeface="Cambria Math" panose="02040503050406030204" pitchFamily="18" charset="0"/>
                              <a:ea typeface="Cambria Math" panose="02040503050406030204" pitchFamily="18" charset="0"/>
                            </a:rPr>
                            <m:t> </m:t>
                          </m:r>
                          <m:r>
                            <a:rPr lang="en-PH" sz="1400" b="0" i="1">
                              <a:latin typeface="Cambria Math" panose="02040503050406030204" pitchFamily="18" charset="0"/>
                              <a:ea typeface="Cambria Math" panose="02040503050406030204" pitchFamily="18" charset="0"/>
                            </a:rPr>
                            <m:t>𝐴𝑠𝑠𝑒𝑡𝑠</m:t>
                          </m:r>
                        </m:den>
                      </m:f>
                    </m:e>
                  </m:d>
                </m:oMath>
              </a14:m>
              <a:r>
                <a:rPr lang="en-GB" sz="1400" i="1"/>
                <a:t>100%</a:t>
              </a:r>
            </a:p>
          </xdr:txBody>
        </xdr:sp>
      </mc:Choice>
      <mc:Fallback xmlns="">
        <xdr:sp macro="" textlink="">
          <xdr:nvSpPr>
            <xdr:cNvPr id="12" name="TextBox 11">
              <a:extLst>
                <a:ext uri="{FF2B5EF4-FFF2-40B4-BE49-F238E27FC236}">
                  <a16:creationId xmlns:a16="http://schemas.microsoft.com/office/drawing/2014/main" id="{E2351B00-A84F-469A-9191-E7CE29F5E2A5}"/>
                </a:ext>
              </a:extLst>
            </xdr:cNvPr>
            <xdr:cNvSpPr txBox="1"/>
          </xdr:nvSpPr>
          <xdr:spPr>
            <a:xfrm>
              <a:off x="605326" y="27000832"/>
              <a:ext cx="2322730" cy="43180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en-PH" sz="1400" b="0" i="0">
                  <a:latin typeface="Cambria Math" panose="02040503050406030204" pitchFamily="18" charset="0"/>
                </a:rPr>
                <a:t>((𝑁𝑒𝑡 𝐼𝑛𝑐𝑜𝑚𝑒)/(</a:t>
              </a:r>
              <a:r>
                <a:rPr lang="en-PH" sz="1400" b="0" i="0">
                  <a:latin typeface="Cambria Math" panose="02040503050406030204" pitchFamily="18" charset="0"/>
                  <a:ea typeface="Cambria Math" panose="02040503050406030204" pitchFamily="18" charset="0"/>
                </a:rPr>
                <a:t>𝐴𝑣𝑒𝑟𝑎𝑔𝑒 𝐴𝑑𝑚𝑖𝑡𝑡𝑒𝑑 𝐴𝑠𝑠𝑒𝑡𝑠))</a:t>
              </a:r>
              <a:r>
                <a:rPr lang="en-GB" sz="1400" i="1"/>
                <a:t>100%</a:t>
              </a:r>
            </a:p>
          </xdr:txBody>
        </xdr:sp>
      </mc:Fallback>
    </mc:AlternateContent>
    <xdr:clientData/>
  </xdr:oneCellAnchor>
  <xdr:oneCellAnchor>
    <xdr:from>
      <xdr:col>1</xdr:col>
      <xdr:colOff>357187</xdr:colOff>
      <xdr:row>39</xdr:row>
      <xdr:rowOff>166687</xdr:rowOff>
    </xdr:from>
    <xdr:ext cx="2317750" cy="436821"/>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00000000-0008-0000-1000-00000D000000}"/>
                </a:ext>
              </a:extLst>
            </xdr:cNvPr>
            <xdr:cNvSpPr txBox="1"/>
          </xdr:nvSpPr>
          <xdr:spPr>
            <a:xfrm>
              <a:off x="547687" y="7953375"/>
              <a:ext cx="2317750" cy="43682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14:m>
                <m:oMath xmlns:m="http://schemas.openxmlformats.org/officeDocument/2006/math">
                  <m:d>
                    <m:dPr>
                      <m:ctrlPr>
                        <a:rPr lang="en-PH" sz="1400" b="0" i="1" u="none">
                          <a:latin typeface="Cambria Math" panose="02040503050406030204" pitchFamily="18" charset="0"/>
                        </a:rPr>
                      </m:ctrlPr>
                    </m:dPr>
                    <m:e>
                      <m:f>
                        <m:fPr>
                          <m:ctrlPr>
                            <a:rPr lang="en-PH" sz="1400" b="0" i="1" u="none">
                              <a:latin typeface="Cambria Math" panose="02040503050406030204" pitchFamily="18" charset="0"/>
                            </a:rPr>
                          </m:ctrlPr>
                        </m:fPr>
                        <m:num>
                          <m:r>
                            <a:rPr lang="en-PH" sz="1400" b="0" i="1" u="none">
                              <a:latin typeface="Cambria Math" panose="02040503050406030204" pitchFamily="18" charset="0"/>
                            </a:rPr>
                            <m:t>𝐴𝑑𝑚𝑖𝑡𝑡𝑒𝑑</m:t>
                          </m:r>
                          <m:r>
                            <a:rPr lang="en-PH" sz="1400" b="0" i="1" u="none">
                              <a:latin typeface="Cambria Math" panose="02040503050406030204" pitchFamily="18" charset="0"/>
                            </a:rPr>
                            <m:t> </m:t>
                          </m:r>
                          <m:r>
                            <a:rPr lang="en-PH" sz="1400" b="0" i="1" u="none">
                              <a:latin typeface="Cambria Math" panose="02040503050406030204" pitchFamily="18" charset="0"/>
                            </a:rPr>
                            <m:t>𝐴𝑠𝑠𝑒𝑡𝑠</m:t>
                          </m:r>
                        </m:num>
                        <m:den>
                          <m:r>
                            <a:rPr lang="en-PH" sz="1400" b="0" i="1" u="none">
                              <a:solidFill>
                                <a:schemeClr val="dk1"/>
                              </a:solidFill>
                              <a:effectLst/>
                              <a:latin typeface="Cambria Math" panose="02040503050406030204" pitchFamily="18" charset="0"/>
                              <a:ea typeface="+mn-ea"/>
                              <a:cs typeface="+mn-cs"/>
                            </a:rPr>
                            <m:t>𝑇𝑜𝑡𝑎𝑙</m:t>
                          </m:r>
                          <m:r>
                            <a:rPr lang="en-PH" sz="1400" b="0" i="1" u="none">
                              <a:solidFill>
                                <a:schemeClr val="dk1"/>
                              </a:solidFill>
                              <a:effectLst/>
                              <a:latin typeface="Cambria Math" panose="02040503050406030204" pitchFamily="18" charset="0"/>
                              <a:ea typeface="+mn-ea"/>
                              <a:cs typeface="+mn-cs"/>
                            </a:rPr>
                            <m:t> </m:t>
                          </m:r>
                          <m:r>
                            <a:rPr lang="en-PH" sz="1400" b="0" i="1" u="none">
                              <a:solidFill>
                                <a:schemeClr val="dk1"/>
                              </a:solidFill>
                              <a:effectLst/>
                              <a:latin typeface="Cambria Math" panose="02040503050406030204" pitchFamily="18" charset="0"/>
                              <a:ea typeface="+mn-ea"/>
                              <a:cs typeface="+mn-cs"/>
                            </a:rPr>
                            <m:t>𝐿𝑖𝑎𝑏𝑖𝑙𝑖𝑡𝑦</m:t>
                          </m:r>
                        </m:den>
                      </m:f>
                    </m:e>
                  </m:d>
                </m:oMath>
              </a14:m>
              <a:r>
                <a:rPr lang="en-GB" sz="1400" i="1"/>
                <a:t>100%</a:t>
              </a:r>
            </a:p>
          </xdr:txBody>
        </xdr:sp>
      </mc:Choice>
      <mc:Fallback xmlns="">
        <xdr:sp macro="" textlink="">
          <xdr:nvSpPr>
            <xdr:cNvPr id="13" name="TextBox 12">
              <a:extLst>
                <a:ext uri="{FF2B5EF4-FFF2-40B4-BE49-F238E27FC236}">
                  <a16:creationId xmlns:a16="http://schemas.microsoft.com/office/drawing/2014/main" id="{D942341D-3B96-487D-BBDC-2AE60BB29E21}"/>
                </a:ext>
              </a:extLst>
            </xdr:cNvPr>
            <xdr:cNvSpPr txBox="1"/>
          </xdr:nvSpPr>
          <xdr:spPr>
            <a:xfrm>
              <a:off x="547687" y="7953375"/>
              <a:ext cx="2317750" cy="43682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algn="ctr"/>
              <a:r>
                <a:rPr lang="en-PH" sz="1400" b="0" i="0" u="none">
                  <a:latin typeface="Cambria Math" panose="02040503050406030204" pitchFamily="18" charset="0"/>
                </a:rPr>
                <a:t>((𝐴𝑑𝑚𝑖𝑡𝑡𝑒𝑑 𝐴𝑠𝑠𝑒𝑡𝑠)/(</a:t>
              </a:r>
              <a:r>
                <a:rPr lang="en-PH" sz="1400" b="0" i="0" u="none">
                  <a:solidFill>
                    <a:schemeClr val="dk1"/>
                  </a:solidFill>
                  <a:effectLst/>
                  <a:latin typeface="Cambria Math" panose="02040503050406030204" pitchFamily="18" charset="0"/>
                  <a:ea typeface="+mn-ea"/>
                  <a:cs typeface="+mn-cs"/>
                </a:rPr>
                <a:t>𝑇𝑜𝑡𝑎𝑙 𝐿𝑖𝑎𝑏𝑖𝑙𝑖𝑡𝑦))</a:t>
              </a:r>
              <a:r>
                <a:rPr lang="en-GB" sz="1400" i="1"/>
                <a:t>100%</a:t>
              </a:r>
            </a:p>
          </xdr:txBody>
        </xdr:sp>
      </mc:Fallback>
    </mc:AlternateContent>
    <xdr:clientData/>
  </xdr:oneCellAnchor>
</xdr:wsDr>
</file>

<file path=xl/drawings/drawing15.xml><?xml version="1.0" encoding="utf-8"?>
<xdr:wsDr xmlns:xdr="http://schemas.openxmlformats.org/drawingml/2006/spreadsheetDrawing" xmlns:a="http://schemas.openxmlformats.org/drawingml/2006/main">
  <xdr:twoCellAnchor>
    <xdr:from>
      <xdr:col>0</xdr:col>
      <xdr:colOff>253998</xdr:colOff>
      <xdr:row>8</xdr:row>
      <xdr:rowOff>148165</xdr:rowOff>
    </xdr:from>
    <xdr:to>
      <xdr:col>6</xdr:col>
      <xdr:colOff>963082</xdr:colOff>
      <xdr:row>43</xdr:row>
      <xdr:rowOff>31750</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338665</xdr:colOff>
      <xdr:row>46</xdr:row>
      <xdr:rowOff>95249</xdr:rowOff>
    </xdr:from>
    <xdr:to>
      <xdr:col>6</xdr:col>
      <xdr:colOff>910167</xdr:colOff>
      <xdr:row>79</xdr:row>
      <xdr:rowOff>21166</xdr:rowOff>
    </xdr:to>
    <xdr:graphicFrame macro="">
      <xdr:nvGraphicFramePr>
        <xdr:cNvPr id="3" name="Chart 2">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118363</xdr:colOff>
      <xdr:row>0</xdr:row>
      <xdr:rowOff>35719</xdr:rowOff>
    </xdr:from>
    <xdr:to>
      <xdr:col>0</xdr:col>
      <xdr:colOff>916781</xdr:colOff>
      <xdr:row>4</xdr:row>
      <xdr:rowOff>44121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363" y="35719"/>
          <a:ext cx="798418" cy="7584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142874</xdr:colOff>
      <xdr:row>0</xdr:row>
      <xdr:rowOff>23813</xdr:rowOff>
    </xdr:from>
    <xdr:to>
      <xdr:col>2</xdr:col>
      <xdr:colOff>236668</xdr:colOff>
      <xdr:row>3</xdr:row>
      <xdr:rowOff>130968</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4" y="23813"/>
          <a:ext cx="796263" cy="6905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11206</xdr:colOff>
      <xdr:row>0</xdr:row>
      <xdr:rowOff>0</xdr:rowOff>
    </xdr:from>
    <xdr:to>
      <xdr:col>4</xdr:col>
      <xdr:colOff>201706</xdr:colOff>
      <xdr:row>3</xdr:row>
      <xdr:rowOff>26995</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059" y="0"/>
          <a:ext cx="638735" cy="6097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67234</xdr:colOff>
      <xdr:row>0</xdr:row>
      <xdr:rowOff>0</xdr:rowOff>
    </xdr:from>
    <xdr:to>
      <xdr:col>1</xdr:col>
      <xdr:colOff>562427</xdr:colOff>
      <xdr:row>4</xdr:row>
      <xdr:rowOff>11206</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4" y="0"/>
          <a:ext cx="786546" cy="75079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156882</xdr:colOff>
      <xdr:row>0</xdr:row>
      <xdr:rowOff>0</xdr:rowOff>
    </xdr:from>
    <xdr:to>
      <xdr:col>2</xdr:col>
      <xdr:colOff>280148</xdr:colOff>
      <xdr:row>3</xdr:row>
      <xdr:rowOff>144659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882" y="0"/>
          <a:ext cx="762001" cy="72736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156881</xdr:colOff>
      <xdr:row>0</xdr:row>
      <xdr:rowOff>0</xdr:rowOff>
    </xdr:from>
    <xdr:to>
      <xdr:col>2</xdr:col>
      <xdr:colOff>314830</xdr:colOff>
      <xdr:row>4</xdr:row>
      <xdr:rowOff>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3763" y="0"/>
          <a:ext cx="763067" cy="72838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156881</xdr:colOff>
      <xdr:row>0</xdr:row>
      <xdr:rowOff>0</xdr:rowOff>
    </xdr:from>
    <xdr:to>
      <xdr:col>2</xdr:col>
      <xdr:colOff>314830</xdr:colOff>
      <xdr:row>4</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8806" y="0"/>
          <a:ext cx="758024" cy="7239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44824</xdr:colOff>
      <xdr:row>0</xdr:row>
      <xdr:rowOff>0</xdr:rowOff>
    </xdr:from>
    <xdr:to>
      <xdr:col>2</xdr:col>
      <xdr:colOff>61366</xdr:colOff>
      <xdr:row>3</xdr:row>
      <xdr:rowOff>0</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24" y="100853"/>
          <a:ext cx="610454" cy="58270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ennifer C. Manicad" id="{973BCEBC-2555-492B-9A54-D74DB11130D6}" userId="S::jc.manicad@insurance.gov.ph::7851b1ad-272e-428b-bc70-937c0893b11f"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25" dT="2022-05-02T08:08:31.72" personId="{973BCEBC-2555-492B-9A54-D74DB11130D6}" id="{24F124B0-F8C9-4AD8-B181-FBCF2C833E56}">
    <text>Notes: 
1 Row: 
Compliant
Compliant after consideration of After-Date Transactions
Not Compliant
2 Row: 
Bases if based on examination, approved synopsis, etc.</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G63"/>
  <sheetViews>
    <sheetView showGridLines="0" view="pageBreakPreview" zoomScaleSheetLayoutView="100" workbookViewId="0"/>
  </sheetViews>
  <sheetFormatPr defaultColWidth="8.85546875" defaultRowHeight="12"/>
  <cols>
    <col min="1" max="1" width="3.42578125" style="57" customWidth="1"/>
    <col min="2" max="2" width="15" customWidth="1"/>
    <col min="3" max="3" width="19.28515625" customWidth="1"/>
    <col min="4" max="4" width="31.28515625" customWidth="1"/>
    <col min="5" max="5" width="29.42578125" customWidth="1"/>
    <col min="6" max="6" width="18.140625" customWidth="1"/>
    <col min="7" max="7" width="35.140625" customWidth="1"/>
  </cols>
  <sheetData>
    <row r="1" spans="1:7" ht="15">
      <c r="B1" s="6"/>
      <c r="C1" s="6"/>
      <c r="D1" s="6"/>
      <c r="E1" s="6"/>
      <c r="F1" s="6"/>
      <c r="G1" s="6"/>
    </row>
    <row r="2" spans="1:7" ht="15">
      <c r="B2" s="6"/>
      <c r="C2" s="6"/>
      <c r="D2" s="6"/>
      <c r="E2" s="6"/>
      <c r="F2" s="6"/>
      <c r="G2" s="6"/>
    </row>
    <row r="3" spans="1:7" ht="15">
      <c r="B3" s="6"/>
      <c r="C3" s="6"/>
      <c r="D3" s="6"/>
      <c r="E3" s="6"/>
      <c r="F3" s="6"/>
      <c r="G3" s="6"/>
    </row>
    <row r="4" spans="1:7" ht="15">
      <c r="B4" s="6"/>
      <c r="C4" s="6"/>
      <c r="D4" s="6"/>
      <c r="E4" s="6"/>
      <c r="F4" s="6"/>
      <c r="G4" s="6"/>
    </row>
    <row r="5" spans="1:7" ht="15">
      <c r="B5" s="6"/>
      <c r="C5" s="6"/>
      <c r="D5" s="6"/>
      <c r="E5" s="6"/>
      <c r="F5" s="6"/>
      <c r="G5" s="6"/>
    </row>
    <row r="6" spans="1:7" ht="15.75" thickBot="1">
      <c r="B6" s="6"/>
      <c r="C6" s="6"/>
      <c r="D6" s="6"/>
      <c r="E6" s="6"/>
      <c r="F6" s="6"/>
      <c r="G6" s="6"/>
    </row>
    <row r="7" spans="1:7" ht="21" thickBot="1">
      <c r="A7" s="732" t="s">
        <v>0</v>
      </c>
      <c r="B7" s="732"/>
      <c r="C7" s="732"/>
      <c r="D7" s="732"/>
      <c r="E7" s="732"/>
      <c r="F7" s="732"/>
      <c r="G7" s="732"/>
    </row>
    <row r="8" spans="1:7" s="4" customFormat="1" ht="15">
      <c r="A8" s="60"/>
      <c r="F8" s="33" t="s">
        <v>1</v>
      </c>
      <c r="G8" s="34" t="s">
        <v>2</v>
      </c>
    </row>
    <row r="9" spans="1:7" s="4" customFormat="1" ht="15">
      <c r="A9" s="60"/>
      <c r="F9" s="5" t="s">
        <v>3</v>
      </c>
      <c r="G9" s="48">
        <v>45422</v>
      </c>
    </row>
    <row r="10" spans="1:7" s="4" customFormat="1" ht="14.25">
      <c r="A10" s="60"/>
    </row>
    <row r="11" spans="1:7" s="4" customFormat="1" ht="15">
      <c r="A11" s="733" t="s">
        <v>4</v>
      </c>
      <c r="B11" s="734"/>
      <c r="C11" s="735"/>
      <c r="D11" s="736"/>
      <c r="E11" s="737"/>
      <c r="F11" s="62" t="str">
        <f>IF(C11="","Please input Complete Company Name for identification purposes","")</f>
        <v>Please input Complete Company Name for identification purposes</v>
      </c>
    </row>
    <row r="12" spans="1:7" s="4" customFormat="1" ht="15">
      <c r="A12" s="733" t="s">
        <v>5</v>
      </c>
      <c r="B12" s="734"/>
      <c r="C12" s="738"/>
      <c r="D12" s="739"/>
      <c r="E12" s="740"/>
      <c r="F12" s="62" t="str">
        <f>IF(C12="","Please input reporting date in DD Month YYYY format","")</f>
        <v>Please input reporting date in DD Month YYYY format</v>
      </c>
    </row>
    <row r="13" spans="1:7" s="4" customFormat="1" ht="15">
      <c r="A13" s="733" t="s">
        <v>6</v>
      </c>
      <c r="B13" s="734"/>
      <c r="C13" s="741"/>
      <c r="D13" s="742"/>
      <c r="E13" s="743"/>
      <c r="F13" s="62" t="str">
        <f>IF(C13="","Please input related quarter","")</f>
        <v>Please input related quarter</v>
      </c>
    </row>
    <row r="14" spans="1:7" s="4" customFormat="1" ht="14.25">
      <c r="A14" s="1002"/>
      <c r="B14" s="1002"/>
    </row>
    <row r="15" spans="1:7" s="4" customFormat="1" ht="15">
      <c r="A15" s="1003" t="s">
        <v>7</v>
      </c>
      <c r="B15" s="1003"/>
      <c r="C15" s="1003"/>
      <c r="D15" s="1003"/>
      <c r="E15" s="3"/>
    </row>
    <row r="16" spans="1:7" s="4" customFormat="1" ht="14.25">
      <c r="A16" s="1002"/>
      <c r="B16" s="1002"/>
    </row>
    <row r="17" spans="1:7" s="4" customFormat="1" ht="14.25">
      <c r="A17" s="1002"/>
      <c r="B17" s="1002"/>
    </row>
    <row r="18" spans="1:7" s="4" customFormat="1" ht="14.25">
      <c r="A18" s="1002"/>
      <c r="B18" s="1002"/>
    </row>
    <row r="19" spans="1:7" s="4" customFormat="1" ht="13.5" customHeight="1" thickBot="1">
      <c r="A19" s="1004" t="s">
        <v>8</v>
      </c>
      <c r="B19" s="1004"/>
      <c r="C19" s="452"/>
      <c r="D19" s="452"/>
      <c r="E19" s="452"/>
      <c r="F19" s="452"/>
      <c r="G19" s="452"/>
    </row>
    <row r="20" spans="1:7" s="4" customFormat="1" ht="14.25">
      <c r="A20" s="60"/>
    </row>
    <row r="21" spans="1:7" s="4" customFormat="1" ht="15.75" customHeight="1" thickBot="1">
      <c r="A21" s="1005" t="s">
        <v>9</v>
      </c>
      <c r="B21" s="1005"/>
      <c r="C21" s="1005"/>
      <c r="D21" s="1005"/>
      <c r="E21" s="1005"/>
      <c r="F21" s="1005"/>
      <c r="G21" s="1005"/>
    </row>
    <row r="22" spans="1:7" s="4" customFormat="1" ht="13.5" customHeight="1" thickBot="1">
      <c r="A22" s="716" t="s">
        <v>10</v>
      </c>
      <c r="B22" s="717"/>
      <c r="C22" s="58" t="s">
        <v>11</v>
      </c>
      <c r="D22" s="726" t="s">
        <v>12</v>
      </c>
      <c r="E22" s="726"/>
      <c r="F22" s="726" t="s">
        <v>13</v>
      </c>
      <c r="G22" s="727"/>
    </row>
    <row r="23" spans="1:7" s="4" customFormat="1" ht="14.25" customHeight="1">
      <c r="A23" s="718"/>
      <c r="B23" s="719"/>
      <c r="C23" s="70" t="s">
        <v>14</v>
      </c>
      <c r="D23" s="728" t="s">
        <v>15</v>
      </c>
      <c r="E23" s="728"/>
      <c r="F23" s="722" t="s">
        <v>16</v>
      </c>
      <c r="G23" s="723"/>
    </row>
    <row r="24" spans="1:7" s="4" customFormat="1" ht="14.25" customHeight="1">
      <c r="A24" s="718"/>
      <c r="B24" s="719"/>
      <c r="C24" s="68" t="s">
        <v>17</v>
      </c>
      <c r="D24" s="706" t="s">
        <v>18</v>
      </c>
      <c r="E24" s="706"/>
      <c r="F24" s="729" t="s">
        <v>19</v>
      </c>
      <c r="G24" s="730"/>
    </row>
    <row r="25" spans="1:7" s="4" customFormat="1" ht="28.5" customHeight="1">
      <c r="A25" s="718"/>
      <c r="B25" s="719"/>
      <c r="C25" s="68" t="s">
        <v>20</v>
      </c>
      <c r="D25" s="706" t="s">
        <v>21</v>
      </c>
      <c r="E25" s="706"/>
      <c r="F25" s="706" t="s">
        <v>19</v>
      </c>
      <c r="G25" s="707"/>
    </row>
    <row r="26" spans="1:7" s="4" customFormat="1" ht="14.25" customHeight="1">
      <c r="A26" s="718"/>
      <c r="B26" s="719"/>
      <c r="C26" s="68" t="s">
        <v>22</v>
      </c>
      <c r="D26" s="706" t="s">
        <v>23</v>
      </c>
      <c r="E26" s="706"/>
      <c r="F26" s="706" t="s">
        <v>19</v>
      </c>
      <c r="G26" s="707"/>
    </row>
    <row r="27" spans="1:7" s="4" customFormat="1" ht="14.25" customHeight="1">
      <c r="A27" s="718"/>
      <c r="B27" s="719"/>
      <c r="C27" s="68" t="s">
        <v>24</v>
      </c>
      <c r="D27" s="706" t="s">
        <v>25</v>
      </c>
      <c r="E27" s="706"/>
      <c r="F27" s="706" t="s">
        <v>19</v>
      </c>
      <c r="G27" s="707"/>
    </row>
    <row r="28" spans="1:7" s="4" customFormat="1" ht="14.25" customHeight="1">
      <c r="A28" s="718"/>
      <c r="B28" s="719"/>
      <c r="C28" s="68" t="s">
        <v>26</v>
      </c>
      <c r="D28" s="706" t="s">
        <v>27</v>
      </c>
      <c r="E28" s="706"/>
      <c r="F28" s="706" t="s">
        <v>19</v>
      </c>
      <c r="G28" s="707"/>
    </row>
    <row r="29" spans="1:7" s="4" customFormat="1" ht="14.25" customHeight="1">
      <c r="A29" s="718"/>
      <c r="B29" s="719"/>
      <c r="C29" s="68" t="s">
        <v>28</v>
      </c>
      <c r="D29" s="706" t="s">
        <v>29</v>
      </c>
      <c r="E29" s="706"/>
      <c r="F29" s="706" t="s">
        <v>30</v>
      </c>
      <c r="G29" s="707"/>
    </row>
    <row r="30" spans="1:7" s="4" customFormat="1" ht="14.25" customHeight="1">
      <c r="A30" s="718"/>
      <c r="B30" s="719"/>
      <c r="C30" s="68" t="s">
        <v>31</v>
      </c>
      <c r="D30" s="706"/>
      <c r="E30" s="706"/>
      <c r="F30" s="706"/>
      <c r="G30" s="707"/>
    </row>
    <row r="31" spans="1:7" s="4" customFormat="1" ht="14.25" customHeight="1">
      <c r="A31" s="718"/>
      <c r="B31" s="719"/>
      <c r="C31" s="68" t="s">
        <v>32</v>
      </c>
      <c r="D31" s="706" t="s">
        <v>33</v>
      </c>
      <c r="E31" s="706"/>
      <c r="F31" s="706" t="s">
        <v>30</v>
      </c>
      <c r="G31" s="707"/>
    </row>
    <row r="32" spans="1:7" s="4" customFormat="1" ht="14.25" customHeight="1">
      <c r="A32" s="718"/>
      <c r="B32" s="719"/>
      <c r="C32" s="68" t="s">
        <v>34</v>
      </c>
      <c r="D32" s="706"/>
      <c r="E32" s="706"/>
      <c r="F32" s="706"/>
      <c r="G32" s="707"/>
    </row>
    <row r="33" spans="1:7" s="4" customFormat="1" ht="29.25" customHeight="1">
      <c r="A33" s="718"/>
      <c r="B33" s="719"/>
      <c r="C33" s="68" t="s">
        <v>35</v>
      </c>
      <c r="D33" s="706" t="s">
        <v>36</v>
      </c>
      <c r="E33" s="706"/>
      <c r="F33" s="706" t="s">
        <v>19</v>
      </c>
      <c r="G33" s="707"/>
    </row>
    <row r="34" spans="1:7" s="4" customFormat="1" ht="14.25" customHeight="1">
      <c r="A34" s="718"/>
      <c r="B34" s="719"/>
      <c r="C34" s="68" t="s">
        <v>37</v>
      </c>
      <c r="D34" s="706" t="s">
        <v>38</v>
      </c>
      <c r="E34" s="706"/>
      <c r="F34" s="706" t="s">
        <v>19</v>
      </c>
      <c r="G34" s="707"/>
    </row>
    <row r="35" spans="1:7" s="4" customFormat="1" ht="29.25" customHeight="1">
      <c r="A35" s="718"/>
      <c r="B35" s="719"/>
      <c r="C35" s="68" t="s">
        <v>39</v>
      </c>
      <c r="D35" s="706" t="s">
        <v>40</v>
      </c>
      <c r="E35" s="706"/>
      <c r="F35" s="706" t="s">
        <v>19</v>
      </c>
      <c r="G35" s="707"/>
    </row>
    <row r="36" spans="1:7" s="4" customFormat="1" ht="15" customHeight="1" thickBot="1">
      <c r="A36" s="720"/>
      <c r="B36" s="721"/>
      <c r="C36" s="69" t="s">
        <v>41</v>
      </c>
      <c r="D36" s="724" t="s">
        <v>42</v>
      </c>
      <c r="E36" s="724"/>
      <c r="F36" s="724" t="s">
        <v>43</v>
      </c>
      <c r="G36" s="725"/>
    </row>
    <row r="37" spans="1:7" s="4" customFormat="1" ht="14.25">
      <c r="A37" s="60"/>
      <c r="B37" s="1"/>
      <c r="C37" s="1"/>
      <c r="D37" s="1"/>
      <c r="E37" s="1"/>
    </row>
    <row r="38" spans="1:7" s="4" customFormat="1" ht="15.75" thickBot="1">
      <c r="A38" s="1004" t="s">
        <v>44</v>
      </c>
      <c r="B38" s="1004"/>
      <c r="C38" s="1004"/>
      <c r="D38" s="1004"/>
      <c r="E38" s="1004"/>
      <c r="F38" s="1004"/>
      <c r="G38" s="1004"/>
    </row>
    <row r="39" spans="1:7" s="4" customFormat="1" ht="15">
      <c r="A39" s="60"/>
      <c r="B39" s="59"/>
      <c r="C39" s="1"/>
      <c r="D39" s="1"/>
      <c r="E39" s="1"/>
    </row>
    <row r="40" spans="1:7" s="4" customFormat="1" ht="14.25">
      <c r="A40" s="60">
        <v>1</v>
      </c>
      <c r="B40" s="56" t="s">
        <v>45</v>
      </c>
      <c r="C40" s="56"/>
      <c r="D40" s="56"/>
      <c r="E40" s="56"/>
      <c r="F40" s="8"/>
      <c r="G40" s="8"/>
    </row>
    <row r="41" spans="1:7" s="4" customFormat="1" ht="15.75" thickBot="1">
      <c r="A41" s="60"/>
      <c r="B41" s="38"/>
      <c r="C41" s="711" t="s">
        <v>46</v>
      </c>
      <c r="D41" s="711"/>
      <c r="E41" s="711"/>
      <c r="F41" s="38"/>
      <c r="G41" s="8"/>
    </row>
    <row r="42" spans="1:7" s="4" customFormat="1" ht="15">
      <c r="A42" s="60"/>
      <c r="B42" s="38"/>
      <c r="C42" s="38"/>
      <c r="D42" s="38"/>
      <c r="E42" s="38"/>
      <c r="F42" s="38"/>
      <c r="G42" s="8"/>
    </row>
    <row r="43" spans="1:7" s="4" customFormat="1" ht="70.5" customHeight="1">
      <c r="A43" s="60">
        <v>2</v>
      </c>
      <c r="B43" s="705" t="s">
        <v>47</v>
      </c>
      <c r="C43" s="705"/>
      <c r="D43" s="705"/>
      <c r="E43" s="705"/>
      <c r="F43" s="705"/>
      <c r="G43" s="705"/>
    </row>
    <row r="44" spans="1:7" s="4" customFormat="1" ht="14.25">
      <c r="A44" s="60"/>
      <c r="B44" s="54"/>
      <c r="C44" s="54"/>
      <c r="D44" s="54"/>
      <c r="E44" s="54"/>
      <c r="F44" s="54"/>
      <c r="G44" s="54"/>
    </row>
    <row r="45" spans="1:7" s="4" customFormat="1" ht="14.25">
      <c r="A45" s="60">
        <v>3</v>
      </c>
      <c r="B45" s="715" t="s">
        <v>48</v>
      </c>
      <c r="C45" s="715"/>
      <c r="D45" s="715"/>
      <c r="E45" s="715"/>
      <c r="F45" s="715"/>
      <c r="G45" s="715"/>
    </row>
    <row r="46" spans="1:7" s="4" customFormat="1" ht="14.25">
      <c r="A46" s="60"/>
      <c r="B46" s="55"/>
      <c r="C46" s="55"/>
      <c r="D46" s="55"/>
      <c r="E46" s="55"/>
      <c r="F46" s="55"/>
      <c r="G46" s="55"/>
    </row>
    <row r="47" spans="1:7" s="4" customFormat="1" ht="14.25">
      <c r="A47" s="60">
        <v>4</v>
      </c>
      <c r="B47" s="731" t="s">
        <v>49</v>
      </c>
      <c r="C47" s="731"/>
      <c r="D47" s="731"/>
      <c r="E47" s="731"/>
      <c r="F47" s="731"/>
      <c r="G47" s="731"/>
    </row>
    <row r="48" spans="1:7" s="4" customFormat="1" ht="14.25">
      <c r="A48" s="60"/>
      <c r="B48" s="56"/>
      <c r="C48" s="56"/>
      <c r="D48" s="56"/>
      <c r="E48" s="56"/>
      <c r="F48" s="56"/>
      <c r="G48" s="56"/>
    </row>
    <row r="49" spans="1:7" s="4" customFormat="1" ht="15.75" thickBot="1">
      <c r="A49" s="60"/>
      <c r="B49" s="61" t="s">
        <v>50</v>
      </c>
      <c r="C49" s="708" t="s">
        <v>51</v>
      </c>
      <c r="D49" s="708"/>
      <c r="E49" s="708"/>
      <c r="F49" s="708"/>
    </row>
    <row r="50" spans="1:7" s="4" customFormat="1" ht="15">
      <c r="A50" s="60"/>
      <c r="B50" s="63"/>
      <c r="C50" s="1006" t="s">
        <v>52</v>
      </c>
      <c r="D50" s="1006"/>
      <c r="E50" s="1006"/>
      <c r="F50" s="1007"/>
    </row>
    <row r="51" spans="1:7" s="4" customFormat="1" ht="15">
      <c r="A51" s="60"/>
      <c r="B51" s="64"/>
      <c r="C51" s="1008" t="s">
        <v>53</v>
      </c>
      <c r="D51" s="1008"/>
      <c r="E51" s="1008"/>
      <c r="F51" s="1009"/>
    </row>
    <row r="52" spans="1:7" s="4" customFormat="1" ht="15">
      <c r="A52" s="60"/>
      <c r="B52" s="65"/>
      <c r="C52" s="1010" t="s">
        <v>54</v>
      </c>
      <c r="D52" s="1010"/>
      <c r="E52" s="1010"/>
      <c r="F52" s="1011"/>
    </row>
    <row r="53" spans="1:7" s="4" customFormat="1" ht="14.25">
      <c r="A53" s="60"/>
      <c r="B53" s="66"/>
      <c r="C53" s="709" t="s">
        <v>55</v>
      </c>
      <c r="D53" s="709"/>
      <c r="E53" s="709"/>
      <c r="F53" s="710"/>
      <c r="G53" s="9"/>
    </row>
    <row r="54" spans="1:7" s="4" customFormat="1" ht="15" thickBot="1">
      <c r="A54" s="60"/>
      <c r="B54" s="67"/>
      <c r="C54" s="713" t="s">
        <v>56</v>
      </c>
      <c r="D54" s="713"/>
      <c r="E54" s="713"/>
      <c r="F54" s="714"/>
      <c r="G54" s="9"/>
    </row>
    <row r="55" spans="1:7" s="4" customFormat="1" ht="14.25">
      <c r="A55" s="60"/>
      <c r="B55" s="715"/>
      <c r="C55" s="715"/>
      <c r="D55" s="715"/>
      <c r="E55" s="715"/>
      <c r="F55" s="715"/>
      <c r="G55" s="715"/>
    </row>
    <row r="56" spans="1:7" s="4" customFormat="1" ht="56.25" customHeight="1">
      <c r="A56" s="60">
        <v>5</v>
      </c>
      <c r="B56" s="712" t="s">
        <v>57</v>
      </c>
      <c r="C56" s="712"/>
      <c r="D56" s="712"/>
      <c r="E56" s="712"/>
      <c r="F56" s="712"/>
      <c r="G56" s="712"/>
    </row>
    <row r="57" spans="1:7" s="4" customFormat="1" ht="12" customHeight="1">
      <c r="A57" s="60"/>
      <c r="B57" s="53"/>
      <c r="C57" s="53"/>
      <c r="D57" s="53"/>
      <c r="E57" s="53"/>
      <c r="F57" s="53"/>
      <c r="G57" s="53"/>
    </row>
    <row r="58" spans="1:7" s="4" customFormat="1" ht="14.25">
      <c r="A58" s="60">
        <v>6</v>
      </c>
      <c r="B58" s="715" t="s">
        <v>58</v>
      </c>
      <c r="C58" s="715"/>
      <c r="D58" s="715"/>
      <c r="E58" s="715"/>
      <c r="F58" s="715"/>
      <c r="G58" s="715"/>
    </row>
    <row r="59" spans="1:7" s="4" customFormat="1" ht="12" customHeight="1">
      <c r="A59" s="60"/>
      <c r="B59" s="53"/>
      <c r="C59" s="53"/>
      <c r="D59" s="53"/>
      <c r="E59" s="53"/>
      <c r="F59" s="53"/>
      <c r="G59" s="53"/>
    </row>
    <row r="60" spans="1:7" s="4" customFormat="1" ht="144.75" customHeight="1">
      <c r="A60" s="60">
        <v>7</v>
      </c>
      <c r="B60" s="705" t="s">
        <v>59</v>
      </c>
      <c r="C60" s="705"/>
      <c r="D60" s="705"/>
      <c r="E60" s="705"/>
      <c r="F60" s="705"/>
      <c r="G60" s="705"/>
    </row>
    <row r="61" spans="1:7" s="4" customFormat="1" ht="14.25">
      <c r="A61" s="60"/>
      <c r="B61" s="54"/>
      <c r="C61" s="54"/>
      <c r="D61" s="54"/>
      <c r="E61" s="54"/>
      <c r="F61" s="54"/>
      <c r="G61" s="54"/>
    </row>
    <row r="62" spans="1:7" s="4" customFormat="1" ht="103.5" customHeight="1">
      <c r="A62" s="60">
        <v>8</v>
      </c>
      <c r="B62" s="705" t="s">
        <v>60</v>
      </c>
      <c r="C62" s="705"/>
      <c r="D62" s="705"/>
      <c r="E62" s="705"/>
      <c r="F62" s="705"/>
      <c r="G62" s="705"/>
    </row>
    <row r="63" spans="1:7" ht="14.25">
      <c r="B63" s="2"/>
      <c r="C63" s="54"/>
      <c r="D63" s="54"/>
      <c r="E63" s="54"/>
      <c r="F63" s="54"/>
      <c r="G63" s="9"/>
    </row>
  </sheetData>
  <sheetProtection algorithmName="SHA-512" hashValue="QIUCFg/xoK6ggSsSLhXDPN2xI5NrlYbFFm3wVKxj3nqWnHmcXUeF0Vaj4gRNt4r3kGOOgEzZjchZv+JmCy93kg==" saltValue="KOrrJ1Vu59aXzjHiERCiRQ==" spinCount="100000" sheet="1" formatCells="0" formatColumns="0" formatRows="0" insertColumns="0" insertRows="0" deleteColumns="0" deleteRows="0" selectLockedCells="1" sort="0" autoFilter="0" pivotTables="0"/>
  <mergeCells count="57">
    <mergeCell ref="B58:G58"/>
    <mergeCell ref="B47:G47"/>
    <mergeCell ref="B55:G55"/>
    <mergeCell ref="A7:G7"/>
    <mergeCell ref="A11:B11"/>
    <mergeCell ref="A12:B12"/>
    <mergeCell ref="A13:B13"/>
    <mergeCell ref="A14:B14"/>
    <mergeCell ref="C11:E11"/>
    <mergeCell ref="C12:E12"/>
    <mergeCell ref="C13:E13"/>
    <mergeCell ref="A15:D15"/>
    <mergeCell ref="A38:G38"/>
    <mergeCell ref="A16:B16"/>
    <mergeCell ref="A17:B17"/>
    <mergeCell ref="A18:B18"/>
    <mergeCell ref="F33:G33"/>
    <mergeCell ref="D34:E34"/>
    <mergeCell ref="F34:G34"/>
    <mergeCell ref="D22:E22"/>
    <mergeCell ref="F22:G22"/>
    <mergeCell ref="D23:E23"/>
    <mergeCell ref="F24:G24"/>
    <mergeCell ref="D25:E25"/>
    <mergeCell ref="F25:G25"/>
    <mergeCell ref="A19:B19"/>
    <mergeCell ref="A22:B36"/>
    <mergeCell ref="A21:G21"/>
    <mergeCell ref="F23:G23"/>
    <mergeCell ref="D24:E24"/>
    <mergeCell ref="D26:E26"/>
    <mergeCell ref="F26:G26"/>
    <mergeCell ref="D27:E27"/>
    <mergeCell ref="F27:G27"/>
    <mergeCell ref="D36:E36"/>
    <mergeCell ref="F36:G36"/>
    <mergeCell ref="D35:E35"/>
    <mergeCell ref="F35:G35"/>
    <mergeCell ref="D28:E28"/>
    <mergeCell ref="F28:G28"/>
    <mergeCell ref="D33:E33"/>
    <mergeCell ref="B62:G62"/>
    <mergeCell ref="D29:E30"/>
    <mergeCell ref="F29:G30"/>
    <mergeCell ref="D31:E32"/>
    <mergeCell ref="F31:G32"/>
    <mergeCell ref="C49:F49"/>
    <mergeCell ref="C50:F50"/>
    <mergeCell ref="C51:F51"/>
    <mergeCell ref="C52:F52"/>
    <mergeCell ref="C53:F53"/>
    <mergeCell ref="B60:G60"/>
    <mergeCell ref="C41:E41"/>
    <mergeCell ref="B43:G43"/>
    <mergeCell ref="B56:G56"/>
    <mergeCell ref="C54:F54"/>
    <mergeCell ref="B45:G45"/>
  </mergeCells>
  <hyperlinks>
    <hyperlink ref="C25" location="SFP!A1" display="SFP" xr:uid="{00000000-0004-0000-0000-000000000000}"/>
    <hyperlink ref="C26" location="SCI!A1" display="SCI" xr:uid="{00000000-0004-0000-0000-000001000000}"/>
    <hyperlink ref="C27" location="'Other Asset'!A1" display="Other Assets" xr:uid="{00000000-0004-0000-0000-000002000000}"/>
    <hyperlink ref="C33" location="'Loss Triangles'!A1" display="Loss Triangles" xr:uid="{00000000-0004-0000-0000-000003000000}"/>
    <hyperlink ref="C23" location="Topsheet!A1" display="Topsheet" xr:uid="{00000000-0004-0000-0000-000004000000}"/>
    <hyperlink ref="C29" location="'PL (Undiscounted)'!A1" display="PL (Undiscounted)" xr:uid="{00000000-0004-0000-0000-000005000000}"/>
    <hyperlink ref="C30" location="'PL (Discounted)'!A1" display="PL (Discounted)" xr:uid="{00000000-0004-0000-0000-000006000000}"/>
    <hyperlink ref="C36" location="Revisions!A1" display="Revision" xr:uid="{00000000-0004-0000-0000-000007000000}"/>
    <hyperlink ref="C28" location="Notes!A1" display="Notes" xr:uid="{00000000-0004-0000-0000-000008000000}"/>
    <hyperlink ref="C34" location="Productions!A1" display="Productions" xr:uid="{00000000-0004-0000-0000-000009000000}"/>
    <hyperlink ref="C24" location="ComProf!A1" display="ComProf" xr:uid="{00000000-0004-0000-0000-00000A000000}"/>
    <hyperlink ref="C31" location="'CL (Undiscounted)'!A1" display="CL (Undiscounted)" xr:uid="{00000000-0004-0000-0000-00000B000000}"/>
    <hyperlink ref="C32" location="'CL (Discounted)'!A1" display="CL (Discounted)" xr:uid="{00000000-0004-0000-0000-00000C000000}"/>
    <hyperlink ref="C35" location="'RBC Reconciliation'!A1" display="RBC Reconciliation" xr:uid="{00000000-0004-0000-0000-00000D000000}"/>
  </hyperlinks>
  <pageMargins left="0.7" right="0.7" top="0.75" bottom="0.75" header="0.3" footer="0.3"/>
  <pageSetup scale="58" orientation="portrait" r:id="rId1"/>
  <drawing r:id="rId2"/>
  <legacyDrawing r:id="rId3"/>
  <oleObjects>
    <mc:AlternateContent xmlns:mc="http://schemas.openxmlformats.org/markup-compatibility/2006">
      <mc:Choice Requires="x14">
        <oleObject progId="Document" dvAspect="DVASPECT_ICON" shapeId="25603" r:id="rId4">
          <objectPr defaultSize="0" r:id="rId5">
            <anchor moveWithCells="1">
              <from>
                <xdr:col>3</xdr:col>
                <xdr:colOff>1876425</xdr:colOff>
                <xdr:row>13</xdr:row>
                <xdr:rowOff>123825</xdr:rowOff>
              </from>
              <to>
                <xdr:col>4</xdr:col>
                <xdr:colOff>704850</xdr:colOff>
                <xdr:row>17</xdr:row>
                <xdr:rowOff>76200</xdr:rowOff>
              </to>
            </anchor>
          </objectPr>
        </oleObject>
      </mc:Choice>
      <mc:Fallback>
        <oleObject progId="Document" dvAspect="DVASPECT_ICON" shapeId="25603" r:id="rId4"/>
      </mc:Fallback>
    </mc:AlternateContent>
  </oleObjec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99"/>
  </sheetPr>
  <dimension ref="A1:Q153"/>
  <sheetViews>
    <sheetView showGridLines="0" zoomScale="85" zoomScaleNormal="85" zoomScaleSheetLayoutView="85" zoomScalePageLayoutView="85" workbookViewId="0">
      <pane xSplit="3" topLeftCell="D1" activePane="topRight" state="frozen"/>
      <selection pane="topRight" activeCell="E15" sqref="E15"/>
      <selection activeCell="F53" sqref="F53:L57"/>
    </sheetView>
  </sheetViews>
  <sheetFormatPr defaultColWidth="6" defaultRowHeight="0" customHeight="1" zeroHeight="1"/>
  <cols>
    <col min="1" max="1" width="3.7109375" style="7" customWidth="1"/>
    <col min="2" max="2" width="5.28515625" style="7" customWidth="1"/>
    <col min="3" max="3" width="30.42578125" style="7" customWidth="1"/>
    <col min="4" max="15" width="26.42578125" style="7" customWidth="1"/>
    <col min="16" max="16" width="26.42578125" style="340" customWidth="1"/>
    <col min="17" max="17" width="26.42578125" style="7" customWidth="1"/>
    <col min="18" max="16384" width="6" style="4"/>
  </cols>
  <sheetData>
    <row r="1" spans="1:17" ht="15">
      <c r="A1" s="816" t="s">
        <v>686</v>
      </c>
      <c r="B1" s="817"/>
      <c r="C1" s="817"/>
      <c r="D1" s="795">
        <f>Topsheet!C11</f>
        <v>0</v>
      </c>
      <c r="E1" s="795"/>
      <c r="F1" s="795"/>
      <c r="G1" s="795"/>
      <c r="H1" s="795"/>
      <c r="I1" s="795"/>
      <c r="J1" s="795"/>
      <c r="K1" s="795"/>
      <c r="L1" s="795"/>
      <c r="M1" s="795"/>
      <c r="N1" s="795"/>
      <c r="O1" s="795"/>
      <c r="P1" s="795"/>
      <c r="Q1" s="796"/>
    </row>
    <row r="2" spans="1:17" ht="15">
      <c r="A2" s="818" t="s">
        <v>5</v>
      </c>
      <c r="B2" s="819"/>
      <c r="C2" s="819"/>
      <c r="D2" s="775">
        <f>Topsheet!C12</f>
        <v>0</v>
      </c>
      <c r="E2" s="775"/>
      <c r="F2" s="775"/>
      <c r="G2" s="775"/>
      <c r="H2" s="775"/>
      <c r="I2" s="775"/>
      <c r="J2" s="775"/>
      <c r="K2" s="775"/>
      <c r="L2" s="775"/>
      <c r="M2" s="775"/>
      <c r="N2" s="775"/>
      <c r="O2" s="775"/>
      <c r="P2" s="775"/>
      <c r="Q2" s="777"/>
    </row>
    <row r="3" spans="1:17" ht="15.75" thickBot="1">
      <c r="A3" s="820" t="s">
        <v>657</v>
      </c>
      <c r="B3" s="821"/>
      <c r="C3" s="821"/>
      <c r="D3" s="779">
        <f>Topsheet!C13</f>
        <v>0</v>
      </c>
      <c r="E3" s="779"/>
      <c r="F3" s="779"/>
      <c r="G3" s="779"/>
      <c r="H3" s="779"/>
      <c r="I3" s="779"/>
      <c r="J3" s="779"/>
      <c r="K3" s="779"/>
      <c r="L3" s="779"/>
      <c r="M3" s="779"/>
      <c r="N3" s="779"/>
      <c r="O3" s="779"/>
      <c r="P3" s="779"/>
      <c r="Q3" s="781"/>
    </row>
    <row r="4" spans="1:17" ht="11.25" customHeight="1">
      <c r="A4" s="4"/>
      <c r="B4" s="4"/>
      <c r="C4" s="4"/>
      <c r="D4" s="4"/>
      <c r="E4" s="4"/>
      <c r="F4" s="4"/>
      <c r="G4" s="4"/>
      <c r="H4" s="4"/>
      <c r="I4" s="4"/>
      <c r="J4" s="4"/>
      <c r="K4" s="4"/>
      <c r="L4" s="4"/>
      <c r="M4" s="4"/>
      <c r="N4" s="4"/>
      <c r="O4" s="4"/>
      <c r="P4" s="278"/>
      <c r="Q4" s="4"/>
    </row>
    <row r="5" spans="1:17" s="40" customFormat="1" ht="18">
      <c r="A5" s="857" t="s">
        <v>687</v>
      </c>
      <c r="B5" s="857"/>
      <c r="C5" s="857"/>
      <c r="D5" s="857"/>
      <c r="E5" s="857"/>
      <c r="F5" s="857"/>
      <c r="G5" s="857"/>
      <c r="H5" s="857"/>
      <c r="I5" s="857"/>
      <c r="J5" s="857"/>
      <c r="K5" s="857"/>
      <c r="L5" s="857"/>
      <c r="M5" s="857"/>
      <c r="N5" s="857"/>
      <c r="O5" s="857"/>
      <c r="P5" s="857"/>
      <c r="Q5" s="857"/>
    </row>
    <row r="6" spans="1:17" ht="11.25" customHeight="1" thickBot="1">
      <c r="A6" s="4"/>
      <c r="B6" s="4"/>
      <c r="C6" s="4"/>
      <c r="D6" s="4"/>
      <c r="E6" s="4"/>
      <c r="F6" s="4"/>
      <c r="G6" s="4"/>
      <c r="H6" s="4"/>
      <c r="I6" s="4"/>
      <c r="J6" s="4"/>
      <c r="K6" s="4"/>
      <c r="L6" s="4"/>
      <c r="M6" s="4"/>
      <c r="N6" s="4"/>
      <c r="O6" s="4"/>
      <c r="P6" s="278"/>
      <c r="Q6" s="4"/>
    </row>
    <row r="7" spans="1:17" s="9" customFormat="1" ht="12.75" customHeight="1">
      <c r="A7" s="853" t="s">
        <v>659</v>
      </c>
      <c r="B7" s="854"/>
      <c r="C7" s="854"/>
      <c r="D7" s="854"/>
      <c r="E7" s="854"/>
      <c r="F7" s="854"/>
      <c r="G7" s="854"/>
      <c r="H7" s="854"/>
      <c r="I7" s="854"/>
      <c r="J7" s="854"/>
      <c r="K7" s="854"/>
      <c r="L7" s="854"/>
      <c r="M7" s="854"/>
      <c r="N7" s="854"/>
      <c r="O7" s="854"/>
      <c r="P7" s="854"/>
      <c r="Q7" s="855"/>
    </row>
    <row r="8" spans="1:17" s="9" customFormat="1" ht="13.5" customHeight="1" thickBot="1">
      <c r="A8" s="851" t="s">
        <v>660</v>
      </c>
      <c r="B8" s="852"/>
      <c r="C8" s="852"/>
      <c r="D8" s="694" t="s">
        <v>661</v>
      </c>
      <c r="E8" s="699" t="s">
        <v>662</v>
      </c>
      <c r="F8" s="694" t="s">
        <v>663</v>
      </c>
      <c r="G8" s="694" t="s">
        <v>664</v>
      </c>
      <c r="H8" s="694" t="s">
        <v>665</v>
      </c>
      <c r="I8" s="695" t="s">
        <v>666</v>
      </c>
      <c r="J8" s="695" t="s">
        <v>667</v>
      </c>
      <c r="K8" s="695" t="s">
        <v>667</v>
      </c>
      <c r="L8" s="695" t="s">
        <v>668</v>
      </c>
      <c r="M8" s="695" t="s">
        <v>669</v>
      </c>
      <c r="N8" s="695" t="s">
        <v>670</v>
      </c>
      <c r="O8" s="694" t="s">
        <v>672</v>
      </c>
      <c r="P8" s="697" t="s">
        <v>688</v>
      </c>
      <c r="Q8" s="698" t="s">
        <v>673</v>
      </c>
    </row>
    <row r="9" spans="1:17" ht="15">
      <c r="A9" s="319" t="s">
        <v>689</v>
      </c>
      <c r="B9" s="320"/>
      <c r="C9" s="320"/>
      <c r="D9" s="320"/>
      <c r="E9" s="320"/>
      <c r="F9" s="320"/>
      <c r="G9" s="320"/>
      <c r="H9" s="320"/>
      <c r="I9" s="320"/>
      <c r="J9" s="320"/>
      <c r="K9" s="320"/>
      <c r="L9" s="320"/>
      <c r="M9" s="320"/>
      <c r="N9" s="320"/>
      <c r="O9" s="320"/>
      <c r="P9" s="321"/>
      <c r="Q9" s="322"/>
    </row>
    <row r="10" spans="1:17" ht="15">
      <c r="A10" s="323">
        <v>1</v>
      </c>
      <c r="B10" s="109" t="s">
        <v>690</v>
      </c>
      <c r="C10" s="87"/>
      <c r="D10" s="324">
        <f>SUM(D11:D13)</f>
        <v>0</v>
      </c>
      <c r="E10" s="324">
        <f t="shared" ref="E10:O10" si="0">SUM(E11:E13)</f>
        <v>0</v>
      </c>
      <c r="F10" s="324">
        <f t="shared" si="0"/>
        <v>0</v>
      </c>
      <c r="G10" s="324">
        <f t="shared" si="0"/>
        <v>0</v>
      </c>
      <c r="H10" s="324">
        <f t="shared" si="0"/>
        <v>0</v>
      </c>
      <c r="I10" s="324">
        <f t="shared" si="0"/>
        <v>0</v>
      </c>
      <c r="J10" s="324">
        <f t="shared" si="0"/>
        <v>0</v>
      </c>
      <c r="K10" s="324">
        <f t="shared" si="0"/>
        <v>0</v>
      </c>
      <c r="L10" s="324">
        <f t="shared" si="0"/>
        <v>0</v>
      </c>
      <c r="M10" s="324">
        <f t="shared" si="0"/>
        <v>0</v>
      </c>
      <c r="N10" s="324">
        <f t="shared" si="0"/>
        <v>0</v>
      </c>
      <c r="O10" s="324">
        <f t="shared" si="0"/>
        <v>0</v>
      </c>
      <c r="P10" s="324">
        <f>SUM(P11:P13)</f>
        <v>0</v>
      </c>
      <c r="Q10" s="325">
        <f>SUM(D10:P10)</f>
        <v>0</v>
      </c>
    </row>
    <row r="11" spans="1:17" ht="15">
      <c r="A11" s="326"/>
      <c r="B11" s="87" t="s">
        <v>691</v>
      </c>
      <c r="C11" s="87" t="s">
        <v>692</v>
      </c>
      <c r="D11" s="327"/>
      <c r="E11" s="328"/>
      <c r="F11" s="328"/>
      <c r="G11" s="328"/>
      <c r="H11" s="328"/>
      <c r="I11" s="328"/>
      <c r="J11" s="328"/>
      <c r="K11" s="328"/>
      <c r="L11" s="328"/>
      <c r="M11" s="328"/>
      <c r="N11" s="328"/>
      <c r="O11" s="328"/>
      <c r="P11" s="329">
        <f t="shared" ref="P11:P15" si="1">(D11*$D$16)+(E11*$E$16)+(F11*$F$16)+(G11*$G$16)+(H11*$H$16)+(I11*$I$16)+(J11*$J$16)+(K11*$K$16)+(L11*$L$16)+(M11*$M$16)+(N11*$N$16)+(O11*$O$16)</f>
        <v>0</v>
      </c>
      <c r="Q11" s="325">
        <f t="shared" ref="Q11:Q15" si="2">SUM(D11:P11)</f>
        <v>0</v>
      </c>
    </row>
    <row r="12" spans="1:17" ht="15">
      <c r="A12" s="326"/>
      <c r="B12" s="87" t="s">
        <v>693</v>
      </c>
      <c r="C12" s="87" t="s">
        <v>694</v>
      </c>
      <c r="D12" s="327"/>
      <c r="E12" s="328"/>
      <c r="F12" s="328"/>
      <c r="G12" s="328"/>
      <c r="H12" s="328"/>
      <c r="I12" s="328"/>
      <c r="J12" s="328"/>
      <c r="K12" s="328"/>
      <c r="L12" s="328"/>
      <c r="M12" s="328"/>
      <c r="N12" s="328"/>
      <c r="O12" s="328"/>
      <c r="P12" s="329">
        <f t="shared" si="1"/>
        <v>0</v>
      </c>
      <c r="Q12" s="325">
        <f t="shared" si="2"/>
        <v>0</v>
      </c>
    </row>
    <row r="13" spans="1:17" ht="15">
      <c r="A13" s="326"/>
      <c r="B13" s="330" t="s">
        <v>695</v>
      </c>
      <c r="C13" s="87" t="s">
        <v>696</v>
      </c>
      <c r="D13" s="327"/>
      <c r="E13" s="328"/>
      <c r="F13" s="328"/>
      <c r="G13" s="328"/>
      <c r="H13" s="328"/>
      <c r="I13" s="328"/>
      <c r="J13" s="328"/>
      <c r="K13" s="328"/>
      <c r="L13" s="328"/>
      <c r="M13" s="328"/>
      <c r="N13" s="328"/>
      <c r="O13" s="328"/>
      <c r="P13" s="329">
        <f>(D13*$D$16)+(E13*$E$16)+(F13*$F$16)+(G13*$G$16)+(H13*$H$16)+(I13*$I$16)+(J13*$J$16)+(K13*$K$16)+(L13*$L$16)+(M13*$M$16)+(N13*$N$16)+(O13*$O$16)</f>
        <v>0</v>
      </c>
      <c r="Q13" s="325">
        <f t="shared" si="2"/>
        <v>0</v>
      </c>
    </row>
    <row r="14" spans="1:17" ht="15">
      <c r="A14" s="323">
        <v>2</v>
      </c>
      <c r="B14" s="331" t="s">
        <v>697</v>
      </c>
      <c r="C14" s="87"/>
      <c r="D14" s="327"/>
      <c r="E14" s="328"/>
      <c r="F14" s="328"/>
      <c r="G14" s="328"/>
      <c r="H14" s="328"/>
      <c r="I14" s="328"/>
      <c r="J14" s="328"/>
      <c r="K14" s="328"/>
      <c r="L14" s="328"/>
      <c r="M14" s="328"/>
      <c r="N14" s="328"/>
      <c r="O14" s="328"/>
      <c r="P14" s="329">
        <f t="shared" si="1"/>
        <v>0</v>
      </c>
      <c r="Q14" s="325">
        <f t="shared" si="2"/>
        <v>0</v>
      </c>
    </row>
    <row r="15" spans="1:17" ht="15">
      <c r="A15" s="323">
        <v>3</v>
      </c>
      <c r="B15" s="109" t="s">
        <v>698</v>
      </c>
      <c r="C15" s="87"/>
      <c r="D15" s="327"/>
      <c r="E15" s="328"/>
      <c r="F15" s="328"/>
      <c r="G15" s="328"/>
      <c r="H15" s="328"/>
      <c r="I15" s="328"/>
      <c r="J15" s="328"/>
      <c r="K15" s="328"/>
      <c r="L15" s="328"/>
      <c r="M15" s="328"/>
      <c r="N15" s="328"/>
      <c r="O15" s="328"/>
      <c r="P15" s="329">
        <f t="shared" si="1"/>
        <v>0</v>
      </c>
      <c r="Q15" s="325">
        <f t="shared" si="2"/>
        <v>0</v>
      </c>
    </row>
    <row r="16" spans="1:17" s="288" customFormat="1" ht="15.75" thickBot="1">
      <c r="A16" s="323">
        <v>4</v>
      </c>
      <c r="B16" s="332" t="s">
        <v>699</v>
      </c>
      <c r="C16" s="333"/>
      <c r="D16" s="334"/>
      <c r="E16" s="335"/>
      <c r="F16" s="335"/>
      <c r="G16" s="335"/>
      <c r="H16" s="335"/>
      <c r="I16" s="335"/>
      <c r="J16" s="335"/>
      <c r="K16" s="335"/>
      <c r="L16" s="335"/>
      <c r="M16" s="335"/>
      <c r="N16" s="335"/>
      <c r="O16" s="335"/>
      <c r="P16" s="336"/>
      <c r="Q16" s="337"/>
    </row>
    <row r="17" spans="1:17" ht="15.75" thickBot="1">
      <c r="A17" s="141" t="s">
        <v>700</v>
      </c>
      <c r="B17" s="144"/>
      <c r="C17" s="144"/>
      <c r="D17" s="338">
        <f>SUM(D10,D14,D15)*(1+D16)</f>
        <v>0</v>
      </c>
      <c r="E17" s="338">
        <f t="shared" ref="E17:O17" si="3">SUM(E10,E14,E15)*(1+E16)</f>
        <v>0</v>
      </c>
      <c r="F17" s="338">
        <f t="shared" si="3"/>
        <v>0</v>
      </c>
      <c r="G17" s="338">
        <f t="shared" si="3"/>
        <v>0</v>
      </c>
      <c r="H17" s="338">
        <f t="shared" si="3"/>
        <v>0</v>
      </c>
      <c r="I17" s="338">
        <f t="shared" si="3"/>
        <v>0</v>
      </c>
      <c r="J17" s="338">
        <f t="shared" si="3"/>
        <v>0</v>
      </c>
      <c r="K17" s="338">
        <f t="shared" si="3"/>
        <v>0</v>
      </c>
      <c r="L17" s="338">
        <f t="shared" si="3"/>
        <v>0</v>
      </c>
      <c r="M17" s="338">
        <f t="shared" si="3"/>
        <v>0</v>
      </c>
      <c r="N17" s="338">
        <f t="shared" si="3"/>
        <v>0</v>
      </c>
      <c r="O17" s="338">
        <f t="shared" si="3"/>
        <v>0</v>
      </c>
      <c r="P17" s="338"/>
      <c r="Q17" s="339">
        <f>SUM(Q10,Q14,Q15)</f>
        <v>0</v>
      </c>
    </row>
    <row r="18" spans="1:17" ht="15" thickTop="1">
      <c r="A18" s="4"/>
      <c r="B18" s="4"/>
      <c r="C18" s="4"/>
      <c r="D18" s="4"/>
      <c r="E18" s="4"/>
      <c r="F18" s="4"/>
      <c r="G18" s="4"/>
      <c r="H18" s="4"/>
      <c r="I18" s="4"/>
      <c r="J18" s="4"/>
      <c r="K18" s="4"/>
      <c r="L18" s="4"/>
      <c r="M18" s="4"/>
      <c r="N18" s="4"/>
      <c r="O18" s="4"/>
      <c r="P18" s="284"/>
      <c r="Q18" s="4"/>
    </row>
    <row r="19" spans="1:17" ht="15" thickBot="1">
      <c r="A19" s="4"/>
      <c r="B19" s="4"/>
      <c r="C19" s="4"/>
      <c r="D19" s="4"/>
      <c r="E19" s="4"/>
      <c r="F19" s="4"/>
      <c r="G19" s="4"/>
      <c r="H19" s="4"/>
      <c r="I19" s="4"/>
      <c r="J19" s="4"/>
      <c r="K19" s="4"/>
      <c r="L19" s="4"/>
      <c r="M19" s="4"/>
      <c r="N19" s="4"/>
      <c r="O19" s="4"/>
      <c r="P19" s="284"/>
      <c r="Q19" s="4"/>
    </row>
    <row r="20" spans="1:17" s="9" customFormat="1" ht="12.75" customHeight="1">
      <c r="A20" s="853" t="s">
        <v>684</v>
      </c>
      <c r="B20" s="854"/>
      <c r="C20" s="854"/>
      <c r="D20" s="854"/>
      <c r="E20" s="854"/>
      <c r="F20" s="854"/>
      <c r="G20" s="854"/>
      <c r="H20" s="854"/>
      <c r="I20" s="854"/>
      <c r="J20" s="854"/>
      <c r="K20" s="854"/>
      <c r="L20" s="854"/>
      <c r="M20" s="854"/>
      <c r="N20" s="854"/>
      <c r="O20" s="854"/>
      <c r="P20" s="854"/>
      <c r="Q20" s="855"/>
    </row>
    <row r="21" spans="1:17" s="9" customFormat="1" ht="13.5" customHeight="1" thickBot="1">
      <c r="A21" s="851" t="s">
        <v>660</v>
      </c>
      <c r="B21" s="852"/>
      <c r="C21" s="852"/>
      <c r="D21" s="694" t="s">
        <v>661</v>
      </c>
      <c r="E21" s="694" t="s">
        <v>662</v>
      </c>
      <c r="F21" s="694" t="s">
        <v>663</v>
      </c>
      <c r="G21" s="694" t="s">
        <v>664</v>
      </c>
      <c r="H21" s="694" t="s">
        <v>665</v>
      </c>
      <c r="I21" s="695" t="s">
        <v>666</v>
      </c>
      <c r="J21" s="695" t="s">
        <v>667</v>
      </c>
      <c r="K21" s="695" t="s">
        <v>667</v>
      </c>
      <c r="L21" s="695" t="s">
        <v>668</v>
      </c>
      <c r="M21" s="695" t="s">
        <v>669</v>
      </c>
      <c r="N21" s="695" t="s">
        <v>670</v>
      </c>
      <c r="O21" s="694" t="s">
        <v>672</v>
      </c>
      <c r="P21" s="697" t="s">
        <v>688</v>
      </c>
      <c r="Q21" s="698" t="s">
        <v>673</v>
      </c>
    </row>
    <row r="22" spans="1:17" ht="15">
      <c r="A22" s="319" t="s">
        <v>701</v>
      </c>
      <c r="B22" s="320"/>
      <c r="C22" s="320"/>
      <c r="D22" s="320"/>
      <c r="E22" s="320"/>
      <c r="F22" s="320"/>
      <c r="G22" s="320"/>
      <c r="H22" s="320"/>
      <c r="I22" s="320"/>
      <c r="J22" s="320"/>
      <c r="K22" s="320"/>
      <c r="L22" s="320"/>
      <c r="M22" s="320"/>
      <c r="N22" s="320"/>
      <c r="O22" s="320"/>
      <c r="P22" s="321"/>
      <c r="Q22" s="322"/>
    </row>
    <row r="23" spans="1:17" ht="15">
      <c r="A23" s="323">
        <v>1</v>
      </c>
      <c r="B23" s="109" t="s">
        <v>702</v>
      </c>
      <c r="C23" s="87"/>
      <c r="D23" s="324">
        <f>SUM(D24:D26)</f>
        <v>0</v>
      </c>
      <c r="E23" s="324">
        <f t="shared" ref="E23:P23" si="4">SUM(E24:E26)</f>
        <v>0</v>
      </c>
      <c r="F23" s="324">
        <f t="shared" si="4"/>
        <v>0</v>
      </c>
      <c r="G23" s="324">
        <f t="shared" si="4"/>
        <v>0</v>
      </c>
      <c r="H23" s="324">
        <f t="shared" si="4"/>
        <v>0</v>
      </c>
      <c r="I23" s="324">
        <f t="shared" si="4"/>
        <v>0</v>
      </c>
      <c r="J23" s="324">
        <f t="shared" si="4"/>
        <v>0</v>
      </c>
      <c r="K23" s="324">
        <f t="shared" si="4"/>
        <v>0</v>
      </c>
      <c r="L23" s="324">
        <f t="shared" si="4"/>
        <v>0</v>
      </c>
      <c r="M23" s="324">
        <f t="shared" si="4"/>
        <v>0</v>
      </c>
      <c r="N23" s="324">
        <f t="shared" si="4"/>
        <v>0</v>
      </c>
      <c r="O23" s="324">
        <f t="shared" si="4"/>
        <v>0</v>
      </c>
      <c r="P23" s="324">
        <f t="shared" si="4"/>
        <v>0</v>
      </c>
      <c r="Q23" s="325">
        <f t="shared" ref="Q23:Q28" si="5">SUM(D23:P23)</f>
        <v>0</v>
      </c>
    </row>
    <row r="24" spans="1:17" ht="15">
      <c r="A24" s="326"/>
      <c r="B24" s="87" t="s">
        <v>691</v>
      </c>
      <c r="C24" s="87" t="s">
        <v>692</v>
      </c>
      <c r="D24" s="327"/>
      <c r="E24" s="328"/>
      <c r="F24" s="328"/>
      <c r="G24" s="328"/>
      <c r="H24" s="328"/>
      <c r="I24" s="328"/>
      <c r="J24" s="328"/>
      <c r="K24" s="328"/>
      <c r="L24" s="328"/>
      <c r="M24" s="328"/>
      <c r="N24" s="328"/>
      <c r="O24" s="328"/>
      <c r="P24" s="329">
        <f>(D24*$D$29)+(E24*$E$29)+(F24*$F$29)+(G24*$G$29)+(H24*$H$29)+(I24*$I$29)+(J24*$J$29)+(K24*$K$29)+(L24*$L$29)+(M24*$M$29)+(N24*$N$29)+(O24*$O$29)</f>
        <v>0</v>
      </c>
      <c r="Q24" s="325">
        <f t="shared" si="5"/>
        <v>0</v>
      </c>
    </row>
    <row r="25" spans="1:17" ht="15">
      <c r="A25" s="326"/>
      <c r="B25" s="87" t="s">
        <v>693</v>
      </c>
      <c r="C25" s="87" t="s">
        <v>694</v>
      </c>
      <c r="D25" s="327"/>
      <c r="E25" s="328"/>
      <c r="F25" s="328"/>
      <c r="G25" s="328"/>
      <c r="H25" s="328"/>
      <c r="I25" s="328"/>
      <c r="J25" s="328"/>
      <c r="K25" s="328"/>
      <c r="L25" s="328"/>
      <c r="M25" s="328"/>
      <c r="N25" s="328"/>
      <c r="O25" s="328"/>
      <c r="P25" s="329">
        <f>(D25*$D$29)+(E25*$E$29)+(F25*$F$29)+(G25*$G$29)+(H25*$H$29)+(I25*$I$29)+(J25*$J$29)+(K25*$K$29)+(L25*$L$29)+(M25*$M$29)+(N25*$N$29)+(O25*$O$29)</f>
        <v>0</v>
      </c>
      <c r="Q25" s="325">
        <f t="shared" si="5"/>
        <v>0</v>
      </c>
    </row>
    <row r="26" spans="1:17" ht="15">
      <c r="A26" s="326"/>
      <c r="B26" s="330" t="s">
        <v>695</v>
      </c>
      <c r="C26" s="87" t="s">
        <v>696</v>
      </c>
      <c r="D26" s="327"/>
      <c r="E26" s="328"/>
      <c r="F26" s="328"/>
      <c r="G26" s="328"/>
      <c r="H26" s="328"/>
      <c r="I26" s="328"/>
      <c r="J26" s="328"/>
      <c r="K26" s="328"/>
      <c r="L26" s="328"/>
      <c r="M26" s="328"/>
      <c r="N26" s="328"/>
      <c r="O26" s="328"/>
      <c r="P26" s="329">
        <f>(D26*$D$29)+(E26*$E$29)+(F26*$F$29)+(G26*$G$29)+(H26*$H$29)+(I26*$I$29)+(J26*$J$29)+(K26*$K$29)+(L26*$L$29)+(M26*$M$29)+(N26*$N$29)+(O26*$O$29)</f>
        <v>0</v>
      </c>
      <c r="Q26" s="325">
        <f t="shared" si="5"/>
        <v>0</v>
      </c>
    </row>
    <row r="27" spans="1:17" ht="15">
      <c r="A27" s="323">
        <v>2</v>
      </c>
      <c r="B27" s="109" t="s">
        <v>681</v>
      </c>
      <c r="C27" s="87"/>
      <c r="D27" s="327"/>
      <c r="E27" s="328"/>
      <c r="F27" s="328"/>
      <c r="G27" s="328"/>
      <c r="H27" s="328"/>
      <c r="I27" s="328"/>
      <c r="J27" s="328"/>
      <c r="K27" s="328"/>
      <c r="L27" s="328"/>
      <c r="M27" s="328"/>
      <c r="N27" s="328"/>
      <c r="O27" s="328"/>
      <c r="P27" s="329">
        <f>(D27*$D$29)+(E27*$E$29)+(F27*$F$29)+(G27*$G$29)+(H27*$H$29)+(I27*$I$29)+(J27*$J$29)+(K27*$K$29)+(L27*$L$29)+(M27*$M$29)+(N27*$N$29)+(O27*$O$29)</f>
        <v>0</v>
      </c>
      <c r="Q27" s="325">
        <f t="shared" si="5"/>
        <v>0</v>
      </c>
    </row>
    <row r="28" spans="1:17" ht="15">
      <c r="A28" s="323">
        <v>3</v>
      </c>
      <c r="B28" s="331" t="s">
        <v>703</v>
      </c>
      <c r="C28" s="87"/>
      <c r="D28" s="327"/>
      <c r="E28" s="328"/>
      <c r="F28" s="328"/>
      <c r="G28" s="328"/>
      <c r="H28" s="328"/>
      <c r="I28" s="328"/>
      <c r="J28" s="328"/>
      <c r="K28" s="328"/>
      <c r="L28" s="328"/>
      <c r="M28" s="328"/>
      <c r="N28" s="328"/>
      <c r="O28" s="328"/>
      <c r="P28" s="329">
        <f>(D28*$D$29)+(E28*$E$29)+(F28*$F$29)+(G28*$G$29)+(H28*$H$29)+(I28*$I$29)+(J28*$J$29)+(K28*$K$29)+(L28*$L$29)+(M28*$M$29)+(N28*$N$29)+(O28*$O$29)</f>
        <v>0</v>
      </c>
      <c r="Q28" s="325">
        <f t="shared" si="5"/>
        <v>0</v>
      </c>
    </row>
    <row r="29" spans="1:17" s="288" customFormat="1" ht="15.75" thickBot="1">
      <c r="A29" s="323">
        <v>4</v>
      </c>
      <c r="B29" s="332" t="s">
        <v>699</v>
      </c>
      <c r="C29" s="333"/>
      <c r="D29" s="334"/>
      <c r="E29" s="335"/>
      <c r="F29" s="335"/>
      <c r="G29" s="335"/>
      <c r="H29" s="335"/>
      <c r="I29" s="335"/>
      <c r="J29" s="335"/>
      <c r="K29" s="335"/>
      <c r="L29" s="335"/>
      <c r="M29" s="335"/>
      <c r="N29" s="335"/>
      <c r="O29" s="335"/>
      <c r="P29" s="336"/>
      <c r="Q29" s="337"/>
    </row>
    <row r="30" spans="1:17" ht="15.75" thickBot="1">
      <c r="A30" s="141" t="s">
        <v>704</v>
      </c>
      <c r="B30" s="144"/>
      <c r="C30" s="144"/>
      <c r="D30" s="338">
        <f t="shared" ref="D30:O30" si="6">SUM(D23,D27,D28)*(1+D29)</f>
        <v>0</v>
      </c>
      <c r="E30" s="338">
        <f t="shared" si="6"/>
        <v>0</v>
      </c>
      <c r="F30" s="338">
        <f t="shared" si="6"/>
        <v>0</v>
      </c>
      <c r="G30" s="338">
        <f t="shared" si="6"/>
        <v>0</v>
      </c>
      <c r="H30" s="338">
        <f t="shared" si="6"/>
        <v>0</v>
      </c>
      <c r="I30" s="338">
        <f t="shared" si="6"/>
        <v>0</v>
      </c>
      <c r="J30" s="338">
        <f t="shared" si="6"/>
        <v>0</v>
      </c>
      <c r="K30" s="338">
        <f t="shared" si="6"/>
        <v>0</v>
      </c>
      <c r="L30" s="338">
        <f t="shared" si="6"/>
        <v>0</v>
      </c>
      <c r="M30" s="338">
        <f t="shared" si="6"/>
        <v>0</v>
      </c>
      <c r="N30" s="338">
        <f t="shared" si="6"/>
        <v>0</v>
      </c>
      <c r="O30" s="338">
        <f t="shared" si="6"/>
        <v>0</v>
      </c>
      <c r="P30" s="338"/>
      <c r="Q30" s="339">
        <f>SUM(Q23,Q27,Q28)</f>
        <v>0</v>
      </c>
    </row>
    <row r="31" spans="1:17" ht="15" thickTop="1">
      <c r="A31" s="39"/>
      <c r="B31" s="39"/>
      <c r="C31" s="39"/>
      <c r="D31" s="4"/>
      <c r="E31" s="4"/>
      <c r="F31" s="4"/>
      <c r="G31" s="4"/>
      <c r="H31" s="4"/>
      <c r="I31" s="4"/>
      <c r="J31" s="4"/>
      <c r="K31" s="4"/>
      <c r="L31" s="4"/>
      <c r="M31" s="4"/>
      <c r="N31" s="4"/>
      <c r="O31" s="4"/>
      <c r="P31" s="278"/>
      <c r="Q31" s="4"/>
    </row>
    <row r="32" spans="1:17" ht="14.25">
      <c r="A32" s="39"/>
      <c r="B32" s="39"/>
      <c r="C32" s="39"/>
      <c r="D32" s="4"/>
      <c r="E32" s="4"/>
      <c r="F32" s="4"/>
      <c r="G32" s="4"/>
      <c r="H32" s="4"/>
      <c r="I32" s="4"/>
      <c r="J32" s="4"/>
      <c r="K32" s="4"/>
      <c r="L32" s="4"/>
      <c r="M32" s="4"/>
      <c r="N32" s="4"/>
      <c r="O32" s="4"/>
      <c r="P32" s="278"/>
      <c r="Q32" s="4"/>
    </row>
    <row r="33" spans="16:16" s="4" customFormat="1" ht="11.25" customHeight="1">
      <c r="P33" s="284"/>
    </row>
    <row r="34" spans="16:16" s="4" customFormat="1" ht="11.25" customHeight="1">
      <c r="P34" s="284"/>
    </row>
    <row r="35" spans="16:16" s="4" customFormat="1" ht="11.25" customHeight="1">
      <c r="P35" s="284"/>
    </row>
    <row r="36" spans="16:16" s="4" customFormat="1" ht="11.25" customHeight="1">
      <c r="P36" s="284"/>
    </row>
    <row r="37" spans="16:16" s="4" customFormat="1" ht="11.25" customHeight="1">
      <c r="P37" s="284"/>
    </row>
    <row r="38" spans="16:16" s="4" customFormat="1" ht="11.25" customHeight="1">
      <c r="P38" s="284"/>
    </row>
    <row r="39" spans="16:16" s="4" customFormat="1" ht="11.25" customHeight="1">
      <c r="P39" s="284"/>
    </row>
    <row r="40" spans="16:16" s="4" customFormat="1" ht="11.25" customHeight="1">
      <c r="P40" s="284"/>
    </row>
    <row r="41" spans="16:16" s="4" customFormat="1" ht="11.25" customHeight="1">
      <c r="P41" s="284"/>
    </row>
    <row r="42" spans="16:16" s="4" customFormat="1" ht="11.25" customHeight="1">
      <c r="P42" s="284"/>
    </row>
    <row r="43" spans="16:16" s="4" customFormat="1" ht="11.25" customHeight="1">
      <c r="P43" s="284"/>
    </row>
    <row r="44" spans="16:16" s="4" customFormat="1" ht="11.25" customHeight="1">
      <c r="P44" s="284"/>
    </row>
    <row r="45" spans="16:16" s="4" customFormat="1" ht="11.25" customHeight="1">
      <c r="P45" s="284"/>
    </row>
    <row r="46" spans="16:16" s="4" customFormat="1" ht="11.25" customHeight="1">
      <c r="P46" s="284"/>
    </row>
    <row r="47" spans="16:16" s="4" customFormat="1" ht="11.25" customHeight="1">
      <c r="P47" s="284"/>
    </row>
    <row r="48" spans="16:16" s="4" customFormat="1" ht="11.25" customHeight="1">
      <c r="P48" s="284"/>
    </row>
    <row r="49" spans="16:16" s="4" customFormat="1" ht="11.25" customHeight="1">
      <c r="P49" s="284"/>
    </row>
    <row r="50" spans="16:16" s="4" customFormat="1" ht="11.25" customHeight="1">
      <c r="P50" s="284"/>
    </row>
    <row r="51" spans="16:16" s="4" customFormat="1" ht="11.25" customHeight="1">
      <c r="P51" s="284"/>
    </row>
    <row r="52" spans="16:16" s="4" customFormat="1" ht="11.25" customHeight="1">
      <c r="P52" s="284"/>
    </row>
    <row r="53" spans="16:16" s="4" customFormat="1" ht="11.25" customHeight="1">
      <c r="P53" s="284"/>
    </row>
    <row r="54" spans="16:16" s="4" customFormat="1" ht="11.25" customHeight="1">
      <c r="P54" s="284"/>
    </row>
    <row r="55" spans="16:16" s="4" customFormat="1" ht="11.25" customHeight="1">
      <c r="P55" s="284"/>
    </row>
    <row r="56" spans="16:16" s="4" customFormat="1" ht="11.25" customHeight="1">
      <c r="P56" s="284"/>
    </row>
    <row r="57" spans="16:16" s="4" customFormat="1" ht="11.25" customHeight="1">
      <c r="P57" s="284"/>
    </row>
    <row r="58" spans="16:16" s="4" customFormat="1" ht="11.25" customHeight="1">
      <c r="P58" s="284"/>
    </row>
    <row r="59" spans="16:16" s="4" customFormat="1" ht="11.25" customHeight="1">
      <c r="P59" s="284"/>
    </row>
    <row r="60" spans="16:16" s="4" customFormat="1" ht="11.25" customHeight="1">
      <c r="P60" s="284"/>
    </row>
    <row r="61" spans="16:16" s="4" customFormat="1" ht="11.25" customHeight="1">
      <c r="P61" s="284"/>
    </row>
    <row r="62" spans="16:16" s="4" customFormat="1" ht="11.25" customHeight="1">
      <c r="P62" s="284"/>
    </row>
    <row r="63" spans="16:16" s="4" customFormat="1" ht="11.25" customHeight="1">
      <c r="P63" s="284"/>
    </row>
    <row r="64" spans="16:16" s="4" customFormat="1" ht="11.25" customHeight="1">
      <c r="P64" s="284"/>
    </row>
    <row r="65" spans="16:16" s="4" customFormat="1" ht="11.25" customHeight="1">
      <c r="P65" s="284"/>
    </row>
    <row r="66" spans="16:16" s="4" customFormat="1" ht="11.25" customHeight="1">
      <c r="P66" s="284"/>
    </row>
    <row r="67" spans="16:16" s="4" customFormat="1" ht="11.25" customHeight="1">
      <c r="P67" s="284"/>
    </row>
    <row r="68" spans="16:16" s="4" customFormat="1" ht="11.25" customHeight="1">
      <c r="P68" s="284"/>
    </row>
    <row r="69" spans="16:16" s="4" customFormat="1" ht="11.25" customHeight="1">
      <c r="P69" s="284"/>
    </row>
    <row r="70" spans="16:16" s="4" customFormat="1" ht="11.25" customHeight="1">
      <c r="P70" s="284"/>
    </row>
    <row r="71" spans="16:16" s="4" customFormat="1" ht="11.25" customHeight="1">
      <c r="P71" s="284"/>
    </row>
    <row r="72" spans="16:16" s="4" customFormat="1" ht="11.25" customHeight="1">
      <c r="P72" s="284"/>
    </row>
    <row r="73" spans="16:16" s="4" customFormat="1" ht="11.25" customHeight="1">
      <c r="P73" s="284"/>
    </row>
    <row r="74" spans="16:16" s="4" customFormat="1" ht="11.25" customHeight="1">
      <c r="P74" s="284"/>
    </row>
    <row r="75" spans="16:16" s="4" customFormat="1" ht="11.25" customHeight="1">
      <c r="P75" s="284"/>
    </row>
    <row r="76" spans="16:16" s="4" customFormat="1" ht="11.25" customHeight="1">
      <c r="P76" s="284"/>
    </row>
    <row r="77" spans="16:16" s="4" customFormat="1" ht="11.25" customHeight="1">
      <c r="P77" s="284"/>
    </row>
    <row r="78" spans="16:16" s="4" customFormat="1" ht="11.25" customHeight="1">
      <c r="P78" s="284"/>
    </row>
    <row r="79" spans="16:16" s="4" customFormat="1" ht="11.25" customHeight="1">
      <c r="P79" s="284"/>
    </row>
    <row r="80" spans="16:16" s="4" customFormat="1" ht="11.25" customHeight="1">
      <c r="P80" s="284"/>
    </row>
    <row r="81" spans="16:16" s="4" customFormat="1" ht="11.25" customHeight="1">
      <c r="P81" s="284"/>
    </row>
    <row r="82" spans="16:16" s="4" customFormat="1" ht="11.25" customHeight="1">
      <c r="P82" s="284"/>
    </row>
    <row r="83" spans="16:16" s="4" customFormat="1" ht="11.25" customHeight="1">
      <c r="P83" s="284"/>
    </row>
    <row r="84" spans="16:16" s="4" customFormat="1" ht="11.25" customHeight="1">
      <c r="P84" s="284"/>
    </row>
    <row r="85" spans="16:16" s="4" customFormat="1" ht="11.25" customHeight="1">
      <c r="P85" s="284"/>
    </row>
    <row r="86" spans="16:16" s="4" customFormat="1" ht="11.25" customHeight="1">
      <c r="P86" s="284"/>
    </row>
    <row r="87" spans="16:16" s="4" customFormat="1" ht="11.25" customHeight="1">
      <c r="P87" s="284"/>
    </row>
    <row r="88" spans="16:16" s="4" customFormat="1" ht="11.25" customHeight="1">
      <c r="P88" s="284"/>
    </row>
    <row r="89" spans="16:16" s="4" customFormat="1" ht="11.25" customHeight="1">
      <c r="P89" s="284"/>
    </row>
    <row r="90" spans="16:16" s="4" customFormat="1" ht="11.25" customHeight="1">
      <c r="P90" s="284"/>
    </row>
    <row r="91" spans="16:16" s="4" customFormat="1" ht="11.25" customHeight="1">
      <c r="P91" s="284"/>
    </row>
    <row r="92" spans="16:16" s="4" customFormat="1" ht="11.25" customHeight="1">
      <c r="P92" s="284"/>
    </row>
    <row r="93" spans="16:16" s="4" customFormat="1" ht="11.25" customHeight="1">
      <c r="P93" s="284"/>
    </row>
    <row r="94" spans="16:16" s="4" customFormat="1" ht="11.25" customHeight="1">
      <c r="P94" s="284"/>
    </row>
    <row r="95" spans="16:16" s="4" customFormat="1" ht="11.25" customHeight="1">
      <c r="P95" s="284"/>
    </row>
    <row r="96" spans="16:16" s="4" customFormat="1" ht="11.25" customHeight="1">
      <c r="P96" s="284"/>
    </row>
    <row r="97" spans="16:16" s="4" customFormat="1" ht="11.25" customHeight="1">
      <c r="P97" s="284"/>
    </row>
    <row r="98" spans="16:16" s="4" customFormat="1" ht="11.25" customHeight="1">
      <c r="P98" s="284"/>
    </row>
    <row r="99" spans="16:16" s="4" customFormat="1" ht="11.25" customHeight="1">
      <c r="P99" s="284"/>
    </row>
    <row r="100" spans="16:16" s="4" customFormat="1" ht="11.25" customHeight="1">
      <c r="P100" s="284"/>
    </row>
    <row r="101" spans="16:16" s="4" customFormat="1" ht="11.25" customHeight="1">
      <c r="P101" s="284"/>
    </row>
    <row r="102" spans="16:16" s="4" customFormat="1" ht="11.25" customHeight="1">
      <c r="P102" s="284"/>
    </row>
    <row r="103" spans="16:16" s="4" customFormat="1" ht="11.25" customHeight="1">
      <c r="P103" s="284"/>
    </row>
    <row r="104" spans="16:16" s="4" customFormat="1" ht="11.25" customHeight="1">
      <c r="P104" s="284"/>
    </row>
    <row r="105" spans="16:16" s="4" customFormat="1" ht="11.25" customHeight="1">
      <c r="P105" s="284"/>
    </row>
    <row r="106" spans="16:16" s="4" customFormat="1" ht="11.25" customHeight="1">
      <c r="P106" s="284"/>
    </row>
    <row r="107" spans="16:16" s="4" customFormat="1" ht="11.25" customHeight="1">
      <c r="P107" s="284"/>
    </row>
    <row r="108" spans="16:16" s="4" customFormat="1" ht="11.25" customHeight="1">
      <c r="P108" s="284"/>
    </row>
    <row r="109" spans="16:16" s="4" customFormat="1" ht="11.25" customHeight="1">
      <c r="P109" s="284"/>
    </row>
    <row r="110" spans="16:16" s="4" customFormat="1" ht="11.25" customHeight="1">
      <c r="P110" s="284"/>
    </row>
    <row r="111" spans="16:16" s="4" customFormat="1" ht="11.25" customHeight="1">
      <c r="P111" s="284"/>
    </row>
    <row r="112" spans="16:16" s="4" customFormat="1" ht="11.25" customHeight="1">
      <c r="P112" s="284"/>
    </row>
    <row r="113" spans="16:16" s="4" customFormat="1" ht="11.25" customHeight="1">
      <c r="P113" s="284"/>
    </row>
    <row r="114" spans="16:16" s="4" customFormat="1" ht="11.25" customHeight="1">
      <c r="P114" s="284"/>
    </row>
    <row r="115" spans="16:16" s="4" customFormat="1" ht="11.25" customHeight="1">
      <c r="P115" s="284"/>
    </row>
    <row r="116" spans="16:16" s="4" customFormat="1" ht="11.25" customHeight="1">
      <c r="P116" s="284"/>
    </row>
    <row r="117" spans="16:16" s="4" customFormat="1" ht="11.25" customHeight="1">
      <c r="P117" s="284"/>
    </row>
    <row r="118" spans="16:16" s="4" customFormat="1" ht="11.25" customHeight="1">
      <c r="P118" s="284"/>
    </row>
    <row r="119" spans="16:16" s="4" customFormat="1" ht="11.25" customHeight="1">
      <c r="P119" s="284"/>
    </row>
    <row r="120" spans="16:16" s="4" customFormat="1" ht="11.25" customHeight="1">
      <c r="P120" s="284"/>
    </row>
    <row r="121" spans="16:16" s="4" customFormat="1" ht="11.25" customHeight="1">
      <c r="P121" s="284"/>
    </row>
    <row r="122" spans="16:16" s="4" customFormat="1" ht="11.25" customHeight="1">
      <c r="P122" s="284"/>
    </row>
    <row r="123" spans="16:16" s="4" customFormat="1" ht="11.25" customHeight="1">
      <c r="P123" s="284"/>
    </row>
    <row r="124" spans="16:16" s="4" customFormat="1" ht="11.25" customHeight="1">
      <c r="P124" s="284"/>
    </row>
    <row r="125" spans="16:16" s="4" customFormat="1" ht="11.25" customHeight="1">
      <c r="P125" s="284"/>
    </row>
    <row r="126" spans="16:16" s="4" customFormat="1" ht="11.25" customHeight="1">
      <c r="P126" s="284"/>
    </row>
    <row r="127" spans="16:16" s="4" customFormat="1" ht="11.25" customHeight="1">
      <c r="P127" s="284"/>
    </row>
    <row r="128" spans="16:16" s="4" customFormat="1" ht="11.25" customHeight="1">
      <c r="P128" s="284"/>
    </row>
    <row r="129" spans="16:16" s="4" customFormat="1" ht="11.25" customHeight="1">
      <c r="P129" s="284"/>
    </row>
    <row r="130" spans="16:16" s="4" customFormat="1" ht="11.25" customHeight="1">
      <c r="P130" s="284"/>
    </row>
    <row r="131" spans="16:16" s="4" customFormat="1" ht="11.25" customHeight="1">
      <c r="P131" s="284"/>
    </row>
    <row r="132" spans="16:16" s="4" customFormat="1" ht="11.25" customHeight="1">
      <c r="P132" s="284"/>
    </row>
    <row r="133" spans="16:16" s="4" customFormat="1" ht="11.25" customHeight="1">
      <c r="P133" s="284"/>
    </row>
    <row r="134" spans="16:16" s="4" customFormat="1" ht="11.25" customHeight="1">
      <c r="P134" s="284"/>
    </row>
    <row r="135" spans="16:16" s="4" customFormat="1" ht="11.25" customHeight="1">
      <c r="P135" s="284"/>
    </row>
    <row r="136" spans="16:16" s="4" customFormat="1" ht="11.25" customHeight="1">
      <c r="P136" s="284"/>
    </row>
    <row r="137" spans="16:16" s="4" customFormat="1" ht="11.25" customHeight="1">
      <c r="P137" s="284"/>
    </row>
    <row r="138" spans="16:16" s="4" customFormat="1" ht="11.25" customHeight="1">
      <c r="P138" s="284"/>
    </row>
    <row r="139" spans="16:16" s="4" customFormat="1" ht="11.25" customHeight="1">
      <c r="P139" s="284"/>
    </row>
    <row r="140" spans="16:16" s="4" customFormat="1" ht="11.25" customHeight="1">
      <c r="P140" s="284"/>
    </row>
    <row r="141" spans="16:16" s="4" customFormat="1" ht="11.25" customHeight="1">
      <c r="P141" s="284"/>
    </row>
    <row r="142" spans="16:16" s="4" customFormat="1" ht="11.25" customHeight="1">
      <c r="P142" s="284"/>
    </row>
    <row r="143" spans="16:16" s="4" customFormat="1" ht="11.25" customHeight="1">
      <c r="P143" s="284"/>
    </row>
    <row r="144" spans="16:16" s="4" customFormat="1" ht="11.25" customHeight="1">
      <c r="P144" s="284"/>
    </row>
    <row r="145" spans="16:16" s="4" customFormat="1" ht="11.25" customHeight="1">
      <c r="P145" s="284"/>
    </row>
    <row r="146" spans="16:16" s="4" customFormat="1" ht="11.25" customHeight="1">
      <c r="P146" s="284"/>
    </row>
    <row r="147" spans="16:16" s="4" customFormat="1" ht="11.25" customHeight="1">
      <c r="P147" s="284"/>
    </row>
    <row r="148" spans="16:16" s="4" customFormat="1" ht="11.25" customHeight="1">
      <c r="P148" s="284"/>
    </row>
    <row r="149" spans="16:16" s="4" customFormat="1" ht="11.25" customHeight="1">
      <c r="P149" s="284"/>
    </row>
    <row r="150" spans="16:16" s="4" customFormat="1" ht="11.25" customHeight="1">
      <c r="P150" s="284"/>
    </row>
    <row r="151" spans="16:16" s="4" customFormat="1" ht="11.25" customHeight="1">
      <c r="P151" s="284"/>
    </row>
    <row r="152" spans="16:16" s="4" customFormat="1" ht="11.25" customHeight="1">
      <c r="P152" s="284"/>
    </row>
    <row r="153" spans="16:16" s="4" customFormat="1" ht="11.25" customHeight="1">
      <c r="P153" s="284"/>
    </row>
  </sheetData>
  <sheetProtection algorithmName="SHA-512" hashValue="p7EmkCKKc8SamKpjnVqih1GACxCYUGJ1+Y4x3n+wJKSk0I1asYfj9v+2/xb9c/+Bq9YLq8YTiOeAm1/wgb6NiA==" saltValue="/vRDL/wCF8E0/l+JrAzWww==" spinCount="100000" sheet="1" objects="1" scenarios="1" formatColumns="0" formatRows="0" insertColumns="0" insertRows="0"/>
  <mergeCells count="11">
    <mergeCell ref="A20:Q20"/>
    <mergeCell ref="A21:C21"/>
    <mergeCell ref="D1:Q1"/>
    <mergeCell ref="D2:Q2"/>
    <mergeCell ref="D3:Q3"/>
    <mergeCell ref="A7:Q7"/>
    <mergeCell ref="A8:C8"/>
    <mergeCell ref="A5:Q5"/>
    <mergeCell ref="A1:C1"/>
    <mergeCell ref="A2:C2"/>
    <mergeCell ref="A3:C3"/>
  </mergeCells>
  <pageMargins left="0" right="0" top="0" bottom="0" header="0" footer="0"/>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FFFF99"/>
  </sheetPr>
  <dimension ref="A1:FL81"/>
  <sheetViews>
    <sheetView showGridLines="0" zoomScale="85" zoomScaleNormal="85" zoomScaleSheetLayoutView="85" zoomScalePageLayoutView="85" workbookViewId="0">
      <selection activeCell="A17" sqref="A17"/>
    </sheetView>
  </sheetViews>
  <sheetFormatPr defaultColWidth="0" defaultRowHeight="11.25" customHeight="1" zeroHeight="1"/>
  <cols>
    <col min="1" max="12" width="20.42578125" style="24" customWidth="1"/>
    <col min="13" max="14" width="1.7109375" style="24" customWidth="1"/>
    <col min="15" max="26" width="20.42578125" style="24" customWidth="1"/>
    <col min="27" max="28" width="1.7109375" style="24" customWidth="1"/>
    <col min="29" max="40" width="20.42578125" style="24" customWidth="1"/>
    <col min="41" max="42" width="1.7109375" style="24" customWidth="1"/>
    <col min="43" max="54" width="20.42578125" style="24" customWidth="1"/>
    <col min="55" max="56" width="1.7109375" style="24" customWidth="1"/>
    <col min="57" max="68" width="20.42578125" style="24" customWidth="1"/>
    <col min="69" max="70" width="1.7109375" style="24" customWidth="1"/>
    <col min="71" max="82" width="20.42578125" style="24" customWidth="1"/>
    <col min="83" max="84" width="1.7109375" style="24" customWidth="1"/>
    <col min="85" max="96" width="20.42578125" style="24" customWidth="1"/>
    <col min="97" max="98" width="1.7109375" style="24" customWidth="1"/>
    <col min="99" max="110" width="20.42578125" style="24" customWidth="1"/>
    <col min="111" max="112" width="1.7109375" style="24" customWidth="1"/>
    <col min="113" max="124" width="20.42578125" style="24" customWidth="1"/>
    <col min="125" max="126" width="1.7109375" style="24" customWidth="1"/>
    <col min="127" max="138" width="20.42578125" style="24" customWidth="1"/>
    <col min="139" max="140" width="1.7109375" style="24" customWidth="1"/>
    <col min="141" max="152" width="20.42578125" style="24" customWidth="1"/>
    <col min="153" max="154" width="1.7109375" style="24" customWidth="1"/>
    <col min="155" max="166" width="20.42578125" style="24" customWidth="1"/>
    <col min="167" max="167" width="1.7109375" style="24" customWidth="1"/>
    <col min="168" max="168" width="2.28515625" style="24" customWidth="1"/>
    <col min="169" max="16384" width="9.140625" style="24" hidden="1"/>
  </cols>
  <sheetData>
    <row r="1" spans="1:168" s="7" customFormat="1" ht="15">
      <c r="A1" s="816" t="s">
        <v>686</v>
      </c>
      <c r="B1" s="866"/>
      <c r="C1" s="771">
        <f>Topsheet!C11</f>
        <v>0</v>
      </c>
      <c r="D1" s="772"/>
      <c r="E1" s="772"/>
      <c r="F1" s="772"/>
      <c r="G1" s="772"/>
      <c r="H1" s="772"/>
      <c r="I1" s="772"/>
      <c r="J1" s="772"/>
      <c r="K1" s="772"/>
      <c r="L1" s="773"/>
      <c r="M1" s="36"/>
      <c r="N1" s="36"/>
      <c r="O1" s="816" t="s">
        <v>686</v>
      </c>
      <c r="P1" s="866"/>
      <c r="Q1" s="771">
        <f>Topsheet!Q11</f>
        <v>0</v>
      </c>
      <c r="R1" s="772"/>
      <c r="S1" s="772"/>
      <c r="T1" s="772"/>
      <c r="U1" s="772"/>
      <c r="V1" s="772"/>
      <c r="W1" s="772"/>
      <c r="X1" s="772"/>
      <c r="Y1" s="772"/>
      <c r="Z1" s="773"/>
      <c r="AA1" s="36"/>
      <c r="AB1" s="36"/>
      <c r="AC1" s="816" t="s">
        <v>686</v>
      </c>
      <c r="AD1" s="866"/>
      <c r="AE1" s="771">
        <f>Topsheet!AE11</f>
        <v>0</v>
      </c>
      <c r="AF1" s="772"/>
      <c r="AG1" s="772"/>
      <c r="AH1" s="772"/>
      <c r="AI1" s="772"/>
      <c r="AJ1" s="772"/>
      <c r="AK1" s="772"/>
      <c r="AL1" s="772"/>
      <c r="AM1" s="772"/>
      <c r="AN1" s="773"/>
      <c r="AO1" s="295"/>
      <c r="AP1" s="36"/>
      <c r="AQ1" s="816" t="s">
        <v>686</v>
      </c>
      <c r="AR1" s="866"/>
      <c r="AS1" s="771">
        <f>Topsheet!AS11</f>
        <v>0</v>
      </c>
      <c r="AT1" s="772"/>
      <c r="AU1" s="772"/>
      <c r="AV1" s="772"/>
      <c r="AW1" s="772"/>
      <c r="AX1" s="772"/>
      <c r="AY1" s="772"/>
      <c r="AZ1" s="772"/>
      <c r="BA1" s="772"/>
      <c r="BB1" s="773"/>
      <c r="BC1" s="295"/>
      <c r="BD1" s="36"/>
      <c r="BE1" s="816" t="s">
        <v>686</v>
      </c>
      <c r="BF1" s="866"/>
      <c r="BG1" s="771">
        <f>Topsheet!BG11</f>
        <v>0</v>
      </c>
      <c r="BH1" s="772"/>
      <c r="BI1" s="772"/>
      <c r="BJ1" s="772"/>
      <c r="BK1" s="772"/>
      <c r="BL1" s="772"/>
      <c r="BM1" s="772"/>
      <c r="BN1" s="772"/>
      <c r="BO1" s="772"/>
      <c r="BP1" s="773"/>
      <c r="BQ1" s="295"/>
      <c r="BR1" s="36"/>
      <c r="BS1" s="816" t="s">
        <v>686</v>
      </c>
      <c r="BT1" s="866"/>
      <c r="BU1" s="771">
        <f>Topsheet!BU11</f>
        <v>0</v>
      </c>
      <c r="BV1" s="772"/>
      <c r="BW1" s="772"/>
      <c r="BX1" s="772"/>
      <c r="BY1" s="772"/>
      <c r="BZ1" s="772"/>
      <c r="CA1" s="772"/>
      <c r="CB1" s="772"/>
      <c r="CC1" s="772"/>
      <c r="CD1" s="773"/>
      <c r="CE1" s="295"/>
      <c r="CF1" s="36"/>
      <c r="CG1" s="816" t="s">
        <v>686</v>
      </c>
      <c r="CH1" s="866"/>
      <c r="CI1" s="771">
        <f>Topsheet!CI11</f>
        <v>0</v>
      </c>
      <c r="CJ1" s="772"/>
      <c r="CK1" s="772"/>
      <c r="CL1" s="772"/>
      <c r="CM1" s="772"/>
      <c r="CN1" s="772"/>
      <c r="CO1" s="772"/>
      <c r="CP1" s="772"/>
      <c r="CQ1" s="772"/>
      <c r="CR1" s="773"/>
      <c r="CS1" s="295"/>
      <c r="CT1" s="36"/>
      <c r="CU1" s="816" t="s">
        <v>686</v>
      </c>
      <c r="CV1" s="866"/>
      <c r="CW1" s="771">
        <f>Topsheet!CW11</f>
        <v>0</v>
      </c>
      <c r="CX1" s="772"/>
      <c r="CY1" s="772"/>
      <c r="CZ1" s="772"/>
      <c r="DA1" s="772"/>
      <c r="DB1" s="772"/>
      <c r="DC1" s="772"/>
      <c r="DD1" s="772"/>
      <c r="DE1" s="772"/>
      <c r="DF1" s="773"/>
      <c r="DG1" s="295"/>
      <c r="DH1" s="36"/>
      <c r="DI1" s="816" t="s">
        <v>686</v>
      </c>
      <c r="DJ1" s="866"/>
      <c r="DK1" s="771">
        <f>Topsheet!DK11</f>
        <v>0</v>
      </c>
      <c r="DL1" s="772"/>
      <c r="DM1" s="772"/>
      <c r="DN1" s="772"/>
      <c r="DO1" s="772"/>
      <c r="DP1" s="772"/>
      <c r="DQ1" s="772"/>
      <c r="DR1" s="772"/>
      <c r="DS1" s="772"/>
      <c r="DT1" s="773"/>
      <c r="DU1" s="295"/>
      <c r="DV1" s="36"/>
      <c r="DW1" s="816" t="s">
        <v>686</v>
      </c>
      <c r="DX1" s="866"/>
      <c r="DY1" s="771">
        <f>Topsheet!DY11</f>
        <v>0</v>
      </c>
      <c r="DZ1" s="772"/>
      <c r="EA1" s="772"/>
      <c r="EB1" s="772"/>
      <c r="EC1" s="772"/>
      <c r="ED1" s="772"/>
      <c r="EE1" s="772"/>
      <c r="EF1" s="772"/>
      <c r="EG1" s="772"/>
      <c r="EH1" s="773"/>
      <c r="EI1" s="295"/>
      <c r="EJ1" s="36"/>
      <c r="EK1" s="816" t="s">
        <v>686</v>
      </c>
      <c r="EL1" s="866"/>
      <c r="EM1" s="771">
        <f>Topsheet!EM11</f>
        <v>0</v>
      </c>
      <c r="EN1" s="772"/>
      <c r="EO1" s="772"/>
      <c r="EP1" s="772"/>
      <c r="EQ1" s="772"/>
      <c r="ER1" s="772"/>
      <c r="ES1" s="772"/>
      <c r="ET1" s="772"/>
      <c r="EU1" s="772"/>
      <c r="EV1" s="773"/>
      <c r="EW1" s="295"/>
      <c r="EX1" s="36"/>
      <c r="EY1" s="816" t="s">
        <v>686</v>
      </c>
      <c r="EZ1" s="866"/>
      <c r="FA1" s="771">
        <f>Topsheet!FA11</f>
        <v>0</v>
      </c>
      <c r="FB1" s="772"/>
      <c r="FC1" s="772"/>
      <c r="FD1" s="772"/>
      <c r="FE1" s="772"/>
      <c r="FF1" s="772"/>
      <c r="FG1" s="772"/>
      <c r="FH1" s="772"/>
      <c r="FI1" s="772"/>
      <c r="FJ1" s="773"/>
      <c r="FK1" s="295"/>
      <c r="FL1" s="4"/>
    </row>
    <row r="2" spans="1:168" s="7" customFormat="1" ht="15">
      <c r="A2" s="818" t="s">
        <v>5</v>
      </c>
      <c r="B2" s="858"/>
      <c r="C2" s="868">
        <f>Topsheet!C12</f>
        <v>0</v>
      </c>
      <c r="D2" s="869"/>
      <c r="E2" s="869"/>
      <c r="F2" s="869"/>
      <c r="G2" s="869"/>
      <c r="H2" s="869"/>
      <c r="I2" s="869"/>
      <c r="J2" s="869"/>
      <c r="K2" s="869"/>
      <c r="L2" s="870"/>
      <c r="M2" s="317"/>
      <c r="N2" s="36"/>
      <c r="O2" s="818" t="s">
        <v>5</v>
      </c>
      <c r="P2" s="858"/>
      <c r="Q2" s="859">
        <f>Topsheet!Q12</f>
        <v>0</v>
      </c>
      <c r="R2" s="860"/>
      <c r="S2" s="860"/>
      <c r="T2" s="860"/>
      <c r="U2" s="860"/>
      <c r="V2" s="860"/>
      <c r="W2" s="860"/>
      <c r="X2" s="860"/>
      <c r="Y2" s="860"/>
      <c r="Z2" s="861"/>
      <c r="AA2" s="317"/>
      <c r="AB2" s="36"/>
      <c r="AC2" s="818" t="s">
        <v>5</v>
      </c>
      <c r="AD2" s="858"/>
      <c r="AE2" s="859">
        <f>Topsheet!AE12</f>
        <v>0</v>
      </c>
      <c r="AF2" s="860"/>
      <c r="AG2" s="860"/>
      <c r="AH2" s="860"/>
      <c r="AI2" s="860"/>
      <c r="AJ2" s="860"/>
      <c r="AK2" s="860"/>
      <c r="AL2" s="860"/>
      <c r="AM2" s="860"/>
      <c r="AN2" s="861"/>
      <c r="AO2" s="293"/>
      <c r="AP2" s="36"/>
      <c r="AQ2" s="818" t="s">
        <v>5</v>
      </c>
      <c r="AR2" s="858"/>
      <c r="AS2" s="859">
        <f>Topsheet!AS12</f>
        <v>0</v>
      </c>
      <c r="AT2" s="860"/>
      <c r="AU2" s="860"/>
      <c r="AV2" s="860"/>
      <c r="AW2" s="860"/>
      <c r="AX2" s="860"/>
      <c r="AY2" s="860"/>
      <c r="AZ2" s="860"/>
      <c r="BA2" s="860"/>
      <c r="BB2" s="861"/>
      <c r="BC2" s="293"/>
      <c r="BD2" s="36"/>
      <c r="BE2" s="818" t="s">
        <v>5</v>
      </c>
      <c r="BF2" s="858"/>
      <c r="BG2" s="859">
        <f>Topsheet!BG12</f>
        <v>0</v>
      </c>
      <c r="BH2" s="860"/>
      <c r="BI2" s="860"/>
      <c r="BJ2" s="860"/>
      <c r="BK2" s="860"/>
      <c r="BL2" s="860"/>
      <c r="BM2" s="860"/>
      <c r="BN2" s="860"/>
      <c r="BO2" s="860"/>
      <c r="BP2" s="861"/>
      <c r="BQ2" s="293"/>
      <c r="BR2" s="36"/>
      <c r="BS2" s="818" t="s">
        <v>5</v>
      </c>
      <c r="BT2" s="858"/>
      <c r="BU2" s="859">
        <f>Topsheet!BU12</f>
        <v>0</v>
      </c>
      <c r="BV2" s="860"/>
      <c r="BW2" s="860"/>
      <c r="BX2" s="860"/>
      <c r="BY2" s="860"/>
      <c r="BZ2" s="860"/>
      <c r="CA2" s="860"/>
      <c r="CB2" s="860"/>
      <c r="CC2" s="860"/>
      <c r="CD2" s="861"/>
      <c r="CE2" s="293"/>
      <c r="CF2" s="36"/>
      <c r="CG2" s="818" t="s">
        <v>5</v>
      </c>
      <c r="CH2" s="858"/>
      <c r="CI2" s="859">
        <f>Topsheet!CI12</f>
        <v>0</v>
      </c>
      <c r="CJ2" s="860"/>
      <c r="CK2" s="860"/>
      <c r="CL2" s="860"/>
      <c r="CM2" s="860"/>
      <c r="CN2" s="860"/>
      <c r="CO2" s="860"/>
      <c r="CP2" s="860"/>
      <c r="CQ2" s="860"/>
      <c r="CR2" s="861"/>
      <c r="CS2" s="293"/>
      <c r="CT2" s="36"/>
      <c r="CU2" s="818" t="s">
        <v>5</v>
      </c>
      <c r="CV2" s="858"/>
      <c r="CW2" s="859">
        <f>Topsheet!CW12</f>
        <v>0</v>
      </c>
      <c r="CX2" s="860"/>
      <c r="CY2" s="860"/>
      <c r="CZ2" s="860"/>
      <c r="DA2" s="860"/>
      <c r="DB2" s="860"/>
      <c r="DC2" s="860"/>
      <c r="DD2" s="860"/>
      <c r="DE2" s="860"/>
      <c r="DF2" s="861"/>
      <c r="DG2" s="293"/>
      <c r="DH2" s="36"/>
      <c r="DI2" s="818" t="s">
        <v>5</v>
      </c>
      <c r="DJ2" s="858"/>
      <c r="DK2" s="859">
        <f>Topsheet!DK12</f>
        <v>0</v>
      </c>
      <c r="DL2" s="860"/>
      <c r="DM2" s="860"/>
      <c r="DN2" s="860"/>
      <c r="DO2" s="860"/>
      <c r="DP2" s="860"/>
      <c r="DQ2" s="860"/>
      <c r="DR2" s="860"/>
      <c r="DS2" s="860"/>
      <c r="DT2" s="861"/>
      <c r="DU2" s="293"/>
      <c r="DV2" s="36"/>
      <c r="DW2" s="818" t="s">
        <v>5</v>
      </c>
      <c r="DX2" s="858"/>
      <c r="DY2" s="859">
        <f>Topsheet!DY12</f>
        <v>0</v>
      </c>
      <c r="DZ2" s="860"/>
      <c r="EA2" s="860"/>
      <c r="EB2" s="860"/>
      <c r="EC2" s="860"/>
      <c r="ED2" s="860"/>
      <c r="EE2" s="860"/>
      <c r="EF2" s="860"/>
      <c r="EG2" s="860"/>
      <c r="EH2" s="861"/>
      <c r="EI2" s="293"/>
      <c r="EJ2" s="36"/>
      <c r="EK2" s="818" t="s">
        <v>5</v>
      </c>
      <c r="EL2" s="858"/>
      <c r="EM2" s="859">
        <f>Topsheet!EM12</f>
        <v>0</v>
      </c>
      <c r="EN2" s="860"/>
      <c r="EO2" s="860"/>
      <c r="EP2" s="860"/>
      <c r="EQ2" s="860"/>
      <c r="ER2" s="860"/>
      <c r="ES2" s="860"/>
      <c r="ET2" s="860"/>
      <c r="EU2" s="860"/>
      <c r="EV2" s="861"/>
      <c r="EW2" s="293"/>
      <c r="EX2" s="36"/>
      <c r="EY2" s="818" t="s">
        <v>5</v>
      </c>
      <c r="EZ2" s="858"/>
      <c r="FA2" s="859">
        <f>Topsheet!FA12</f>
        <v>0</v>
      </c>
      <c r="FB2" s="860"/>
      <c r="FC2" s="860"/>
      <c r="FD2" s="860"/>
      <c r="FE2" s="860"/>
      <c r="FF2" s="860"/>
      <c r="FG2" s="860"/>
      <c r="FH2" s="860"/>
      <c r="FI2" s="860"/>
      <c r="FJ2" s="861"/>
      <c r="FK2" s="293"/>
      <c r="FL2" s="4"/>
    </row>
    <row r="3" spans="1:168" s="7" customFormat="1" ht="15.75" thickBot="1">
      <c r="A3" s="820" t="s">
        <v>657</v>
      </c>
      <c r="B3" s="862"/>
      <c r="C3" s="863">
        <f>Topsheet!C13</f>
        <v>0</v>
      </c>
      <c r="D3" s="864"/>
      <c r="E3" s="864"/>
      <c r="F3" s="864"/>
      <c r="G3" s="864"/>
      <c r="H3" s="864"/>
      <c r="I3" s="864"/>
      <c r="J3" s="864"/>
      <c r="K3" s="864"/>
      <c r="L3" s="865"/>
      <c r="M3" s="36"/>
      <c r="N3" s="36"/>
      <c r="O3" s="820" t="s">
        <v>657</v>
      </c>
      <c r="P3" s="862"/>
      <c r="Q3" s="863">
        <f>Topsheet!Q13</f>
        <v>0</v>
      </c>
      <c r="R3" s="864"/>
      <c r="S3" s="864"/>
      <c r="T3" s="864"/>
      <c r="U3" s="864"/>
      <c r="V3" s="864"/>
      <c r="W3" s="864"/>
      <c r="X3" s="864"/>
      <c r="Y3" s="864"/>
      <c r="Z3" s="865"/>
      <c r="AA3" s="36"/>
      <c r="AB3" s="36"/>
      <c r="AC3" s="820" t="s">
        <v>657</v>
      </c>
      <c r="AD3" s="862"/>
      <c r="AE3" s="863">
        <f>Topsheet!AE13</f>
        <v>0</v>
      </c>
      <c r="AF3" s="864"/>
      <c r="AG3" s="864"/>
      <c r="AH3" s="864"/>
      <c r="AI3" s="864"/>
      <c r="AJ3" s="864"/>
      <c r="AK3" s="864"/>
      <c r="AL3" s="864"/>
      <c r="AM3" s="864"/>
      <c r="AN3" s="865"/>
      <c r="AO3" s="295"/>
      <c r="AP3" s="36"/>
      <c r="AQ3" s="820" t="s">
        <v>657</v>
      </c>
      <c r="AR3" s="862"/>
      <c r="AS3" s="863">
        <f>Topsheet!AS13</f>
        <v>0</v>
      </c>
      <c r="AT3" s="864"/>
      <c r="AU3" s="864"/>
      <c r="AV3" s="864"/>
      <c r="AW3" s="864"/>
      <c r="AX3" s="864"/>
      <c r="AY3" s="864"/>
      <c r="AZ3" s="864"/>
      <c r="BA3" s="864"/>
      <c r="BB3" s="865"/>
      <c r="BC3" s="295"/>
      <c r="BD3" s="36"/>
      <c r="BE3" s="820" t="s">
        <v>657</v>
      </c>
      <c r="BF3" s="862"/>
      <c r="BG3" s="863">
        <f>Topsheet!BG13</f>
        <v>0</v>
      </c>
      <c r="BH3" s="864"/>
      <c r="BI3" s="864"/>
      <c r="BJ3" s="864"/>
      <c r="BK3" s="864"/>
      <c r="BL3" s="864"/>
      <c r="BM3" s="864"/>
      <c r="BN3" s="864"/>
      <c r="BO3" s="864"/>
      <c r="BP3" s="865"/>
      <c r="BQ3" s="295"/>
      <c r="BR3" s="36"/>
      <c r="BS3" s="820" t="s">
        <v>657</v>
      </c>
      <c r="BT3" s="862"/>
      <c r="BU3" s="863">
        <f>Topsheet!BU13</f>
        <v>0</v>
      </c>
      <c r="BV3" s="864"/>
      <c r="BW3" s="864"/>
      <c r="BX3" s="864"/>
      <c r="BY3" s="864"/>
      <c r="BZ3" s="864"/>
      <c r="CA3" s="864"/>
      <c r="CB3" s="864"/>
      <c r="CC3" s="864"/>
      <c r="CD3" s="865"/>
      <c r="CE3" s="295"/>
      <c r="CF3" s="36"/>
      <c r="CG3" s="820" t="s">
        <v>657</v>
      </c>
      <c r="CH3" s="862"/>
      <c r="CI3" s="863">
        <f>Topsheet!CI13</f>
        <v>0</v>
      </c>
      <c r="CJ3" s="864"/>
      <c r="CK3" s="864"/>
      <c r="CL3" s="864"/>
      <c r="CM3" s="864"/>
      <c r="CN3" s="864"/>
      <c r="CO3" s="864"/>
      <c r="CP3" s="864"/>
      <c r="CQ3" s="864"/>
      <c r="CR3" s="865"/>
      <c r="CS3" s="295"/>
      <c r="CT3" s="36"/>
      <c r="CU3" s="820" t="s">
        <v>657</v>
      </c>
      <c r="CV3" s="862"/>
      <c r="CW3" s="863">
        <f>Topsheet!CW13</f>
        <v>0</v>
      </c>
      <c r="CX3" s="864"/>
      <c r="CY3" s="864"/>
      <c r="CZ3" s="864"/>
      <c r="DA3" s="864"/>
      <c r="DB3" s="864"/>
      <c r="DC3" s="864"/>
      <c r="DD3" s="864"/>
      <c r="DE3" s="864"/>
      <c r="DF3" s="865"/>
      <c r="DG3" s="295"/>
      <c r="DH3" s="36"/>
      <c r="DI3" s="820" t="s">
        <v>657</v>
      </c>
      <c r="DJ3" s="862"/>
      <c r="DK3" s="863">
        <f>Topsheet!DK13</f>
        <v>0</v>
      </c>
      <c r="DL3" s="864"/>
      <c r="DM3" s="864"/>
      <c r="DN3" s="864"/>
      <c r="DO3" s="864"/>
      <c r="DP3" s="864"/>
      <c r="DQ3" s="864"/>
      <c r="DR3" s="864"/>
      <c r="DS3" s="864"/>
      <c r="DT3" s="865"/>
      <c r="DU3" s="295"/>
      <c r="DV3" s="36"/>
      <c r="DW3" s="820" t="s">
        <v>657</v>
      </c>
      <c r="DX3" s="862"/>
      <c r="DY3" s="863">
        <f>Topsheet!DY13</f>
        <v>0</v>
      </c>
      <c r="DZ3" s="864"/>
      <c r="EA3" s="864"/>
      <c r="EB3" s="864"/>
      <c r="EC3" s="864"/>
      <c r="ED3" s="864"/>
      <c r="EE3" s="864"/>
      <c r="EF3" s="864"/>
      <c r="EG3" s="864"/>
      <c r="EH3" s="865"/>
      <c r="EI3" s="295"/>
      <c r="EJ3" s="36"/>
      <c r="EK3" s="820" t="s">
        <v>657</v>
      </c>
      <c r="EL3" s="862"/>
      <c r="EM3" s="863">
        <f>Topsheet!EM13</f>
        <v>0</v>
      </c>
      <c r="EN3" s="864"/>
      <c r="EO3" s="864"/>
      <c r="EP3" s="864"/>
      <c r="EQ3" s="864"/>
      <c r="ER3" s="864"/>
      <c r="ES3" s="864"/>
      <c r="ET3" s="864"/>
      <c r="EU3" s="864"/>
      <c r="EV3" s="865"/>
      <c r="EW3" s="295"/>
      <c r="EX3" s="36"/>
      <c r="EY3" s="820" t="s">
        <v>657</v>
      </c>
      <c r="EZ3" s="862"/>
      <c r="FA3" s="863">
        <f>Topsheet!FA13</f>
        <v>0</v>
      </c>
      <c r="FB3" s="864"/>
      <c r="FC3" s="864"/>
      <c r="FD3" s="864"/>
      <c r="FE3" s="864"/>
      <c r="FF3" s="864"/>
      <c r="FG3" s="864"/>
      <c r="FH3" s="864"/>
      <c r="FI3" s="864"/>
      <c r="FJ3" s="865"/>
      <c r="FK3" s="295"/>
      <c r="FL3" s="4"/>
    </row>
    <row r="4" spans="1:168" s="4" customFormat="1" ht="11.25" customHeight="1"/>
    <row r="5" spans="1:168" s="40" customFormat="1" ht="18">
      <c r="A5" s="867" t="s">
        <v>705</v>
      </c>
      <c r="B5" s="867"/>
      <c r="C5" s="867"/>
      <c r="D5" s="867"/>
      <c r="E5" s="867"/>
      <c r="F5" s="867"/>
      <c r="G5" s="867"/>
      <c r="H5" s="867"/>
      <c r="I5" s="867"/>
      <c r="J5" s="867"/>
      <c r="K5" s="867"/>
      <c r="L5" s="867"/>
      <c r="M5" s="867"/>
      <c r="N5" s="318"/>
      <c r="O5" s="318"/>
      <c r="P5" s="318" t="s">
        <v>706</v>
      </c>
      <c r="Q5" s="318"/>
      <c r="R5" s="318"/>
      <c r="S5" s="318"/>
      <c r="T5" s="318"/>
      <c r="U5" s="318"/>
      <c r="V5" s="318"/>
      <c r="W5" s="318"/>
      <c r="X5" s="318"/>
      <c r="Y5" s="318"/>
      <c r="Z5" s="318"/>
      <c r="AA5" s="318"/>
      <c r="AB5" s="318"/>
      <c r="AC5" s="318"/>
      <c r="AD5" s="318" t="s">
        <v>706</v>
      </c>
      <c r="AE5" s="318"/>
      <c r="AF5" s="318"/>
      <c r="AG5" s="318"/>
      <c r="AH5" s="318"/>
      <c r="AI5" s="318"/>
      <c r="AJ5" s="318"/>
      <c r="AK5" s="318"/>
      <c r="AL5" s="318"/>
      <c r="AM5" s="318"/>
      <c r="AN5" s="318"/>
      <c r="AO5" s="318"/>
      <c r="AP5" s="318"/>
      <c r="AQ5" s="318"/>
      <c r="AR5" s="318" t="s">
        <v>706</v>
      </c>
      <c r="AS5" s="318"/>
      <c r="AT5" s="318"/>
      <c r="AU5" s="318"/>
      <c r="AV5" s="318"/>
      <c r="AW5" s="318"/>
      <c r="AX5" s="318"/>
      <c r="AY5" s="318"/>
      <c r="AZ5" s="318"/>
      <c r="BA5" s="318"/>
      <c r="BB5" s="318"/>
      <c r="BC5" s="318"/>
      <c r="BD5" s="318"/>
      <c r="BE5" s="318"/>
      <c r="BF5" s="318" t="s">
        <v>706</v>
      </c>
      <c r="BG5" s="318"/>
      <c r="BH5" s="318"/>
      <c r="BI5" s="318"/>
      <c r="BJ5" s="318"/>
      <c r="BK5" s="318"/>
      <c r="BL5" s="318"/>
      <c r="BM5" s="318"/>
      <c r="BN5" s="318"/>
      <c r="BO5" s="318"/>
      <c r="BP5" s="318"/>
      <c r="BQ5" s="318"/>
      <c r="BR5" s="318"/>
      <c r="BS5" s="318"/>
      <c r="BT5" s="318" t="s">
        <v>706</v>
      </c>
      <c r="BU5" s="318"/>
      <c r="BV5" s="318"/>
      <c r="BW5" s="318"/>
      <c r="BX5" s="318"/>
      <c r="BY5" s="318"/>
      <c r="BZ5" s="318"/>
      <c r="CA5" s="318"/>
      <c r="CB5" s="318"/>
      <c r="CC5" s="318"/>
      <c r="CD5" s="318"/>
      <c r="CE5" s="318"/>
      <c r="CF5" s="318"/>
      <c r="CG5" s="318"/>
      <c r="CH5" s="318" t="s">
        <v>706</v>
      </c>
      <c r="CI5" s="318"/>
      <c r="CJ5" s="318"/>
      <c r="CK5" s="318"/>
      <c r="CL5" s="318"/>
      <c r="CM5" s="318"/>
      <c r="CN5" s="318"/>
      <c r="CO5" s="318"/>
      <c r="CP5" s="318"/>
      <c r="CQ5" s="318"/>
      <c r="CR5" s="318"/>
      <c r="CS5" s="318"/>
      <c r="CT5" s="318"/>
      <c r="CU5" s="318"/>
      <c r="CV5" s="318" t="s">
        <v>706</v>
      </c>
      <c r="CW5" s="318"/>
      <c r="CX5" s="318"/>
      <c r="CY5" s="318"/>
      <c r="CZ5" s="318"/>
      <c r="DA5" s="318"/>
      <c r="DB5" s="318"/>
      <c r="DC5" s="318"/>
      <c r="DD5" s="318"/>
      <c r="DE5" s="318"/>
      <c r="DF5" s="318"/>
      <c r="DG5" s="318"/>
      <c r="DH5" s="318"/>
      <c r="DI5" s="318"/>
      <c r="DJ5" s="318" t="s">
        <v>706</v>
      </c>
      <c r="DK5" s="318"/>
      <c r="DL5" s="318"/>
      <c r="DM5" s="318"/>
      <c r="DN5" s="318"/>
      <c r="DO5" s="318"/>
      <c r="DP5" s="318"/>
      <c r="DQ5" s="318"/>
      <c r="DR5" s="318"/>
      <c r="DS5" s="318"/>
      <c r="DT5" s="318"/>
      <c r="DU5" s="318"/>
      <c r="DV5" s="318"/>
      <c r="DW5" s="318"/>
      <c r="DX5" s="318" t="s">
        <v>706</v>
      </c>
      <c r="DY5" s="318"/>
      <c r="DZ5" s="318"/>
      <c r="EA5" s="318"/>
      <c r="EB5" s="318"/>
      <c r="EC5" s="318"/>
      <c r="ED5" s="318"/>
      <c r="EE5" s="318"/>
      <c r="EF5" s="318"/>
      <c r="EG5" s="318"/>
      <c r="EH5" s="318"/>
      <c r="EI5" s="318"/>
      <c r="EJ5" s="318"/>
      <c r="EK5" s="318"/>
      <c r="EL5" s="318" t="s">
        <v>706</v>
      </c>
      <c r="EM5" s="318"/>
      <c r="EN5" s="318"/>
      <c r="EO5" s="318"/>
      <c r="EP5" s="318"/>
      <c r="EQ5" s="318"/>
      <c r="ER5" s="318"/>
      <c r="ES5" s="318"/>
      <c r="ET5" s="318"/>
      <c r="EU5" s="318"/>
      <c r="EV5" s="318"/>
      <c r="EW5" s="318"/>
      <c r="EX5" s="318"/>
      <c r="EY5" s="318"/>
      <c r="EZ5" s="318" t="s">
        <v>706</v>
      </c>
      <c r="FA5" s="318"/>
      <c r="FB5" s="318"/>
      <c r="FC5" s="318"/>
      <c r="FD5" s="318"/>
      <c r="FE5" s="318"/>
      <c r="FF5" s="318"/>
      <c r="FG5" s="318"/>
      <c r="FH5" s="318"/>
      <c r="FI5" s="318"/>
      <c r="FJ5" s="318"/>
      <c r="FK5" s="318"/>
    </row>
    <row r="6" spans="1:168" s="4" customFormat="1" ht="11.25" customHeight="1"/>
    <row r="7" spans="1:168" ht="15">
      <c r="A7" s="4"/>
      <c r="B7" s="874" t="s">
        <v>707</v>
      </c>
      <c r="C7" s="874"/>
      <c r="D7" s="874"/>
      <c r="E7" s="874"/>
      <c r="F7" s="874"/>
      <c r="G7" s="874"/>
      <c r="H7" s="874"/>
      <c r="I7" s="874"/>
      <c r="J7" s="874"/>
      <c r="K7" s="874"/>
      <c r="L7" s="874"/>
      <c r="M7" s="4"/>
      <c r="N7" s="4"/>
      <c r="O7" s="4"/>
      <c r="P7" s="874" t="s">
        <v>708</v>
      </c>
      <c r="Q7" s="874"/>
      <c r="R7" s="874"/>
      <c r="S7" s="874"/>
      <c r="T7" s="874"/>
      <c r="U7" s="874"/>
      <c r="V7" s="874"/>
      <c r="W7" s="874"/>
      <c r="X7" s="874"/>
      <c r="Y7" s="874"/>
      <c r="Z7" s="874"/>
      <c r="AA7" s="4"/>
      <c r="AB7" s="4"/>
      <c r="AC7" s="4"/>
      <c r="AD7" s="874" t="s">
        <v>709</v>
      </c>
      <c r="AE7" s="874"/>
      <c r="AF7" s="874"/>
      <c r="AG7" s="874"/>
      <c r="AH7" s="874"/>
      <c r="AI7" s="874"/>
      <c r="AJ7" s="874"/>
      <c r="AK7" s="874"/>
      <c r="AL7" s="874"/>
      <c r="AM7" s="874"/>
      <c r="AN7" s="874"/>
      <c r="AO7" s="4"/>
      <c r="AP7" s="4"/>
      <c r="AQ7" s="4"/>
      <c r="AR7" s="874" t="s">
        <v>710</v>
      </c>
      <c r="AS7" s="874"/>
      <c r="AT7" s="874"/>
      <c r="AU7" s="874"/>
      <c r="AV7" s="874"/>
      <c r="AW7" s="874"/>
      <c r="AX7" s="874"/>
      <c r="AY7" s="874"/>
      <c r="AZ7" s="874"/>
      <c r="BA7" s="874"/>
      <c r="BB7" s="874"/>
      <c r="BC7" s="4"/>
      <c r="BD7" s="4"/>
      <c r="BE7" s="4"/>
      <c r="BF7" s="874" t="s">
        <v>711</v>
      </c>
      <c r="BG7" s="874"/>
      <c r="BH7" s="874"/>
      <c r="BI7" s="874"/>
      <c r="BJ7" s="874"/>
      <c r="BK7" s="874"/>
      <c r="BL7" s="874"/>
      <c r="BM7" s="874"/>
      <c r="BN7" s="874"/>
      <c r="BO7" s="874"/>
      <c r="BP7" s="874"/>
      <c r="BQ7" s="4"/>
      <c r="BR7" s="4"/>
      <c r="BS7" s="4"/>
      <c r="BT7" s="873" t="s">
        <v>712</v>
      </c>
      <c r="BU7" s="873"/>
      <c r="BV7" s="873"/>
      <c r="BW7" s="873"/>
      <c r="BX7" s="873"/>
      <c r="BY7" s="873"/>
      <c r="BZ7" s="873"/>
      <c r="CA7" s="873"/>
      <c r="CB7" s="873"/>
      <c r="CC7" s="873"/>
      <c r="CD7" s="873"/>
      <c r="CE7" s="25"/>
      <c r="CF7" s="25"/>
      <c r="CG7" s="25"/>
      <c r="CH7" s="873" t="s">
        <v>713</v>
      </c>
      <c r="CI7" s="873"/>
      <c r="CJ7" s="873"/>
      <c r="CK7" s="873"/>
      <c r="CL7" s="873"/>
      <c r="CM7" s="873"/>
      <c r="CN7" s="873"/>
      <c r="CO7" s="873"/>
      <c r="CP7" s="873"/>
      <c r="CQ7" s="873"/>
      <c r="CR7" s="873"/>
      <c r="CS7" s="25"/>
      <c r="CT7" s="25"/>
      <c r="CU7" s="25"/>
      <c r="CV7" s="873" t="s">
        <v>714</v>
      </c>
      <c r="CW7" s="873"/>
      <c r="CX7" s="873"/>
      <c r="CY7" s="873"/>
      <c r="CZ7" s="873"/>
      <c r="DA7" s="873"/>
      <c r="DB7" s="873"/>
      <c r="DC7" s="873"/>
      <c r="DD7" s="873"/>
      <c r="DE7" s="873"/>
      <c r="DF7" s="873"/>
      <c r="DG7" s="25"/>
      <c r="DH7" s="25"/>
      <c r="DI7" s="25"/>
      <c r="DJ7" s="873" t="s">
        <v>715</v>
      </c>
      <c r="DK7" s="873"/>
      <c r="DL7" s="873"/>
      <c r="DM7" s="873"/>
      <c r="DN7" s="873"/>
      <c r="DO7" s="873"/>
      <c r="DP7" s="873"/>
      <c r="DQ7" s="873"/>
      <c r="DR7" s="873"/>
      <c r="DS7" s="873"/>
      <c r="DT7" s="873"/>
      <c r="DU7" s="25"/>
      <c r="DV7" s="25"/>
      <c r="DW7" s="25"/>
      <c r="DX7" s="873" t="s">
        <v>716</v>
      </c>
      <c r="DY7" s="873"/>
      <c r="DZ7" s="873"/>
      <c r="EA7" s="873"/>
      <c r="EB7" s="873"/>
      <c r="EC7" s="873"/>
      <c r="ED7" s="873"/>
      <c r="EE7" s="873"/>
      <c r="EF7" s="873"/>
      <c r="EG7" s="873"/>
      <c r="EH7" s="873"/>
      <c r="EI7" s="25"/>
      <c r="EJ7" s="25"/>
      <c r="EK7" s="25"/>
      <c r="EL7" s="873" t="s">
        <v>717</v>
      </c>
      <c r="EM7" s="873"/>
      <c r="EN7" s="873"/>
      <c r="EO7" s="873"/>
      <c r="EP7" s="873"/>
      <c r="EQ7" s="873"/>
      <c r="ER7" s="873"/>
      <c r="ES7" s="873"/>
      <c r="ET7" s="873"/>
      <c r="EU7" s="873"/>
      <c r="EV7" s="873"/>
      <c r="EW7" s="25"/>
      <c r="EX7" s="25"/>
      <c r="EY7" s="4"/>
      <c r="EZ7" s="874" t="s">
        <v>672</v>
      </c>
      <c r="FA7" s="874"/>
      <c r="FB7" s="874"/>
      <c r="FC7" s="874"/>
      <c r="FD7" s="874"/>
      <c r="FE7" s="874"/>
      <c r="FF7" s="874"/>
      <c r="FG7" s="874"/>
      <c r="FH7" s="874"/>
      <c r="FI7" s="874"/>
      <c r="FJ7" s="874"/>
      <c r="FK7" s="4"/>
    </row>
    <row r="8" spans="1:168" ht="15">
      <c r="A8" s="4"/>
      <c r="B8" s="294"/>
      <c r="C8" s="294"/>
      <c r="D8" s="294"/>
      <c r="E8" s="294"/>
      <c r="F8" s="294"/>
      <c r="G8" s="294"/>
      <c r="H8" s="294"/>
      <c r="I8" s="294"/>
      <c r="J8" s="294"/>
      <c r="K8" s="294"/>
      <c r="L8" s="294"/>
      <c r="M8" s="4"/>
      <c r="N8" s="4"/>
      <c r="O8" s="4"/>
      <c r="P8" s="294"/>
      <c r="Q8" s="294"/>
      <c r="R8" s="294"/>
      <c r="S8" s="294"/>
      <c r="T8" s="294"/>
      <c r="U8" s="294"/>
      <c r="V8" s="294"/>
      <c r="W8" s="294"/>
      <c r="X8" s="294"/>
      <c r="Y8" s="294"/>
      <c r="Z8" s="294"/>
      <c r="AA8" s="4"/>
      <c r="AB8" s="4"/>
      <c r="AC8" s="4"/>
      <c r="AD8" s="294"/>
      <c r="AE8" s="294"/>
      <c r="AF8" s="294"/>
      <c r="AG8" s="294"/>
      <c r="AH8" s="294"/>
      <c r="AI8" s="294"/>
      <c r="AJ8" s="294"/>
      <c r="AK8" s="294"/>
      <c r="AL8" s="294"/>
      <c r="AM8" s="294"/>
      <c r="AN8" s="294"/>
      <c r="AO8" s="4"/>
      <c r="AP8" s="4"/>
      <c r="AQ8" s="4"/>
      <c r="AR8" s="294"/>
      <c r="AS8" s="294"/>
      <c r="AT8" s="294"/>
      <c r="AU8" s="294"/>
      <c r="AV8" s="294"/>
      <c r="AW8" s="294"/>
      <c r="AX8" s="294"/>
      <c r="AY8" s="294"/>
      <c r="AZ8" s="294"/>
      <c r="BA8" s="294"/>
      <c r="BB8" s="294"/>
      <c r="BC8" s="4"/>
      <c r="BD8" s="4"/>
      <c r="BE8" s="4"/>
      <c r="BF8" s="294"/>
      <c r="BG8" s="294"/>
      <c r="BH8" s="294"/>
      <c r="BI8" s="294"/>
      <c r="BJ8" s="294"/>
      <c r="BK8" s="294"/>
      <c r="BL8" s="294"/>
      <c r="BM8" s="294"/>
      <c r="BN8" s="294"/>
      <c r="BO8" s="294"/>
      <c r="BP8" s="294"/>
      <c r="BQ8" s="4"/>
      <c r="BR8" s="4"/>
      <c r="BS8" s="4"/>
      <c r="BT8" s="294"/>
      <c r="BU8" s="294"/>
      <c r="BV8" s="294"/>
      <c r="BW8" s="294"/>
      <c r="BX8" s="294"/>
      <c r="BY8" s="294"/>
      <c r="BZ8" s="294"/>
      <c r="CA8" s="294"/>
      <c r="CB8" s="294"/>
      <c r="CC8" s="294"/>
      <c r="CD8" s="294"/>
      <c r="CE8" s="4"/>
      <c r="CF8" s="4"/>
      <c r="CG8" s="4"/>
      <c r="CH8" s="294"/>
      <c r="CI8" s="294"/>
      <c r="CJ8" s="294"/>
      <c r="CK8" s="294"/>
      <c r="CL8" s="294"/>
      <c r="CM8" s="294"/>
      <c r="CN8" s="294"/>
      <c r="CO8" s="294"/>
      <c r="CP8" s="294"/>
      <c r="CQ8" s="294"/>
      <c r="CR8" s="294"/>
      <c r="CS8" s="4"/>
      <c r="CT8" s="4"/>
      <c r="CU8" s="4"/>
      <c r="CV8" s="294"/>
      <c r="CW8" s="294"/>
      <c r="CX8" s="294"/>
      <c r="CY8" s="294"/>
      <c r="CZ8" s="294"/>
      <c r="DA8" s="294"/>
      <c r="DB8" s="294"/>
      <c r="DC8" s="294"/>
      <c r="DD8" s="294"/>
      <c r="DE8" s="294"/>
      <c r="DF8" s="294"/>
      <c r="DG8" s="4"/>
      <c r="DH8" s="4"/>
      <c r="DI8" s="4"/>
      <c r="DJ8" s="294"/>
      <c r="DK8" s="294"/>
      <c r="DL8" s="294"/>
      <c r="DM8" s="294"/>
      <c r="DN8" s="294"/>
      <c r="DO8" s="294"/>
      <c r="DP8" s="294"/>
      <c r="DQ8" s="294"/>
      <c r="DR8" s="294"/>
      <c r="DS8" s="294"/>
      <c r="DT8" s="294"/>
      <c r="DU8" s="4"/>
      <c r="DV8" s="4"/>
      <c r="DW8" s="4"/>
      <c r="DX8" s="294"/>
      <c r="DY8" s="294"/>
      <c r="DZ8" s="294"/>
      <c r="EA8" s="294"/>
      <c r="EB8" s="294"/>
      <c r="EC8" s="294"/>
      <c r="ED8" s="294"/>
      <c r="EE8" s="294"/>
      <c r="EF8" s="294"/>
      <c r="EG8" s="294"/>
      <c r="EH8" s="294"/>
      <c r="EI8" s="4"/>
      <c r="EJ8" s="4"/>
      <c r="EK8" s="4"/>
      <c r="EL8" s="294"/>
      <c r="EM8" s="294"/>
      <c r="EN8" s="294"/>
      <c r="EO8" s="294"/>
      <c r="EP8" s="294"/>
      <c r="EQ8" s="294"/>
      <c r="ER8" s="294"/>
      <c r="ES8" s="294"/>
      <c r="ET8" s="294"/>
      <c r="EU8" s="294"/>
      <c r="EV8" s="294"/>
      <c r="EW8" s="4"/>
      <c r="EX8" s="4"/>
      <c r="EY8" s="4"/>
      <c r="EZ8" s="294"/>
      <c r="FA8" s="294"/>
      <c r="FB8" s="294"/>
      <c r="FC8" s="294"/>
      <c r="FD8" s="294"/>
      <c r="FE8" s="294"/>
      <c r="FF8" s="294"/>
      <c r="FG8" s="294"/>
      <c r="FH8" s="294"/>
      <c r="FI8" s="294"/>
      <c r="FJ8" s="294"/>
      <c r="FK8" s="4"/>
    </row>
    <row r="9" spans="1:168" ht="13.5" customHeight="1" thickBot="1">
      <c r="A9" s="4"/>
      <c r="B9" s="872" t="s">
        <v>718</v>
      </c>
      <c r="C9" s="872"/>
      <c r="D9" s="872"/>
      <c r="E9" s="872"/>
      <c r="F9" s="872"/>
      <c r="G9" s="872"/>
      <c r="H9" s="872"/>
      <c r="I9" s="872"/>
      <c r="J9" s="872"/>
      <c r="K9" s="872"/>
      <c r="L9" s="872"/>
      <c r="M9" s="4"/>
      <c r="N9" s="4"/>
      <c r="O9" s="4"/>
      <c r="P9" s="872" t="s">
        <v>718</v>
      </c>
      <c r="Q9" s="872"/>
      <c r="R9" s="872"/>
      <c r="S9" s="872"/>
      <c r="T9" s="872"/>
      <c r="U9" s="872"/>
      <c r="V9" s="872"/>
      <c r="W9" s="872"/>
      <c r="X9" s="872"/>
      <c r="Y9" s="872"/>
      <c r="Z9" s="872"/>
      <c r="AA9" s="4"/>
      <c r="AB9" s="4"/>
      <c r="AC9" s="4"/>
      <c r="AD9" s="872" t="s">
        <v>718</v>
      </c>
      <c r="AE9" s="872"/>
      <c r="AF9" s="872"/>
      <c r="AG9" s="872"/>
      <c r="AH9" s="872"/>
      <c r="AI9" s="872"/>
      <c r="AJ9" s="872"/>
      <c r="AK9" s="872"/>
      <c r="AL9" s="872"/>
      <c r="AM9" s="872"/>
      <c r="AN9" s="872"/>
      <c r="AO9" s="4"/>
      <c r="AP9" s="4"/>
      <c r="AQ9" s="4"/>
      <c r="AR9" s="872" t="s">
        <v>718</v>
      </c>
      <c r="AS9" s="872"/>
      <c r="AT9" s="872"/>
      <c r="AU9" s="872"/>
      <c r="AV9" s="872"/>
      <c r="AW9" s="872"/>
      <c r="AX9" s="872"/>
      <c r="AY9" s="872"/>
      <c r="AZ9" s="872"/>
      <c r="BA9" s="872"/>
      <c r="BB9" s="872"/>
      <c r="BC9" s="4"/>
      <c r="BD9" s="4"/>
      <c r="BE9" s="4"/>
      <c r="BF9" s="872" t="s">
        <v>718</v>
      </c>
      <c r="BG9" s="872"/>
      <c r="BH9" s="872"/>
      <c r="BI9" s="872"/>
      <c r="BJ9" s="872"/>
      <c r="BK9" s="872"/>
      <c r="BL9" s="872"/>
      <c r="BM9" s="872"/>
      <c r="BN9" s="872"/>
      <c r="BO9" s="872"/>
      <c r="BP9" s="872"/>
      <c r="BQ9" s="4"/>
      <c r="BR9" s="4"/>
      <c r="BS9" s="4"/>
      <c r="BT9" s="872" t="s">
        <v>718</v>
      </c>
      <c r="BU9" s="872"/>
      <c r="BV9" s="872"/>
      <c r="BW9" s="872"/>
      <c r="BX9" s="872"/>
      <c r="BY9" s="872"/>
      <c r="BZ9" s="872"/>
      <c r="CA9" s="872"/>
      <c r="CB9" s="872"/>
      <c r="CC9" s="872"/>
      <c r="CD9" s="872"/>
      <c r="CE9" s="4"/>
      <c r="CF9" s="4"/>
      <c r="CG9" s="4"/>
      <c r="CH9" s="872" t="s">
        <v>718</v>
      </c>
      <c r="CI9" s="872"/>
      <c r="CJ9" s="872"/>
      <c r="CK9" s="872"/>
      <c r="CL9" s="872"/>
      <c r="CM9" s="872"/>
      <c r="CN9" s="872"/>
      <c r="CO9" s="872"/>
      <c r="CP9" s="872"/>
      <c r="CQ9" s="872"/>
      <c r="CR9" s="872"/>
      <c r="CS9" s="4"/>
      <c r="CT9" s="4"/>
      <c r="CU9" s="4"/>
      <c r="CV9" s="872" t="s">
        <v>718</v>
      </c>
      <c r="CW9" s="872"/>
      <c r="CX9" s="872"/>
      <c r="CY9" s="872"/>
      <c r="CZ9" s="872"/>
      <c r="DA9" s="872"/>
      <c r="DB9" s="872"/>
      <c r="DC9" s="872"/>
      <c r="DD9" s="872"/>
      <c r="DE9" s="872"/>
      <c r="DF9" s="872"/>
      <c r="DG9" s="4"/>
      <c r="DH9" s="4"/>
      <c r="DI9" s="4"/>
      <c r="DJ9" s="872" t="s">
        <v>718</v>
      </c>
      <c r="DK9" s="872"/>
      <c r="DL9" s="872"/>
      <c r="DM9" s="872"/>
      <c r="DN9" s="872"/>
      <c r="DO9" s="872"/>
      <c r="DP9" s="872"/>
      <c r="DQ9" s="872"/>
      <c r="DR9" s="872"/>
      <c r="DS9" s="872"/>
      <c r="DT9" s="872"/>
      <c r="DU9" s="4"/>
      <c r="DV9" s="4"/>
      <c r="DW9" s="4"/>
      <c r="DX9" s="872" t="s">
        <v>718</v>
      </c>
      <c r="DY9" s="872"/>
      <c r="DZ9" s="872"/>
      <c r="EA9" s="872"/>
      <c r="EB9" s="872"/>
      <c r="EC9" s="872"/>
      <c r="ED9" s="872"/>
      <c r="EE9" s="872"/>
      <c r="EF9" s="872"/>
      <c r="EG9" s="872"/>
      <c r="EH9" s="872"/>
      <c r="EI9" s="4"/>
      <c r="EJ9" s="4"/>
      <c r="EK9" s="4"/>
      <c r="EL9" s="872" t="s">
        <v>718</v>
      </c>
      <c r="EM9" s="872"/>
      <c r="EN9" s="872"/>
      <c r="EO9" s="872"/>
      <c r="EP9" s="872"/>
      <c r="EQ9" s="872"/>
      <c r="ER9" s="872"/>
      <c r="ES9" s="872"/>
      <c r="ET9" s="872"/>
      <c r="EU9" s="872"/>
      <c r="EV9" s="872"/>
      <c r="EW9" s="4"/>
      <c r="EX9" s="4"/>
      <c r="EY9" s="4"/>
      <c r="EZ9" s="872" t="s">
        <v>718</v>
      </c>
      <c r="FA9" s="872"/>
      <c r="FB9" s="872"/>
      <c r="FC9" s="872"/>
      <c r="FD9" s="872"/>
      <c r="FE9" s="872"/>
      <c r="FF9" s="872"/>
      <c r="FG9" s="872"/>
      <c r="FH9" s="872"/>
      <c r="FI9" s="872"/>
      <c r="FJ9" s="872"/>
      <c r="FK9" s="4"/>
    </row>
    <row r="10" spans="1:168" ht="15.75" thickBot="1">
      <c r="A10" s="4"/>
      <c r="B10" s="346" t="str">
        <f>CONCATENATE(C10-1," and prior")</f>
        <v>1890 and prior</v>
      </c>
      <c r="C10" s="346">
        <f t="shared" ref="C10:J10" si="0">D10-1</f>
        <v>1891</v>
      </c>
      <c r="D10" s="346">
        <f t="shared" si="0"/>
        <v>1892</v>
      </c>
      <c r="E10" s="346">
        <f t="shared" si="0"/>
        <v>1893</v>
      </c>
      <c r="F10" s="346">
        <f t="shared" si="0"/>
        <v>1894</v>
      </c>
      <c r="G10" s="346">
        <f t="shared" si="0"/>
        <v>1895</v>
      </c>
      <c r="H10" s="346">
        <f t="shared" si="0"/>
        <v>1896</v>
      </c>
      <c r="I10" s="346">
        <f t="shared" si="0"/>
        <v>1897</v>
      </c>
      <c r="J10" s="346">
        <f t="shared" si="0"/>
        <v>1898</v>
      </c>
      <c r="K10" s="346">
        <f>L10-1</f>
        <v>1899</v>
      </c>
      <c r="L10" s="346">
        <f>YEAR($C$2)</f>
        <v>1900</v>
      </c>
      <c r="M10" s="4"/>
      <c r="N10" s="4"/>
      <c r="O10" s="4"/>
      <c r="P10" s="346" t="str">
        <f>CONCATENATE(Q10-1," and prior")</f>
        <v>1890 and prior</v>
      </c>
      <c r="Q10" s="346">
        <f t="shared" ref="Q10:X10" si="1">R10-1</f>
        <v>1891</v>
      </c>
      <c r="R10" s="346">
        <f t="shared" si="1"/>
        <v>1892</v>
      </c>
      <c r="S10" s="346">
        <f t="shared" si="1"/>
        <v>1893</v>
      </c>
      <c r="T10" s="346">
        <f t="shared" si="1"/>
        <v>1894</v>
      </c>
      <c r="U10" s="346">
        <f t="shared" si="1"/>
        <v>1895</v>
      </c>
      <c r="V10" s="346">
        <f t="shared" si="1"/>
        <v>1896</v>
      </c>
      <c r="W10" s="346">
        <f t="shared" si="1"/>
        <v>1897</v>
      </c>
      <c r="X10" s="346">
        <f t="shared" si="1"/>
        <v>1898</v>
      </c>
      <c r="Y10" s="346">
        <f>Z10-1</f>
        <v>1899</v>
      </c>
      <c r="Z10" s="346">
        <f>YEAR($C$2)</f>
        <v>1900</v>
      </c>
      <c r="AA10" s="4"/>
      <c r="AB10" s="4"/>
      <c r="AC10" s="4"/>
      <c r="AD10" s="346" t="str">
        <f>CONCATENATE(AE10-1," and prior")</f>
        <v>1890 and prior</v>
      </c>
      <c r="AE10" s="346">
        <f t="shared" ref="AE10:AL10" si="2">AF10-1</f>
        <v>1891</v>
      </c>
      <c r="AF10" s="346">
        <f t="shared" si="2"/>
        <v>1892</v>
      </c>
      <c r="AG10" s="346">
        <f t="shared" si="2"/>
        <v>1893</v>
      </c>
      <c r="AH10" s="346">
        <f t="shared" si="2"/>
        <v>1894</v>
      </c>
      <c r="AI10" s="346">
        <f t="shared" si="2"/>
        <v>1895</v>
      </c>
      <c r="AJ10" s="346">
        <f t="shared" si="2"/>
        <v>1896</v>
      </c>
      <c r="AK10" s="346">
        <f t="shared" si="2"/>
        <v>1897</v>
      </c>
      <c r="AL10" s="346">
        <f t="shared" si="2"/>
        <v>1898</v>
      </c>
      <c r="AM10" s="346">
        <f>AN10-1</f>
        <v>1899</v>
      </c>
      <c r="AN10" s="346">
        <f>YEAR($C$2)</f>
        <v>1900</v>
      </c>
      <c r="AO10" s="4"/>
      <c r="AP10" s="4"/>
      <c r="AQ10" s="4"/>
      <c r="AR10" s="346" t="str">
        <f>CONCATENATE(AS10-1," and prior")</f>
        <v>1890 and prior</v>
      </c>
      <c r="AS10" s="346">
        <f t="shared" ref="AS10:AZ10" si="3">AT10-1</f>
        <v>1891</v>
      </c>
      <c r="AT10" s="346">
        <f t="shared" si="3"/>
        <v>1892</v>
      </c>
      <c r="AU10" s="346">
        <f t="shared" si="3"/>
        <v>1893</v>
      </c>
      <c r="AV10" s="346">
        <f t="shared" si="3"/>
        <v>1894</v>
      </c>
      <c r="AW10" s="346">
        <f t="shared" si="3"/>
        <v>1895</v>
      </c>
      <c r="AX10" s="346">
        <f t="shared" si="3"/>
        <v>1896</v>
      </c>
      <c r="AY10" s="346">
        <f t="shared" si="3"/>
        <v>1897</v>
      </c>
      <c r="AZ10" s="346">
        <f t="shared" si="3"/>
        <v>1898</v>
      </c>
      <c r="BA10" s="346">
        <f>BB10-1</f>
        <v>1899</v>
      </c>
      <c r="BB10" s="346">
        <f>YEAR($C$2)</f>
        <v>1900</v>
      </c>
      <c r="BC10" s="4"/>
      <c r="BD10" s="4"/>
      <c r="BE10" s="4"/>
      <c r="BF10" s="346" t="str">
        <f>CONCATENATE(BG10-1," and prior")</f>
        <v>1890 and prior</v>
      </c>
      <c r="BG10" s="346">
        <f t="shared" ref="BG10:BN10" si="4">BH10-1</f>
        <v>1891</v>
      </c>
      <c r="BH10" s="346">
        <f t="shared" si="4"/>
        <v>1892</v>
      </c>
      <c r="BI10" s="346">
        <f t="shared" si="4"/>
        <v>1893</v>
      </c>
      <c r="BJ10" s="346">
        <f t="shared" si="4"/>
        <v>1894</v>
      </c>
      <c r="BK10" s="346">
        <f t="shared" si="4"/>
        <v>1895</v>
      </c>
      <c r="BL10" s="346">
        <f t="shared" si="4"/>
        <v>1896</v>
      </c>
      <c r="BM10" s="346">
        <f t="shared" si="4"/>
        <v>1897</v>
      </c>
      <c r="BN10" s="346">
        <f t="shared" si="4"/>
        <v>1898</v>
      </c>
      <c r="BO10" s="346">
        <f>BP10-1</f>
        <v>1899</v>
      </c>
      <c r="BP10" s="346">
        <f>YEAR($C$2)</f>
        <v>1900</v>
      </c>
      <c r="BQ10" s="4"/>
      <c r="BR10" s="4"/>
      <c r="BS10" s="4"/>
      <c r="BT10" s="346" t="str">
        <f>CONCATENATE(BU10-1," and prior")</f>
        <v>1890 and prior</v>
      </c>
      <c r="BU10" s="346">
        <f t="shared" ref="BU10:CB10" si="5">BV10-1</f>
        <v>1891</v>
      </c>
      <c r="BV10" s="346">
        <f t="shared" si="5"/>
        <v>1892</v>
      </c>
      <c r="BW10" s="346">
        <f t="shared" si="5"/>
        <v>1893</v>
      </c>
      <c r="BX10" s="346">
        <f t="shared" si="5"/>
        <v>1894</v>
      </c>
      <c r="BY10" s="346">
        <f t="shared" si="5"/>
        <v>1895</v>
      </c>
      <c r="BZ10" s="346">
        <f t="shared" si="5"/>
        <v>1896</v>
      </c>
      <c r="CA10" s="346">
        <f t="shared" si="5"/>
        <v>1897</v>
      </c>
      <c r="CB10" s="346">
        <f t="shared" si="5"/>
        <v>1898</v>
      </c>
      <c r="CC10" s="346">
        <f>CD10-1</f>
        <v>1899</v>
      </c>
      <c r="CD10" s="346">
        <f>YEAR($C$2)</f>
        <v>1900</v>
      </c>
      <c r="CE10" s="4"/>
      <c r="CF10" s="4"/>
      <c r="CG10" s="4"/>
      <c r="CH10" s="346" t="str">
        <f>CONCATENATE(CI10-1," and prior")</f>
        <v>1890 and prior</v>
      </c>
      <c r="CI10" s="346">
        <f t="shared" ref="CI10:CP10" si="6">CJ10-1</f>
        <v>1891</v>
      </c>
      <c r="CJ10" s="346">
        <f t="shared" si="6"/>
        <v>1892</v>
      </c>
      <c r="CK10" s="346">
        <f t="shared" si="6"/>
        <v>1893</v>
      </c>
      <c r="CL10" s="346">
        <f t="shared" si="6"/>
        <v>1894</v>
      </c>
      <c r="CM10" s="346">
        <f t="shared" si="6"/>
        <v>1895</v>
      </c>
      <c r="CN10" s="346">
        <f t="shared" si="6"/>
        <v>1896</v>
      </c>
      <c r="CO10" s="346">
        <f t="shared" si="6"/>
        <v>1897</v>
      </c>
      <c r="CP10" s="346">
        <f t="shared" si="6"/>
        <v>1898</v>
      </c>
      <c r="CQ10" s="346">
        <f>CR10-1</f>
        <v>1899</v>
      </c>
      <c r="CR10" s="346">
        <f>YEAR($C$2)</f>
        <v>1900</v>
      </c>
      <c r="CS10" s="4"/>
      <c r="CT10" s="4"/>
      <c r="CU10" s="4"/>
      <c r="CV10" s="346" t="str">
        <f>CONCATENATE(CW10-1," and prior")</f>
        <v>1890 and prior</v>
      </c>
      <c r="CW10" s="346">
        <f t="shared" ref="CW10:DD10" si="7">CX10-1</f>
        <v>1891</v>
      </c>
      <c r="CX10" s="346">
        <f t="shared" si="7"/>
        <v>1892</v>
      </c>
      <c r="CY10" s="346">
        <f t="shared" si="7"/>
        <v>1893</v>
      </c>
      <c r="CZ10" s="346">
        <f t="shared" si="7"/>
        <v>1894</v>
      </c>
      <c r="DA10" s="346">
        <f t="shared" si="7"/>
        <v>1895</v>
      </c>
      <c r="DB10" s="346">
        <f t="shared" si="7"/>
        <v>1896</v>
      </c>
      <c r="DC10" s="346">
        <f t="shared" si="7"/>
        <v>1897</v>
      </c>
      <c r="DD10" s="346">
        <f t="shared" si="7"/>
        <v>1898</v>
      </c>
      <c r="DE10" s="346">
        <f>DF10-1</f>
        <v>1899</v>
      </c>
      <c r="DF10" s="346">
        <f>YEAR($C$2)</f>
        <v>1900</v>
      </c>
      <c r="DG10" s="4"/>
      <c r="DH10" s="4"/>
      <c r="DI10" s="4"/>
      <c r="DJ10" s="346" t="str">
        <f>CONCATENATE(DK10-1," and prior")</f>
        <v>1890 and prior</v>
      </c>
      <c r="DK10" s="346">
        <f t="shared" ref="DK10:DR10" si="8">DL10-1</f>
        <v>1891</v>
      </c>
      <c r="DL10" s="346">
        <f t="shared" si="8"/>
        <v>1892</v>
      </c>
      <c r="DM10" s="346">
        <f t="shared" si="8"/>
        <v>1893</v>
      </c>
      <c r="DN10" s="346">
        <f t="shared" si="8"/>
        <v>1894</v>
      </c>
      <c r="DO10" s="346">
        <f t="shared" si="8"/>
        <v>1895</v>
      </c>
      <c r="DP10" s="346">
        <f t="shared" si="8"/>
        <v>1896</v>
      </c>
      <c r="DQ10" s="346">
        <f t="shared" si="8"/>
        <v>1897</v>
      </c>
      <c r="DR10" s="346">
        <f t="shared" si="8"/>
        <v>1898</v>
      </c>
      <c r="DS10" s="346">
        <f>DT10-1</f>
        <v>1899</v>
      </c>
      <c r="DT10" s="346">
        <f>YEAR($C$2)</f>
        <v>1900</v>
      </c>
      <c r="DU10" s="4"/>
      <c r="DV10" s="4"/>
      <c r="DW10" s="4"/>
      <c r="DX10" s="346" t="str">
        <f>CONCATENATE(DY10-1," and prior")</f>
        <v>1890 and prior</v>
      </c>
      <c r="DY10" s="346">
        <f t="shared" ref="DY10:EF10" si="9">DZ10-1</f>
        <v>1891</v>
      </c>
      <c r="DZ10" s="346">
        <f t="shared" si="9"/>
        <v>1892</v>
      </c>
      <c r="EA10" s="346">
        <f t="shared" si="9"/>
        <v>1893</v>
      </c>
      <c r="EB10" s="346">
        <f t="shared" si="9"/>
        <v>1894</v>
      </c>
      <c r="EC10" s="346">
        <f t="shared" si="9"/>
        <v>1895</v>
      </c>
      <c r="ED10" s="346">
        <f t="shared" si="9"/>
        <v>1896</v>
      </c>
      <c r="EE10" s="346">
        <f t="shared" si="9"/>
        <v>1897</v>
      </c>
      <c r="EF10" s="346">
        <f t="shared" si="9"/>
        <v>1898</v>
      </c>
      <c r="EG10" s="346">
        <f>EH10-1</f>
        <v>1899</v>
      </c>
      <c r="EH10" s="346">
        <f>YEAR($C$2)</f>
        <v>1900</v>
      </c>
      <c r="EI10" s="4"/>
      <c r="EJ10" s="4"/>
      <c r="EK10" s="4"/>
      <c r="EL10" s="346" t="str">
        <f>CONCATENATE(EM10-1," and prior")</f>
        <v>1890 and prior</v>
      </c>
      <c r="EM10" s="346">
        <f t="shared" ref="EM10:ET10" si="10">EN10-1</f>
        <v>1891</v>
      </c>
      <c r="EN10" s="346">
        <f t="shared" si="10"/>
        <v>1892</v>
      </c>
      <c r="EO10" s="346">
        <f t="shared" si="10"/>
        <v>1893</v>
      </c>
      <c r="EP10" s="346">
        <f t="shared" si="10"/>
        <v>1894</v>
      </c>
      <c r="EQ10" s="346">
        <f t="shared" si="10"/>
        <v>1895</v>
      </c>
      <c r="ER10" s="346">
        <f t="shared" si="10"/>
        <v>1896</v>
      </c>
      <c r="ES10" s="346">
        <f t="shared" si="10"/>
        <v>1897</v>
      </c>
      <c r="ET10" s="346">
        <f t="shared" si="10"/>
        <v>1898</v>
      </c>
      <c r="EU10" s="346">
        <f>EV10-1</f>
        <v>1899</v>
      </c>
      <c r="EV10" s="346">
        <f>YEAR($C$2)</f>
        <v>1900</v>
      </c>
      <c r="EW10" s="4"/>
      <c r="EX10" s="4"/>
      <c r="EY10" s="4"/>
      <c r="EZ10" s="346" t="str">
        <f>CONCATENATE(FA10-1," and prior")</f>
        <v>1890 and prior</v>
      </c>
      <c r="FA10" s="346">
        <f t="shared" ref="FA10:FH10" si="11">FB10-1</f>
        <v>1891</v>
      </c>
      <c r="FB10" s="346">
        <f t="shared" si="11"/>
        <v>1892</v>
      </c>
      <c r="FC10" s="346">
        <f t="shared" si="11"/>
        <v>1893</v>
      </c>
      <c r="FD10" s="346">
        <f t="shared" si="11"/>
        <v>1894</v>
      </c>
      <c r="FE10" s="346">
        <f t="shared" si="11"/>
        <v>1895</v>
      </c>
      <c r="FF10" s="346">
        <f t="shared" si="11"/>
        <v>1896</v>
      </c>
      <c r="FG10" s="346">
        <f t="shared" si="11"/>
        <v>1897</v>
      </c>
      <c r="FH10" s="346">
        <f t="shared" si="11"/>
        <v>1898</v>
      </c>
      <c r="FI10" s="346">
        <f>FJ10-1</f>
        <v>1899</v>
      </c>
      <c r="FJ10" s="346">
        <f>YEAR($C$2)</f>
        <v>1900</v>
      </c>
      <c r="FK10" s="4"/>
    </row>
    <row r="11" spans="1:168" ht="14.25">
      <c r="A11" s="4" t="s">
        <v>659</v>
      </c>
      <c r="B11" s="347"/>
      <c r="C11" s="347"/>
      <c r="D11" s="347"/>
      <c r="E11" s="347"/>
      <c r="F11" s="347"/>
      <c r="G11" s="347"/>
      <c r="H11" s="347"/>
      <c r="I11" s="347"/>
      <c r="J11" s="347"/>
      <c r="K11" s="347"/>
      <c r="L11" s="348"/>
      <c r="M11" s="4"/>
      <c r="N11" s="4"/>
      <c r="O11" s="4" t="s">
        <v>659</v>
      </c>
      <c r="P11" s="347"/>
      <c r="Q11" s="347"/>
      <c r="R11" s="347"/>
      <c r="S11" s="347"/>
      <c r="T11" s="347"/>
      <c r="U11" s="347"/>
      <c r="V11" s="347"/>
      <c r="W11" s="347"/>
      <c r="X11" s="347"/>
      <c r="Y11" s="347"/>
      <c r="Z11" s="348"/>
      <c r="AA11" s="4"/>
      <c r="AB11" s="4"/>
      <c r="AC11" s="4" t="s">
        <v>659</v>
      </c>
      <c r="AD11" s="347"/>
      <c r="AE11" s="347"/>
      <c r="AF11" s="347"/>
      <c r="AG11" s="347"/>
      <c r="AH11" s="347"/>
      <c r="AI11" s="347"/>
      <c r="AJ11" s="347"/>
      <c r="AK11" s="347"/>
      <c r="AL11" s="347"/>
      <c r="AM11" s="347"/>
      <c r="AN11" s="348"/>
      <c r="AO11" s="4"/>
      <c r="AP11" s="4"/>
      <c r="AQ11" s="4" t="s">
        <v>659</v>
      </c>
      <c r="AR11" s="347"/>
      <c r="AS11" s="347"/>
      <c r="AT11" s="347"/>
      <c r="AU11" s="347"/>
      <c r="AV11" s="347"/>
      <c r="AW11" s="347"/>
      <c r="AX11" s="347"/>
      <c r="AY11" s="347"/>
      <c r="AZ11" s="347"/>
      <c r="BA11" s="347"/>
      <c r="BB11" s="348"/>
      <c r="BC11" s="4"/>
      <c r="BD11" s="4"/>
      <c r="BE11" s="4" t="s">
        <v>659</v>
      </c>
      <c r="BF11" s="347"/>
      <c r="BG11" s="347"/>
      <c r="BH11" s="347"/>
      <c r="BI11" s="347"/>
      <c r="BJ11" s="347"/>
      <c r="BK11" s="347"/>
      <c r="BL11" s="347"/>
      <c r="BM11" s="347"/>
      <c r="BN11" s="347"/>
      <c r="BO11" s="347"/>
      <c r="BP11" s="348"/>
      <c r="BQ11" s="4"/>
      <c r="BR11" s="4"/>
      <c r="BS11" s="4" t="s">
        <v>659</v>
      </c>
      <c r="BT11" s="347"/>
      <c r="BU11" s="347"/>
      <c r="BV11" s="347"/>
      <c r="BW11" s="347"/>
      <c r="BX11" s="347"/>
      <c r="BY11" s="347"/>
      <c r="BZ11" s="347"/>
      <c r="CA11" s="347"/>
      <c r="CB11" s="347"/>
      <c r="CC11" s="347"/>
      <c r="CD11" s="348"/>
      <c r="CE11" s="4"/>
      <c r="CF11" s="4"/>
      <c r="CG11" s="4" t="s">
        <v>659</v>
      </c>
      <c r="CH11" s="347"/>
      <c r="CI11" s="347"/>
      <c r="CJ11" s="347"/>
      <c r="CK11" s="347"/>
      <c r="CL11" s="347"/>
      <c r="CM11" s="347"/>
      <c r="CN11" s="347"/>
      <c r="CO11" s="347"/>
      <c r="CP11" s="347"/>
      <c r="CQ11" s="347"/>
      <c r="CR11" s="348"/>
      <c r="CS11" s="4"/>
      <c r="CT11" s="4"/>
      <c r="CU11" s="4" t="s">
        <v>659</v>
      </c>
      <c r="CV11" s="347"/>
      <c r="CW11" s="347"/>
      <c r="CX11" s="347"/>
      <c r="CY11" s="347"/>
      <c r="CZ11" s="347"/>
      <c r="DA11" s="347"/>
      <c r="DB11" s="347"/>
      <c r="DC11" s="347"/>
      <c r="DD11" s="347"/>
      <c r="DE11" s="347"/>
      <c r="DF11" s="348"/>
      <c r="DG11" s="4"/>
      <c r="DH11" s="4"/>
      <c r="DI11" s="4" t="s">
        <v>659</v>
      </c>
      <c r="DJ11" s="347"/>
      <c r="DK11" s="347"/>
      <c r="DL11" s="347"/>
      <c r="DM11" s="347"/>
      <c r="DN11" s="347"/>
      <c r="DO11" s="347"/>
      <c r="DP11" s="347"/>
      <c r="DQ11" s="347"/>
      <c r="DR11" s="347"/>
      <c r="DS11" s="347"/>
      <c r="DT11" s="348"/>
      <c r="DU11" s="4"/>
      <c r="DV11" s="4"/>
      <c r="DW11" s="4" t="s">
        <v>659</v>
      </c>
      <c r="DX11" s="347"/>
      <c r="DY11" s="347"/>
      <c r="DZ11" s="347"/>
      <c r="EA11" s="347"/>
      <c r="EB11" s="347"/>
      <c r="EC11" s="347"/>
      <c r="ED11" s="347"/>
      <c r="EE11" s="347"/>
      <c r="EF11" s="347"/>
      <c r="EG11" s="347"/>
      <c r="EH11" s="348"/>
      <c r="EI11" s="4"/>
      <c r="EJ11" s="4"/>
      <c r="EK11" s="4" t="s">
        <v>659</v>
      </c>
      <c r="EL11" s="347"/>
      <c r="EM11" s="347"/>
      <c r="EN11" s="347"/>
      <c r="EO11" s="347"/>
      <c r="EP11" s="347"/>
      <c r="EQ11" s="347"/>
      <c r="ER11" s="347"/>
      <c r="ES11" s="347"/>
      <c r="ET11" s="347"/>
      <c r="EU11" s="347"/>
      <c r="EV11" s="348"/>
      <c r="EW11" s="4"/>
      <c r="EX11" s="4"/>
      <c r="EY11" s="4" t="s">
        <v>659</v>
      </c>
      <c r="EZ11" s="347"/>
      <c r="FA11" s="347"/>
      <c r="FB11" s="347"/>
      <c r="FC11" s="347"/>
      <c r="FD11" s="347"/>
      <c r="FE11" s="347"/>
      <c r="FF11" s="347"/>
      <c r="FG11" s="347"/>
      <c r="FH11" s="347"/>
      <c r="FI11" s="347"/>
      <c r="FJ11" s="348"/>
      <c r="FK11" s="4"/>
    </row>
    <row r="12" spans="1:168" ht="14.25">
      <c r="A12" s="4" t="s">
        <v>684</v>
      </c>
      <c r="B12" s="347"/>
      <c r="C12" s="347"/>
      <c r="D12" s="347"/>
      <c r="E12" s="347"/>
      <c r="F12" s="347"/>
      <c r="G12" s="347"/>
      <c r="H12" s="347"/>
      <c r="I12" s="347"/>
      <c r="J12" s="347"/>
      <c r="K12" s="347"/>
      <c r="L12" s="348"/>
      <c r="M12" s="4"/>
      <c r="N12" s="4"/>
      <c r="O12" s="4" t="s">
        <v>684</v>
      </c>
      <c r="P12" s="347"/>
      <c r="Q12" s="347"/>
      <c r="R12" s="347"/>
      <c r="S12" s="347"/>
      <c r="T12" s="347"/>
      <c r="U12" s="347"/>
      <c r="V12" s="347"/>
      <c r="W12" s="347"/>
      <c r="X12" s="347"/>
      <c r="Y12" s="347"/>
      <c r="Z12" s="348"/>
      <c r="AA12" s="4"/>
      <c r="AB12" s="4"/>
      <c r="AC12" s="4" t="s">
        <v>684</v>
      </c>
      <c r="AD12" s="347"/>
      <c r="AE12" s="347"/>
      <c r="AF12" s="347"/>
      <c r="AG12" s="347"/>
      <c r="AH12" s="347"/>
      <c r="AI12" s="347"/>
      <c r="AJ12" s="347"/>
      <c r="AK12" s="347"/>
      <c r="AL12" s="347"/>
      <c r="AM12" s="347"/>
      <c r="AN12" s="348"/>
      <c r="AO12" s="4"/>
      <c r="AP12" s="4"/>
      <c r="AQ12" s="4" t="s">
        <v>684</v>
      </c>
      <c r="AR12" s="347"/>
      <c r="AS12" s="347"/>
      <c r="AT12" s="347"/>
      <c r="AU12" s="347"/>
      <c r="AV12" s="347"/>
      <c r="AW12" s="347"/>
      <c r="AX12" s="347"/>
      <c r="AY12" s="347"/>
      <c r="AZ12" s="347"/>
      <c r="BA12" s="347"/>
      <c r="BB12" s="348"/>
      <c r="BC12" s="4"/>
      <c r="BD12" s="4"/>
      <c r="BE12" s="4" t="s">
        <v>684</v>
      </c>
      <c r="BF12" s="347"/>
      <c r="BG12" s="347"/>
      <c r="BH12" s="347"/>
      <c r="BI12" s="347"/>
      <c r="BJ12" s="347"/>
      <c r="BK12" s="347"/>
      <c r="BL12" s="347"/>
      <c r="BM12" s="347"/>
      <c r="BN12" s="347"/>
      <c r="BO12" s="347"/>
      <c r="BP12" s="348"/>
      <c r="BQ12" s="4"/>
      <c r="BR12" s="4"/>
      <c r="BS12" s="4" t="s">
        <v>684</v>
      </c>
      <c r="BT12" s="347"/>
      <c r="BU12" s="347"/>
      <c r="BV12" s="347"/>
      <c r="BW12" s="347"/>
      <c r="BX12" s="347"/>
      <c r="BY12" s="347"/>
      <c r="BZ12" s="347"/>
      <c r="CA12" s="347"/>
      <c r="CB12" s="347"/>
      <c r="CC12" s="347"/>
      <c r="CD12" s="348"/>
      <c r="CE12" s="4"/>
      <c r="CF12" s="4"/>
      <c r="CG12" s="4" t="s">
        <v>684</v>
      </c>
      <c r="CH12" s="347"/>
      <c r="CI12" s="347"/>
      <c r="CJ12" s="347"/>
      <c r="CK12" s="347"/>
      <c r="CL12" s="347"/>
      <c r="CM12" s="347"/>
      <c r="CN12" s="347"/>
      <c r="CO12" s="347"/>
      <c r="CP12" s="347"/>
      <c r="CQ12" s="347"/>
      <c r="CR12" s="348"/>
      <c r="CS12" s="4"/>
      <c r="CT12" s="4"/>
      <c r="CU12" s="4" t="s">
        <v>684</v>
      </c>
      <c r="CV12" s="347"/>
      <c r="CW12" s="347"/>
      <c r="CX12" s="347"/>
      <c r="CY12" s="347"/>
      <c r="CZ12" s="347"/>
      <c r="DA12" s="347"/>
      <c r="DB12" s="347"/>
      <c r="DC12" s="347"/>
      <c r="DD12" s="347"/>
      <c r="DE12" s="347"/>
      <c r="DF12" s="348"/>
      <c r="DG12" s="4"/>
      <c r="DH12" s="4"/>
      <c r="DI12" s="4" t="s">
        <v>684</v>
      </c>
      <c r="DJ12" s="347"/>
      <c r="DK12" s="347"/>
      <c r="DL12" s="347"/>
      <c r="DM12" s="347"/>
      <c r="DN12" s="347"/>
      <c r="DO12" s="347"/>
      <c r="DP12" s="347"/>
      <c r="DQ12" s="347"/>
      <c r="DR12" s="347"/>
      <c r="DS12" s="347"/>
      <c r="DT12" s="348"/>
      <c r="DU12" s="4"/>
      <c r="DV12" s="4"/>
      <c r="DW12" s="4" t="s">
        <v>684</v>
      </c>
      <c r="DX12" s="347"/>
      <c r="DY12" s="347"/>
      <c r="DZ12" s="347"/>
      <c r="EA12" s="347"/>
      <c r="EB12" s="347"/>
      <c r="EC12" s="347"/>
      <c r="ED12" s="347"/>
      <c r="EE12" s="347"/>
      <c r="EF12" s="347"/>
      <c r="EG12" s="347"/>
      <c r="EH12" s="348"/>
      <c r="EI12" s="4"/>
      <c r="EJ12" s="4"/>
      <c r="EK12" s="4" t="s">
        <v>684</v>
      </c>
      <c r="EL12" s="347"/>
      <c r="EM12" s="347"/>
      <c r="EN12" s="347"/>
      <c r="EO12" s="347"/>
      <c r="EP12" s="347"/>
      <c r="EQ12" s="347"/>
      <c r="ER12" s="347"/>
      <c r="ES12" s="347"/>
      <c r="ET12" s="347"/>
      <c r="EU12" s="347"/>
      <c r="EV12" s="348"/>
      <c r="EW12" s="4"/>
      <c r="EX12" s="4"/>
      <c r="EY12" s="4" t="s">
        <v>684</v>
      </c>
      <c r="EZ12" s="347"/>
      <c r="FA12" s="347"/>
      <c r="FB12" s="347"/>
      <c r="FC12" s="347"/>
      <c r="FD12" s="347"/>
      <c r="FE12" s="347"/>
      <c r="FF12" s="347"/>
      <c r="FG12" s="347"/>
      <c r="FH12" s="347"/>
      <c r="FI12" s="347"/>
      <c r="FJ12" s="348"/>
      <c r="FK12" s="4"/>
    </row>
    <row r="13" spans="1:168" ht="15">
      <c r="A13" s="4"/>
      <c r="B13" s="294"/>
      <c r="C13" s="294"/>
      <c r="D13" s="294"/>
      <c r="E13" s="294"/>
      <c r="F13" s="294"/>
      <c r="G13" s="294"/>
      <c r="H13" s="294"/>
      <c r="I13" s="294"/>
      <c r="J13" s="294"/>
      <c r="K13" s="294"/>
      <c r="L13" s="294"/>
      <c r="M13" s="4"/>
      <c r="N13" s="4"/>
      <c r="O13" s="4"/>
      <c r="P13" s="294"/>
      <c r="Q13" s="294"/>
      <c r="R13" s="294"/>
      <c r="S13" s="294"/>
      <c r="T13" s="294"/>
      <c r="U13" s="294"/>
      <c r="V13" s="294"/>
      <c r="W13" s="294"/>
      <c r="X13" s="294"/>
      <c r="Y13" s="294"/>
      <c r="Z13" s="294"/>
      <c r="AA13" s="4"/>
      <c r="AB13" s="4"/>
      <c r="AC13" s="4"/>
      <c r="AD13" s="294"/>
      <c r="AE13" s="294"/>
      <c r="AF13" s="294"/>
      <c r="AG13" s="294"/>
      <c r="AH13" s="294"/>
      <c r="AI13" s="294"/>
      <c r="AJ13" s="294"/>
      <c r="AK13" s="294"/>
      <c r="AL13" s="294"/>
      <c r="AM13" s="294"/>
      <c r="AN13" s="294"/>
      <c r="AO13" s="4"/>
      <c r="AP13" s="4"/>
      <c r="AQ13" s="4"/>
      <c r="AR13" s="294"/>
      <c r="AS13" s="294"/>
      <c r="AT13" s="294"/>
      <c r="AU13" s="294"/>
      <c r="AV13" s="294"/>
      <c r="AW13" s="294"/>
      <c r="AX13" s="294"/>
      <c r="AY13" s="294"/>
      <c r="AZ13" s="294"/>
      <c r="BA13" s="294"/>
      <c r="BB13" s="294"/>
      <c r="BC13" s="4"/>
      <c r="BD13" s="4"/>
      <c r="BE13" s="4"/>
      <c r="BF13" s="294"/>
      <c r="BG13" s="294"/>
      <c r="BH13" s="294"/>
      <c r="BI13" s="294"/>
      <c r="BJ13" s="294"/>
      <c r="BK13" s="294"/>
      <c r="BL13" s="294"/>
      <c r="BM13" s="294"/>
      <c r="BN13" s="294"/>
      <c r="BO13" s="294"/>
      <c r="BP13" s="294"/>
      <c r="BQ13" s="4"/>
      <c r="BR13" s="4"/>
      <c r="BS13" s="4"/>
      <c r="BT13" s="294"/>
      <c r="BU13" s="294"/>
      <c r="BV13" s="294"/>
      <c r="BW13" s="294"/>
      <c r="BX13" s="294"/>
      <c r="BY13" s="294"/>
      <c r="BZ13" s="294"/>
      <c r="CA13" s="294"/>
      <c r="CB13" s="294"/>
      <c r="CC13" s="294"/>
      <c r="CD13" s="294"/>
      <c r="CE13" s="4"/>
      <c r="CF13" s="4"/>
      <c r="CG13" s="4"/>
      <c r="CH13" s="294"/>
      <c r="CI13" s="294"/>
      <c r="CJ13" s="294"/>
      <c r="CK13" s="294"/>
      <c r="CL13" s="294"/>
      <c r="CM13" s="294"/>
      <c r="CN13" s="294"/>
      <c r="CO13" s="294"/>
      <c r="CP13" s="294"/>
      <c r="CQ13" s="294"/>
      <c r="CR13" s="294"/>
      <c r="CS13" s="4"/>
      <c r="CT13" s="4"/>
      <c r="CU13" s="4"/>
      <c r="CV13" s="294"/>
      <c r="CW13" s="294"/>
      <c r="CX13" s="294"/>
      <c r="CY13" s="294"/>
      <c r="CZ13" s="294"/>
      <c r="DA13" s="294"/>
      <c r="DB13" s="294"/>
      <c r="DC13" s="294"/>
      <c r="DD13" s="294"/>
      <c r="DE13" s="294"/>
      <c r="DF13" s="294"/>
      <c r="DG13" s="4"/>
      <c r="DH13" s="4"/>
      <c r="DI13" s="4"/>
      <c r="DJ13" s="294"/>
      <c r="DK13" s="294"/>
      <c r="DL13" s="294"/>
      <c r="DM13" s="294"/>
      <c r="DN13" s="294"/>
      <c r="DO13" s="294"/>
      <c r="DP13" s="294"/>
      <c r="DQ13" s="294"/>
      <c r="DR13" s="294"/>
      <c r="DS13" s="294"/>
      <c r="DT13" s="294"/>
      <c r="DU13" s="4"/>
      <c r="DV13" s="4"/>
      <c r="DW13" s="4"/>
      <c r="DX13" s="294"/>
      <c r="DY13" s="294"/>
      <c r="DZ13" s="294"/>
      <c r="EA13" s="294"/>
      <c r="EB13" s="294"/>
      <c r="EC13" s="294"/>
      <c r="ED13" s="294"/>
      <c r="EE13" s="294"/>
      <c r="EF13" s="294"/>
      <c r="EG13" s="294"/>
      <c r="EH13" s="294"/>
      <c r="EI13" s="4"/>
      <c r="EJ13" s="4"/>
      <c r="EK13" s="4"/>
      <c r="EL13" s="294"/>
      <c r="EM13" s="294"/>
      <c r="EN13" s="294"/>
      <c r="EO13" s="294"/>
      <c r="EP13" s="294"/>
      <c r="EQ13" s="294"/>
      <c r="ER13" s="294"/>
      <c r="ES13" s="294"/>
      <c r="ET13" s="294"/>
      <c r="EU13" s="294"/>
      <c r="EV13" s="294"/>
      <c r="EW13" s="4"/>
      <c r="EX13" s="4"/>
      <c r="EY13" s="4"/>
      <c r="EZ13" s="294"/>
      <c r="FA13" s="294"/>
      <c r="FB13" s="294"/>
      <c r="FC13" s="294"/>
      <c r="FD13" s="294"/>
      <c r="FE13" s="294"/>
      <c r="FF13" s="294"/>
      <c r="FG13" s="294"/>
      <c r="FH13" s="294"/>
      <c r="FI13" s="294"/>
      <c r="FJ13" s="294"/>
      <c r="FK13" s="4"/>
    </row>
    <row r="14" spans="1:168" ht="12" customHeight="1" thickBot="1">
      <c r="A14" s="349"/>
      <c r="B14" s="871" t="s">
        <v>719</v>
      </c>
      <c r="C14" s="871"/>
      <c r="D14" s="871"/>
      <c r="E14" s="871"/>
      <c r="F14" s="871"/>
      <c r="G14" s="871"/>
      <c r="H14" s="871"/>
      <c r="I14" s="871"/>
      <c r="J14" s="871"/>
      <c r="K14" s="871"/>
      <c r="L14" s="871"/>
      <c r="M14" s="4"/>
      <c r="N14" s="4"/>
      <c r="O14" s="349"/>
      <c r="P14" s="871" t="s">
        <v>719</v>
      </c>
      <c r="Q14" s="871"/>
      <c r="R14" s="871"/>
      <c r="S14" s="871"/>
      <c r="T14" s="871"/>
      <c r="U14" s="871"/>
      <c r="V14" s="871"/>
      <c r="W14" s="871"/>
      <c r="X14" s="871"/>
      <c r="Y14" s="871"/>
      <c r="Z14" s="871"/>
      <c r="AA14" s="4"/>
      <c r="AB14" s="4"/>
      <c r="AC14" s="349"/>
      <c r="AD14" s="871" t="s">
        <v>719</v>
      </c>
      <c r="AE14" s="871"/>
      <c r="AF14" s="871"/>
      <c r="AG14" s="871"/>
      <c r="AH14" s="871"/>
      <c r="AI14" s="871"/>
      <c r="AJ14" s="871"/>
      <c r="AK14" s="871"/>
      <c r="AL14" s="871"/>
      <c r="AM14" s="871"/>
      <c r="AN14" s="871"/>
      <c r="AO14" s="4"/>
      <c r="AP14" s="4"/>
      <c r="AQ14" s="349"/>
      <c r="AR14" s="871" t="s">
        <v>719</v>
      </c>
      <c r="AS14" s="871"/>
      <c r="AT14" s="871"/>
      <c r="AU14" s="871"/>
      <c r="AV14" s="871"/>
      <c r="AW14" s="871"/>
      <c r="AX14" s="871"/>
      <c r="AY14" s="871"/>
      <c r="AZ14" s="871"/>
      <c r="BA14" s="871"/>
      <c r="BB14" s="871"/>
      <c r="BC14" s="4"/>
      <c r="BD14" s="4"/>
      <c r="BE14" s="349"/>
      <c r="BF14" s="871" t="s">
        <v>719</v>
      </c>
      <c r="BG14" s="871"/>
      <c r="BH14" s="871"/>
      <c r="BI14" s="871"/>
      <c r="BJ14" s="871"/>
      <c r="BK14" s="871"/>
      <c r="BL14" s="871"/>
      <c r="BM14" s="871"/>
      <c r="BN14" s="871"/>
      <c r="BO14" s="871"/>
      <c r="BP14" s="871"/>
      <c r="BQ14" s="4"/>
      <c r="BR14" s="4"/>
      <c r="BS14" s="349"/>
      <c r="BT14" s="871" t="s">
        <v>719</v>
      </c>
      <c r="BU14" s="871"/>
      <c r="BV14" s="871"/>
      <c r="BW14" s="871"/>
      <c r="BX14" s="871"/>
      <c r="BY14" s="871"/>
      <c r="BZ14" s="871"/>
      <c r="CA14" s="871"/>
      <c r="CB14" s="871"/>
      <c r="CC14" s="871"/>
      <c r="CD14" s="871"/>
      <c r="CE14" s="4"/>
      <c r="CF14" s="4"/>
      <c r="CG14" s="349"/>
      <c r="CH14" s="871" t="s">
        <v>719</v>
      </c>
      <c r="CI14" s="871"/>
      <c r="CJ14" s="871"/>
      <c r="CK14" s="871"/>
      <c r="CL14" s="871"/>
      <c r="CM14" s="871"/>
      <c r="CN14" s="871"/>
      <c r="CO14" s="871"/>
      <c r="CP14" s="871"/>
      <c r="CQ14" s="871"/>
      <c r="CR14" s="871"/>
      <c r="CS14" s="4"/>
      <c r="CT14" s="4"/>
      <c r="CU14" s="349"/>
      <c r="CV14" s="871" t="s">
        <v>719</v>
      </c>
      <c r="CW14" s="871"/>
      <c r="CX14" s="871"/>
      <c r="CY14" s="871"/>
      <c r="CZ14" s="871"/>
      <c r="DA14" s="871"/>
      <c r="DB14" s="871"/>
      <c r="DC14" s="871"/>
      <c r="DD14" s="871"/>
      <c r="DE14" s="871"/>
      <c r="DF14" s="871"/>
      <c r="DG14" s="4"/>
      <c r="DH14" s="4"/>
      <c r="DI14" s="349"/>
      <c r="DJ14" s="871" t="s">
        <v>719</v>
      </c>
      <c r="DK14" s="871"/>
      <c r="DL14" s="871"/>
      <c r="DM14" s="871"/>
      <c r="DN14" s="871"/>
      <c r="DO14" s="871"/>
      <c r="DP14" s="871"/>
      <c r="DQ14" s="871"/>
      <c r="DR14" s="871"/>
      <c r="DS14" s="871"/>
      <c r="DT14" s="871"/>
      <c r="DU14" s="4"/>
      <c r="DV14" s="4"/>
      <c r="DW14" s="349"/>
      <c r="DX14" s="871" t="s">
        <v>719</v>
      </c>
      <c r="DY14" s="871"/>
      <c r="DZ14" s="871"/>
      <c r="EA14" s="871"/>
      <c r="EB14" s="871"/>
      <c r="EC14" s="871"/>
      <c r="ED14" s="871"/>
      <c r="EE14" s="871"/>
      <c r="EF14" s="871"/>
      <c r="EG14" s="871"/>
      <c r="EH14" s="871"/>
      <c r="EI14" s="4"/>
      <c r="EJ14" s="4"/>
      <c r="EK14" s="349"/>
      <c r="EL14" s="871" t="s">
        <v>719</v>
      </c>
      <c r="EM14" s="871"/>
      <c r="EN14" s="871"/>
      <c r="EO14" s="871"/>
      <c r="EP14" s="871"/>
      <c r="EQ14" s="871"/>
      <c r="ER14" s="871"/>
      <c r="ES14" s="871"/>
      <c r="ET14" s="871"/>
      <c r="EU14" s="871"/>
      <c r="EV14" s="871"/>
      <c r="EW14" s="4"/>
      <c r="EX14" s="4"/>
      <c r="EY14" s="349"/>
      <c r="EZ14" s="871" t="s">
        <v>719</v>
      </c>
      <c r="FA14" s="871"/>
      <c r="FB14" s="871"/>
      <c r="FC14" s="871"/>
      <c r="FD14" s="871"/>
      <c r="FE14" s="871"/>
      <c r="FF14" s="871"/>
      <c r="FG14" s="871"/>
      <c r="FH14" s="871"/>
      <c r="FI14" s="871"/>
      <c r="FJ14" s="871"/>
      <c r="FK14" s="4"/>
    </row>
    <row r="15" spans="1:168" ht="30.75" thickBot="1">
      <c r="A15" s="350"/>
      <c r="B15" s="351" t="s">
        <v>720</v>
      </c>
      <c r="C15" s="351" t="s">
        <v>721</v>
      </c>
      <c r="D15" s="351" t="s">
        <v>722</v>
      </c>
      <c r="E15" s="351" t="s">
        <v>723</v>
      </c>
      <c r="F15" s="351" t="s">
        <v>724</v>
      </c>
      <c r="G15" s="351" t="s">
        <v>725</v>
      </c>
      <c r="H15" s="351" t="s">
        <v>726</v>
      </c>
      <c r="I15" s="351" t="s">
        <v>727</v>
      </c>
      <c r="J15" s="351" t="s">
        <v>728</v>
      </c>
      <c r="K15" s="351" t="s">
        <v>729</v>
      </c>
      <c r="L15" s="351" t="s">
        <v>730</v>
      </c>
      <c r="M15" s="4"/>
      <c r="N15" s="4"/>
      <c r="O15" s="350"/>
      <c r="P15" s="351" t="s">
        <v>720</v>
      </c>
      <c r="Q15" s="351" t="s">
        <v>721</v>
      </c>
      <c r="R15" s="351" t="s">
        <v>722</v>
      </c>
      <c r="S15" s="351" t="s">
        <v>723</v>
      </c>
      <c r="T15" s="351" t="s">
        <v>724</v>
      </c>
      <c r="U15" s="351" t="s">
        <v>725</v>
      </c>
      <c r="V15" s="351" t="s">
        <v>726</v>
      </c>
      <c r="W15" s="351" t="s">
        <v>727</v>
      </c>
      <c r="X15" s="351" t="s">
        <v>728</v>
      </c>
      <c r="Y15" s="351" t="s">
        <v>729</v>
      </c>
      <c r="Z15" s="351" t="s">
        <v>730</v>
      </c>
      <c r="AA15" s="4"/>
      <c r="AB15" s="4"/>
      <c r="AC15" s="350"/>
      <c r="AD15" s="351" t="s">
        <v>720</v>
      </c>
      <c r="AE15" s="351" t="s">
        <v>721</v>
      </c>
      <c r="AF15" s="351" t="s">
        <v>722</v>
      </c>
      <c r="AG15" s="351" t="s">
        <v>723</v>
      </c>
      <c r="AH15" s="351" t="s">
        <v>724</v>
      </c>
      <c r="AI15" s="351" t="s">
        <v>725</v>
      </c>
      <c r="AJ15" s="351" t="s">
        <v>726</v>
      </c>
      <c r="AK15" s="351" t="s">
        <v>727</v>
      </c>
      <c r="AL15" s="351" t="s">
        <v>728</v>
      </c>
      <c r="AM15" s="351" t="s">
        <v>729</v>
      </c>
      <c r="AN15" s="351" t="s">
        <v>730</v>
      </c>
      <c r="AO15" s="4"/>
      <c r="AP15" s="4"/>
      <c r="AQ15" s="350"/>
      <c r="AR15" s="351" t="s">
        <v>720</v>
      </c>
      <c r="AS15" s="351" t="s">
        <v>721</v>
      </c>
      <c r="AT15" s="351" t="s">
        <v>722</v>
      </c>
      <c r="AU15" s="351" t="s">
        <v>723</v>
      </c>
      <c r="AV15" s="351" t="s">
        <v>724</v>
      </c>
      <c r="AW15" s="351" t="s">
        <v>725</v>
      </c>
      <c r="AX15" s="351" t="s">
        <v>726</v>
      </c>
      <c r="AY15" s="351" t="s">
        <v>727</v>
      </c>
      <c r="AZ15" s="351" t="s">
        <v>728</v>
      </c>
      <c r="BA15" s="351" t="s">
        <v>729</v>
      </c>
      <c r="BB15" s="351" t="s">
        <v>730</v>
      </c>
      <c r="BC15" s="4"/>
      <c r="BD15" s="4"/>
      <c r="BE15" s="350"/>
      <c r="BF15" s="351" t="s">
        <v>720</v>
      </c>
      <c r="BG15" s="351" t="s">
        <v>721</v>
      </c>
      <c r="BH15" s="351" t="s">
        <v>722</v>
      </c>
      <c r="BI15" s="351" t="s">
        <v>723</v>
      </c>
      <c r="BJ15" s="351" t="s">
        <v>724</v>
      </c>
      <c r="BK15" s="351" t="s">
        <v>725</v>
      </c>
      <c r="BL15" s="351" t="s">
        <v>726</v>
      </c>
      <c r="BM15" s="351" t="s">
        <v>727</v>
      </c>
      <c r="BN15" s="351" t="s">
        <v>728</v>
      </c>
      <c r="BO15" s="351" t="s">
        <v>729</v>
      </c>
      <c r="BP15" s="351" t="s">
        <v>730</v>
      </c>
      <c r="BQ15" s="4"/>
      <c r="BR15" s="4"/>
      <c r="BS15" s="350"/>
      <c r="BT15" s="351" t="s">
        <v>720</v>
      </c>
      <c r="BU15" s="351" t="s">
        <v>721</v>
      </c>
      <c r="BV15" s="351" t="s">
        <v>722</v>
      </c>
      <c r="BW15" s="351" t="s">
        <v>723</v>
      </c>
      <c r="BX15" s="351" t="s">
        <v>724</v>
      </c>
      <c r="BY15" s="351" t="s">
        <v>725</v>
      </c>
      <c r="BZ15" s="351" t="s">
        <v>726</v>
      </c>
      <c r="CA15" s="351" t="s">
        <v>727</v>
      </c>
      <c r="CB15" s="351" t="s">
        <v>728</v>
      </c>
      <c r="CC15" s="351" t="s">
        <v>729</v>
      </c>
      <c r="CD15" s="351" t="s">
        <v>730</v>
      </c>
      <c r="CE15" s="4"/>
      <c r="CF15" s="4"/>
      <c r="CG15" s="350"/>
      <c r="CH15" s="351" t="s">
        <v>720</v>
      </c>
      <c r="CI15" s="351" t="s">
        <v>721</v>
      </c>
      <c r="CJ15" s="351" t="s">
        <v>722</v>
      </c>
      <c r="CK15" s="351" t="s">
        <v>723</v>
      </c>
      <c r="CL15" s="351" t="s">
        <v>724</v>
      </c>
      <c r="CM15" s="351" t="s">
        <v>725</v>
      </c>
      <c r="CN15" s="351" t="s">
        <v>726</v>
      </c>
      <c r="CO15" s="351" t="s">
        <v>727</v>
      </c>
      <c r="CP15" s="351" t="s">
        <v>728</v>
      </c>
      <c r="CQ15" s="351" t="s">
        <v>729</v>
      </c>
      <c r="CR15" s="351" t="s">
        <v>730</v>
      </c>
      <c r="CS15" s="4"/>
      <c r="CT15" s="4"/>
      <c r="CU15" s="350"/>
      <c r="CV15" s="351" t="s">
        <v>720</v>
      </c>
      <c r="CW15" s="351" t="s">
        <v>721</v>
      </c>
      <c r="CX15" s="351" t="s">
        <v>722</v>
      </c>
      <c r="CY15" s="351" t="s">
        <v>723</v>
      </c>
      <c r="CZ15" s="351" t="s">
        <v>724</v>
      </c>
      <c r="DA15" s="351" t="s">
        <v>725</v>
      </c>
      <c r="DB15" s="351" t="s">
        <v>726</v>
      </c>
      <c r="DC15" s="351" t="s">
        <v>727</v>
      </c>
      <c r="DD15" s="351" t="s">
        <v>728</v>
      </c>
      <c r="DE15" s="351" t="s">
        <v>729</v>
      </c>
      <c r="DF15" s="351" t="s">
        <v>730</v>
      </c>
      <c r="DG15" s="4"/>
      <c r="DH15" s="4"/>
      <c r="DI15" s="350"/>
      <c r="DJ15" s="351" t="s">
        <v>720</v>
      </c>
      <c r="DK15" s="351" t="s">
        <v>721</v>
      </c>
      <c r="DL15" s="351" t="s">
        <v>722</v>
      </c>
      <c r="DM15" s="351" t="s">
        <v>723</v>
      </c>
      <c r="DN15" s="351" t="s">
        <v>724</v>
      </c>
      <c r="DO15" s="351" t="s">
        <v>725</v>
      </c>
      <c r="DP15" s="351" t="s">
        <v>726</v>
      </c>
      <c r="DQ15" s="351" t="s">
        <v>727</v>
      </c>
      <c r="DR15" s="351" t="s">
        <v>728</v>
      </c>
      <c r="DS15" s="351" t="s">
        <v>729</v>
      </c>
      <c r="DT15" s="351" t="s">
        <v>730</v>
      </c>
      <c r="DU15" s="4"/>
      <c r="DV15" s="4"/>
      <c r="DW15" s="350"/>
      <c r="DX15" s="351" t="s">
        <v>720</v>
      </c>
      <c r="DY15" s="351" t="s">
        <v>721</v>
      </c>
      <c r="DZ15" s="351" t="s">
        <v>722</v>
      </c>
      <c r="EA15" s="351" t="s">
        <v>723</v>
      </c>
      <c r="EB15" s="351" t="s">
        <v>724</v>
      </c>
      <c r="EC15" s="351" t="s">
        <v>725</v>
      </c>
      <c r="ED15" s="351" t="s">
        <v>726</v>
      </c>
      <c r="EE15" s="351" t="s">
        <v>727</v>
      </c>
      <c r="EF15" s="351" t="s">
        <v>728</v>
      </c>
      <c r="EG15" s="351" t="s">
        <v>729</v>
      </c>
      <c r="EH15" s="351" t="s">
        <v>730</v>
      </c>
      <c r="EI15" s="4"/>
      <c r="EJ15" s="4"/>
      <c r="EK15" s="350"/>
      <c r="EL15" s="351" t="s">
        <v>720</v>
      </c>
      <c r="EM15" s="351" t="s">
        <v>721</v>
      </c>
      <c r="EN15" s="351" t="s">
        <v>722</v>
      </c>
      <c r="EO15" s="351" t="s">
        <v>723</v>
      </c>
      <c r="EP15" s="351" t="s">
        <v>724</v>
      </c>
      <c r="EQ15" s="351" t="s">
        <v>725</v>
      </c>
      <c r="ER15" s="351" t="s">
        <v>726</v>
      </c>
      <c r="ES15" s="351" t="s">
        <v>727</v>
      </c>
      <c r="ET15" s="351" t="s">
        <v>728</v>
      </c>
      <c r="EU15" s="351" t="s">
        <v>729</v>
      </c>
      <c r="EV15" s="351" t="s">
        <v>730</v>
      </c>
      <c r="EW15" s="4"/>
      <c r="EX15" s="4"/>
      <c r="EY15" s="350"/>
      <c r="EZ15" s="351" t="s">
        <v>720</v>
      </c>
      <c r="FA15" s="351" t="s">
        <v>721</v>
      </c>
      <c r="FB15" s="351" t="s">
        <v>722</v>
      </c>
      <c r="FC15" s="351" t="s">
        <v>723</v>
      </c>
      <c r="FD15" s="351" t="s">
        <v>724</v>
      </c>
      <c r="FE15" s="351" t="s">
        <v>725</v>
      </c>
      <c r="FF15" s="351" t="s">
        <v>726</v>
      </c>
      <c r="FG15" s="351" t="s">
        <v>727</v>
      </c>
      <c r="FH15" s="351" t="s">
        <v>728</v>
      </c>
      <c r="FI15" s="351" t="s">
        <v>729</v>
      </c>
      <c r="FJ15" s="351" t="s">
        <v>730</v>
      </c>
      <c r="FK15" s="4"/>
    </row>
    <row r="16" spans="1:168" ht="15">
      <c r="A16" s="352" t="s">
        <v>731</v>
      </c>
      <c r="B16" s="353"/>
      <c r="C16" s="353"/>
      <c r="D16" s="353"/>
      <c r="E16" s="354"/>
      <c r="F16" s="354"/>
      <c r="G16" s="354"/>
      <c r="H16" s="354"/>
      <c r="I16" s="354"/>
      <c r="J16" s="354"/>
      <c r="K16" s="354"/>
      <c r="L16" s="354"/>
      <c r="M16" s="4"/>
      <c r="N16" s="4"/>
      <c r="O16" s="352" t="s">
        <v>731</v>
      </c>
      <c r="P16" s="353"/>
      <c r="Q16" s="353"/>
      <c r="R16" s="353"/>
      <c r="S16" s="354"/>
      <c r="T16" s="354"/>
      <c r="U16" s="354"/>
      <c r="V16" s="354"/>
      <c r="W16" s="354"/>
      <c r="X16" s="354"/>
      <c r="Y16" s="354"/>
      <c r="Z16" s="354"/>
      <c r="AA16" s="4"/>
      <c r="AB16" s="4"/>
      <c r="AC16" s="352" t="s">
        <v>731</v>
      </c>
      <c r="AD16" s="353"/>
      <c r="AE16" s="353"/>
      <c r="AF16" s="353"/>
      <c r="AG16" s="354"/>
      <c r="AH16" s="354"/>
      <c r="AI16" s="354"/>
      <c r="AJ16" s="354"/>
      <c r="AK16" s="354"/>
      <c r="AL16" s="354"/>
      <c r="AM16" s="354"/>
      <c r="AN16" s="354"/>
      <c r="AO16" s="4"/>
      <c r="AP16" s="4"/>
      <c r="AQ16" s="352" t="s">
        <v>731</v>
      </c>
      <c r="AR16" s="353"/>
      <c r="AS16" s="353"/>
      <c r="AT16" s="353"/>
      <c r="AU16" s="354"/>
      <c r="AV16" s="354"/>
      <c r="AW16" s="354"/>
      <c r="AX16" s="354"/>
      <c r="AY16" s="354"/>
      <c r="AZ16" s="354"/>
      <c r="BA16" s="354"/>
      <c r="BB16" s="354"/>
      <c r="BC16" s="4"/>
      <c r="BD16" s="4"/>
      <c r="BE16" s="352" t="s">
        <v>731</v>
      </c>
      <c r="BF16" s="353"/>
      <c r="BG16" s="353"/>
      <c r="BH16" s="353"/>
      <c r="BI16" s="354"/>
      <c r="BJ16" s="354"/>
      <c r="BK16" s="354"/>
      <c r="BL16" s="354"/>
      <c r="BM16" s="354"/>
      <c r="BN16" s="354"/>
      <c r="BO16" s="354"/>
      <c r="BP16" s="354"/>
      <c r="BQ16" s="4"/>
      <c r="BR16" s="4"/>
      <c r="BS16" s="352" t="s">
        <v>731</v>
      </c>
      <c r="BT16" s="353"/>
      <c r="BU16" s="353"/>
      <c r="BV16" s="353"/>
      <c r="BW16" s="354"/>
      <c r="BX16" s="354"/>
      <c r="BY16" s="354"/>
      <c r="BZ16" s="354"/>
      <c r="CA16" s="354"/>
      <c r="CB16" s="354"/>
      <c r="CC16" s="354"/>
      <c r="CD16" s="354"/>
      <c r="CE16" s="4"/>
      <c r="CF16" s="4"/>
      <c r="CG16" s="352" t="s">
        <v>731</v>
      </c>
      <c r="CH16" s="353"/>
      <c r="CI16" s="353"/>
      <c r="CJ16" s="353"/>
      <c r="CK16" s="354"/>
      <c r="CL16" s="354"/>
      <c r="CM16" s="354"/>
      <c r="CN16" s="354"/>
      <c r="CO16" s="354"/>
      <c r="CP16" s="354"/>
      <c r="CQ16" s="354"/>
      <c r="CR16" s="354"/>
      <c r="CS16" s="4"/>
      <c r="CT16" s="4"/>
      <c r="CU16" s="352" t="s">
        <v>731</v>
      </c>
      <c r="CV16" s="353"/>
      <c r="CW16" s="353"/>
      <c r="CX16" s="353"/>
      <c r="CY16" s="354"/>
      <c r="CZ16" s="354"/>
      <c r="DA16" s="354"/>
      <c r="DB16" s="354"/>
      <c r="DC16" s="354"/>
      <c r="DD16" s="354"/>
      <c r="DE16" s="354"/>
      <c r="DF16" s="354"/>
      <c r="DG16" s="4"/>
      <c r="DH16" s="4"/>
      <c r="DI16" s="352" t="s">
        <v>731</v>
      </c>
      <c r="DJ16" s="353"/>
      <c r="DK16" s="353"/>
      <c r="DL16" s="353"/>
      <c r="DM16" s="354"/>
      <c r="DN16" s="354"/>
      <c r="DO16" s="354"/>
      <c r="DP16" s="354"/>
      <c r="DQ16" s="354"/>
      <c r="DR16" s="354"/>
      <c r="DS16" s="354"/>
      <c r="DT16" s="354"/>
      <c r="DU16" s="4"/>
      <c r="DV16" s="4"/>
      <c r="DW16" s="352" t="s">
        <v>731</v>
      </c>
      <c r="DX16" s="353"/>
      <c r="DY16" s="353"/>
      <c r="DZ16" s="353"/>
      <c r="EA16" s="354"/>
      <c r="EB16" s="354"/>
      <c r="EC16" s="354"/>
      <c r="ED16" s="354"/>
      <c r="EE16" s="354"/>
      <c r="EF16" s="354"/>
      <c r="EG16" s="354"/>
      <c r="EH16" s="354"/>
      <c r="EI16" s="4"/>
      <c r="EJ16" s="4"/>
      <c r="EK16" s="352" t="s">
        <v>731</v>
      </c>
      <c r="EL16" s="353"/>
      <c r="EM16" s="353"/>
      <c r="EN16" s="353"/>
      <c r="EO16" s="354"/>
      <c r="EP16" s="354"/>
      <c r="EQ16" s="354"/>
      <c r="ER16" s="354"/>
      <c r="ES16" s="354"/>
      <c r="ET16" s="354"/>
      <c r="EU16" s="354"/>
      <c r="EV16" s="354"/>
      <c r="EW16" s="4"/>
      <c r="EX16" s="4"/>
      <c r="EY16" s="352" t="s">
        <v>731</v>
      </c>
      <c r="EZ16" s="353"/>
      <c r="FA16" s="353"/>
      <c r="FB16" s="353"/>
      <c r="FC16" s="354"/>
      <c r="FD16" s="354"/>
      <c r="FE16" s="354"/>
      <c r="FF16" s="354"/>
      <c r="FG16" s="354"/>
      <c r="FH16" s="354"/>
      <c r="FI16" s="354"/>
      <c r="FJ16" s="354"/>
      <c r="FK16" s="4"/>
    </row>
    <row r="17" spans="1:167" ht="14.25">
      <c r="A17" s="355" t="str">
        <f>$B$10</f>
        <v>1890 and prior</v>
      </c>
      <c r="B17" s="347"/>
      <c r="C17" s="347"/>
      <c r="D17" s="347"/>
      <c r="E17" s="347"/>
      <c r="F17" s="347"/>
      <c r="G17" s="347"/>
      <c r="H17" s="347"/>
      <c r="I17" s="347"/>
      <c r="J17" s="347"/>
      <c r="K17" s="347"/>
      <c r="L17" s="348"/>
      <c r="M17" s="4"/>
      <c r="N17" s="4"/>
      <c r="O17" s="355" t="str">
        <f>$B$10</f>
        <v>1890 and prior</v>
      </c>
      <c r="P17" s="347"/>
      <c r="Q17" s="347"/>
      <c r="R17" s="347"/>
      <c r="S17" s="347"/>
      <c r="T17" s="347"/>
      <c r="U17" s="347"/>
      <c r="V17" s="347"/>
      <c r="W17" s="347"/>
      <c r="X17" s="347"/>
      <c r="Y17" s="347"/>
      <c r="Z17" s="348"/>
      <c r="AA17" s="4"/>
      <c r="AB17" s="4"/>
      <c r="AC17" s="355" t="str">
        <f>$B$10</f>
        <v>1890 and prior</v>
      </c>
      <c r="AD17" s="347"/>
      <c r="AE17" s="347"/>
      <c r="AF17" s="347"/>
      <c r="AG17" s="347"/>
      <c r="AH17" s="347"/>
      <c r="AI17" s="347"/>
      <c r="AJ17" s="347"/>
      <c r="AK17" s="347"/>
      <c r="AL17" s="347"/>
      <c r="AM17" s="347"/>
      <c r="AN17" s="348"/>
      <c r="AO17" s="4"/>
      <c r="AP17" s="4"/>
      <c r="AQ17" s="355" t="str">
        <f>$B$10</f>
        <v>1890 and prior</v>
      </c>
      <c r="AR17" s="347"/>
      <c r="AS17" s="347"/>
      <c r="AT17" s="347"/>
      <c r="AU17" s="347"/>
      <c r="AV17" s="347"/>
      <c r="AW17" s="347"/>
      <c r="AX17" s="347"/>
      <c r="AY17" s="347"/>
      <c r="AZ17" s="347"/>
      <c r="BA17" s="347"/>
      <c r="BB17" s="348"/>
      <c r="BC17" s="4"/>
      <c r="BD17" s="4"/>
      <c r="BE17" s="355" t="str">
        <f>$B$10</f>
        <v>1890 and prior</v>
      </c>
      <c r="BF17" s="347"/>
      <c r="BG17" s="347"/>
      <c r="BH17" s="347"/>
      <c r="BI17" s="347"/>
      <c r="BJ17" s="347"/>
      <c r="BK17" s="347"/>
      <c r="BL17" s="347"/>
      <c r="BM17" s="347"/>
      <c r="BN17" s="347"/>
      <c r="BO17" s="347"/>
      <c r="BP17" s="348"/>
      <c r="BQ17" s="4"/>
      <c r="BR17" s="4"/>
      <c r="BS17" s="355" t="str">
        <f>$B$10</f>
        <v>1890 and prior</v>
      </c>
      <c r="BT17" s="347"/>
      <c r="BU17" s="347"/>
      <c r="BV17" s="347"/>
      <c r="BW17" s="347"/>
      <c r="BX17" s="347"/>
      <c r="BY17" s="347"/>
      <c r="BZ17" s="347"/>
      <c r="CA17" s="347"/>
      <c r="CB17" s="347"/>
      <c r="CC17" s="347"/>
      <c r="CD17" s="348"/>
      <c r="CE17" s="4"/>
      <c r="CF17" s="4"/>
      <c r="CG17" s="355" t="str">
        <f>$B$10</f>
        <v>1890 and prior</v>
      </c>
      <c r="CH17" s="347"/>
      <c r="CI17" s="347"/>
      <c r="CJ17" s="347"/>
      <c r="CK17" s="347"/>
      <c r="CL17" s="347"/>
      <c r="CM17" s="347"/>
      <c r="CN17" s="347"/>
      <c r="CO17" s="347"/>
      <c r="CP17" s="347"/>
      <c r="CQ17" s="347"/>
      <c r="CR17" s="348"/>
      <c r="CS17" s="4"/>
      <c r="CT17" s="4"/>
      <c r="CU17" s="355" t="str">
        <f>$B$10</f>
        <v>1890 and prior</v>
      </c>
      <c r="CV17" s="347"/>
      <c r="CW17" s="347"/>
      <c r="CX17" s="347"/>
      <c r="CY17" s="347"/>
      <c r="CZ17" s="347"/>
      <c r="DA17" s="347"/>
      <c r="DB17" s="347"/>
      <c r="DC17" s="347"/>
      <c r="DD17" s="347"/>
      <c r="DE17" s="347"/>
      <c r="DF17" s="348"/>
      <c r="DG17" s="4"/>
      <c r="DH17" s="4"/>
      <c r="DI17" s="355" t="str">
        <f>$B$10</f>
        <v>1890 and prior</v>
      </c>
      <c r="DJ17" s="347"/>
      <c r="DK17" s="347"/>
      <c r="DL17" s="347"/>
      <c r="DM17" s="347"/>
      <c r="DN17" s="347"/>
      <c r="DO17" s="347"/>
      <c r="DP17" s="347"/>
      <c r="DQ17" s="347"/>
      <c r="DR17" s="347"/>
      <c r="DS17" s="347"/>
      <c r="DT17" s="348"/>
      <c r="DU17" s="4"/>
      <c r="DV17" s="4"/>
      <c r="DW17" s="355" t="str">
        <f>$B$10</f>
        <v>1890 and prior</v>
      </c>
      <c r="DX17" s="347"/>
      <c r="DY17" s="347"/>
      <c r="DZ17" s="347"/>
      <c r="EA17" s="347"/>
      <c r="EB17" s="347"/>
      <c r="EC17" s="347"/>
      <c r="ED17" s="347"/>
      <c r="EE17" s="347"/>
      <c r="EF17" s="347"/>
      <c r="EG17" s="347"/>
      <c r="EH17" s="348"/>
      <c r="EI17" s="4"/>
      <c r="EJ17" s="4"/>
      <c r="EK17" s="355" t="str">
        <f>$B$10</f>
        <v>1890 and prior</v>
      </c>
      <c r="EL17" s="347"/>
      <c r="EM17" s="347"/>
      <c r="EN17" s="347"/>
      <c r="EO17" s="347"/>
      <c r="EP17" s="347"/>
      <c r="EQ17" s="347"/>
      <c r="ER17" s="347"/>
      <c r="ES17" s="347"/>
      <c r="ET17" s="347"/>
      <c r="EU17" s="347"/>
      <c r="EV17" s="348"/>
      <c r="EW17" s="4"/>
      <c r="EX17" s="4"/>
      <c r="EY17" s="355" t="str">
        <f>$B$10</f>
        <v>1890 and prior</v>
      </c>
      <c r="EZ17" s="347"/>
      <c r="FA17" s="347"/>
      <c r="FB17" s="347"/>
      <c r="FC17" s="347"/>
      <c r="FD17" s="347"/>
      <c r="FE17" s="347"/>
      <c r="FF17" s="347"/>
      <c r="FG17" s="347"/>
      <c r="FH17" s="347"/>
      <c r="FI17" s="347"/>
      <c r="FJ17" s="348"/>
      <c r="FK17" s="4"/>
    </row>
    <row r="18" spans="1:167" ht="14.25">
      <c r="A18" s="355">
        <f>A19-1</f>
        <v>1891</v>
      </c>
      <c r="B18" s="347"/>
      <c r="C18" s="347"/>
      <c r="D18" s="347"/>
      <c r="E18" s="347"/>
      <c r="F18" s="347"/>
      <c r="G18" s="347"/>
      <c r="H18" s="347"/>
      <c r="I18" s="347"/>
      <c r="J18" s="347"/>
      <c r="K18" s="347"/>
      <c r="L18" s="356"/>
      <c r="M18" s="4"/>
      <c r="N18" s="4"/>
      <c r="O18" s="355">
        <f>O19-1</f>
        <v>1891</v>
      </c>
      <c r="P18" s="347"/>
      <c r="Q18" s="347"/>
      <c r="R18" s="347"/>
      <c r="S18" s="347"/>
      <c r="T18" s="347"/>
      <c r="U18" s="347"/>
      <c r="V18" s="347"/>
      <c r="W18" s="347"/>
      <c r="X18" s="347"/>
      <c r="Y18" s="347"/>
      <c r="Z18" s="356"/>
      <c r="AA18" s="4"/>
      <c r="AB18" s="4"/>
      <c r="AC18" s="355">
        <f>AC19-1</f>
        <v>1891</v>
      </c>
      <c r="AD18" s="347"/>
      <c r="AE18" s="347"/>
      <c r="AF18" s="347"/>
      <c r="AG18" s="347"/>
      <c r="AH18" s="347"/>
      <c r="AI18" s="347"/>
      <c r="AJ18" s="347"/>
      <c r="AK18" s="347"/>
      <c r="AL18" s="347"/>
      <c r="AM18" s="347"/>
      <c r="AN18" s="356"/>
      <c r="AO18" s="4"/>
      <c r="AP18" s="4"/>
      <c r="AQ18" s="355">
        <f>AQ19-1</f>
        <v>1891</v>
      </c>
      <c r="AR18" s="347"/>
      <c r="AS18" s="347"/>
      <c r="AT18" s="347"/>
      <c r="AU18" s="347"/>
      <c r="AV18" s="347"/>
      <c r="AW18" s="347"/>
      <c r="AX18" s="347"/>
      <c r="AY18" s="347"/>
      <c r="AZ18" s="347"/>
      <c r="BA18" s="347"/>
      <c r="BB18" s="356"/>
      <c r="BC18" s="4"/>
      <c r="BD18" s="4"/>
      <c r="BE18" s="355">
        <f>BE19-1</f>
        <v>1891</v>
      </c>
      <c r="BF18" s="347"/>
      <c r="BG18" s="347"/>
      <c r="BH18" s="347"/>
      <c r="BI18" s="347"/>
      <c r="BJ18" s="347"/>
      <c r="BK18" s="347"/>
      <c r="BL18" s="347"/>
      <c r="BM18" s="347"/>
      <c r="BN18" s="347"/>
      <c r="BO18" s="347"/>
      <c r="BP18" s="356"/>
      <c r="BQ18" s="4"/>
      <c r="BR18" s="4"/>
      <c r="BS18" s="355">
        <f>BS19-1</f>
        <v>1891</v>
      </c>
      <c r="BT18" s="347"/>
      <c r="BU18" s="347"/>
      <c r="BV18" s="347"/>
      <c r="BW18" s="347"/>
      <c r="BX18" s="347"/>
      <c r="BY18" s="347"/>
      <c r="BZ18" s="347"/>
      <c r="CA18" s="347"/>
      <c r="CB18" s="347"/>
      <c r="CC18" s="347"/>
      <c r="CD18" s="356"/>
      <c r="CE18" s="4"/>
      <c r="CF18" s="4"/>
      <c r="CG18" s="355">
        <f>CG19-1</f>
        <v>1891</v>
      </c>
      <c r="CH18" s="347"/>
      <c r="CI18" s="347"/>
      <c r="CJ18" s="347"/>
      <c r="CK18" s="347"/>
      <c r="CL18" s="347"/>
      <c r="CM18" s="347"/>
      <c r="CN18" s="347"/>
      <c r="CO18" s="347"/>
      <c r="CP18" s="347"/>
      <c r="CQ18" s="347"/>
      <c r="CR18" s="356"/>
      <c r="CS18" s="4"/>
      <c r="CT18" s="4"/>
      <c r="CU18" s="355">
        <f>CU19-1</f>
        <v>1891</v>
      </c>
      <c r="CV18" s="347"/>
      <c r="CW18" s="347"/>
      <c r="CX18" s="347"/>
      <c r="CY18" s="347"/>
      <c r="CZ18" s="347"/>
      <c r="DA18" s="347"/>
      <c r="DB18" s="347"/>
      <c r="DC18" s="347"/>
      <c r="DD18" s="347"/>
      <c r="DE18" s="347"/>
      <c r="DF18" s="356"/>
      <c r="DG18" s="4"/>
      <c r="DH18" s="4"/>
      <c r="DI18" s="355">
        <f>DI19-1</f>
        <v>1891</v>
      </c>
      <c r="DJ18" s="347"/>
      <c r="DK18" s="347"/>
      <c r="DL18" s="347"/>
      <c r="DM18" s="347"/>
      <c r="DN18" s="347"/>
      <c r="DO18" s="347"/>
      <c r="DP18" s="347"/>
      <c r="DQ18" s="347"/>
      <c r="DR18" s="347"/>
      <c r="DS18" s="347"/>
      <c r="DT18" s="356"/>
      <c r="DU18" s="4"/>
      <c r="DV18" s="4"/>
      <c r="DW18" s="355">
        <f>DW19-1</f>
        <v>1891</v>
      </c>
      <c r="DX18" s="347"/>
      <c r="DY18" s="347"/>
      <c r="DZ18" s="347"/>
      <c r="EA18" s="347"/>
      <c r="EB18" s="347"/>
      <c r="EC18" s="347"/>
      <c r="ED18" s="347"/>
      <c r="EE18" s="347"/>
      <c r="EF18" s="347"/>
      <c r="EG18" s="347"/>
      <c r="EH18" s="356"/>
      <c r="EI18" s="4"/>
      <c r="EJ18" s="4"/>
      <c r="EK18" s="355">
        <f>EK19-1</f>
        <v>1891</v>
      </c>
      <c r="EL18" s="347"/>
      <c r="EM18" s="347"/>
      <c r="EN18" s="347"/>
      <c r="EO18" s="347"/>
      <c r="EP18" s="347"/>
      <c r="EQ18" s="347"/>
      <c r="ER18" s="347"/>
      <c r="ES18" s="347"/>
      <c r="ET18" s="347"/>
      <c r="EU18" s="347"/>
      <c r="EV18" s="356"/>
      <c r="EW18" s="4"/>
      <c r="EX18" s="4"/>
      <c r="EY18" s="355">
        <f>EY19-1</f>
        <v>1891</v>
      </c>
      <c r="EZ18" s="347"/>
      <c r="FA18" s="347"/>
      <c r="FB18" s="347"/>
      <c r="FC18" s="347"/>
      <c r="FD18" s="347"/>
      <c r="FE18" s="347"/>
      <c r="FF18" s="347"/>
      <c r="FG18" s="347"/>
      <c r="FH18" s="347"/>
      <c r="FI18" s="347"/>
      <c r="FJ18" s="356"/>
      <c r="FK18" s="4"/>
    </row>
    <row r="19" spans="1:167" ht="14.25">
      <c r="A19" s="355">
        <f>A20-1</f>
        <v>1892</v>
      </c>
      <c r="B19" s="347"/>
      <c r="C19" s="347"/>
      <c r="D19" s="347"/>
      <c r="E19" s="347"/>
      <c r="F19" s="347"/>
      <c r="G19" s="347"/>
      <c r="H19" s="347"/>
      <c r="I19" s="347"/>
      <c r="J19" s="347"/>
      <c r="K19" s="357"/>
      <c r="L19" s="356"/>
      <c r="M19" s="4"/>
      <c r="N19" s="4"/>
      <c r="O19" s="355">
        <f>O20-1</f>
        <v>1892</v>
      </c>
      <c r="P19" s="347"/>
      <c r="Q19" s="347"/>
      <c r="R19" s="347"/>
      <c r="S19" s="347"/>
      <c r="T19" s="347"/>
      <c r="U19" s="347"/>
      <c r="V19" s="347"/>
      <c r="W19" s="347"/>
      <c r="X19" s="347"/>
      <c r="Y19" s="357"/>
      <c r="Z19" s="356"/>
      <c r="AA19" s="4"/>
      <c r="AB19" s="4"/>
      <c r="AC19" s="355">
        <f>AC20-1</f>
        <v>1892</v>
      </c>
      <c r="AD19" s="347"/>
      <c r="AE19" s="347"/>
      <c r="AF19" s="347"/>
      <c r="AG19" s="347"/>
      <c r="AH19" s="347"/>
      <c r="AI19" s="347"/>
      <c r="AJ19" s="347"/>
      <c r="AK19" s="347"/>
      <c r="AL19" s="347"/>
      <c r="AM19" s="357"/>
      <c r="AN19" s="356"/>
      <c r="AO19" s="4"/>
      <c r="AP19" s="4"/>
      <c r="AQ19" s="355">
        <f>AQ20-1</f>
        <v>1892</v>
      </c>
      <c r="AR19" s="347"/>
      <c r="AS19" s="347"/>
      <c r="AT19" s="347"/>
      <c r="AU19" s="347"/>
      <c r="AV19" s="347"/>
      <c r="AW19" s="347"/>
      <c r="AX19" s="347"/>
      <c r="AY19" s="347"/>
      <c r="AZ19" s="347"/>
      <c r="BA19" s="357"/>
      <c r="BB19" s="356"/>
      <c r="BC19" s="4"/>
      <c r="BD19" s="4"/>
      <c r="BE19" s="355">
        <f>BE20-1</f>
        <v>1892</v>
      </c>
      <c r="BF19" s="347"/>
      <c r="BG19" s="347"/>
      <c r="BH19" s="347"/>
      <c r="BI19" s="347"/>
      <c r="BJ19" s="347"/>
      <c r="BK19" s="347"/>
      <c r="BL19" s="347"/>
      <c r="BM19" s="347"/>
      <c r="BN19" s="347"/>
      <c r="BO19" s="357"/>
      <c r="BP19" s="356"/>
      <c r="BQ19" s="4"/>
      <c r="BR19" s="4"/>
      <c r="BS19" s="355">
        <f>BS20-1</f>
        <v>1892</v>
      </c>
      <c r="BT19" s="347"/>
      <c r="BU19" s="347"/>
      <c r="BV19" s="347"/>
      <c r="BW19" s="347"/>
      <c r="BX19" s="347"/>
      <c r="BY19" s="347"/>
      <c r="BZ19" s="347"/>
      <c r="CA19" s="347"/>
      <c r="CB19" s="347"/>
      <c r="CC19" s="357"/>
      <c r="CD19" s="356"/>
      <c r="CE19" s="4"/>
      <c r="CF19" s="4"/>
      <c r="CG19" s="355">
        <f>CG20-1</f>
        <v>1892</v>
      </c>
      <c r="CH19" s="347"/>
      <c r="CI19" s="347"/>
      <c r="CJ19" s="347"/>
      <c r="CK19" s="347"/>
      <c r="CL19" s="347"/>
      <c r="CM19" s="347"/>
      <c r="CN19" s="347"/>
      <c r="CO19" s="347"/>
      <c r="CP19" s="347"/>
      <c r="CQ19" s="357"/>
      <c r="CR19" s="356"/>
      <c r="CS19" s="4"/>
      <c r="CT19" s="4"/>
      <c r="CU19" s="355">
        <f>CU20-1</f>
        <v>1892</v>
      </c>
      <c r="CV19" s="347"/>
      <c r="CW19" s="347"/>
      <c r="CX19" s="347"/>
      <c r="CY19" s="347"/>
      <c r="CZ19" s="347"/>
      <c r="DA19" s="347"/>
      <c r="DB19" s="347"/>
      <c r="DC19" s="347"/>
      <c r="DD19" s="347"/>
      <c r="DE19" s="357"/>
      <c r="DF19" s="356"/>
      <c r="DG19" s="4"/>
      <c r="DH19" s="4"/>
      <c r="DI19" s="355">
        <f>DI20-1</f>
        <v>1892</v>
      </c>
      <c r="DJ19" s="347"/>
      <c r="DK19" s="347"/>
      <c r="DL19" s="347"/>
      <c r="DM19" s="347"/>
      <c r="DN19" s="347"/>
      <c r="DO19" s="347"/>
      <c r="DP19" s="347"/>
      <c r="DQ19" s="347"/>
      <c r="DR19" s="347"/>
      <c r="DS19" s="357"/>
      <c r="DT19" s="356"/>
      <c r="DU19" s="4"/>
      <c r="DV19" s="4"/>
      <c r="DW19" s="355">
        <f>DW20-1</f>
        <v>1892</v>
      </c>
      <c r="DX19" s="347"/>
      <c r="DY19" s="347"/>
      <c r="DZ19" s="347"/>
      <c r="EA19" s="347"/>
      <c r="EB19" s="347"/>
      <c r="EC19" s="347"/>
      <c r="ED19" s="347"/>
      <c r="EE19" s="347"/>
      <c r="EF19" s="347"/>
      <c r="EG19" s="357"/>
      <c r="EH19" s="356"/>
      <c r="EI19" s="4"/>
      <c r="EJ19" s="4"/>
      <c r="EK19" s="355">
        <f>EK20-1</f>
        <v>1892</v>
      </c>
      <c r="EL19" s="347"/>
      <c r="EM19" s="347"/>
      <c r="EN19" s="347"/>
      <c r="EO19" s="347"/>
      <c r="EP19" s="347"/>
      <c r="EQ19" s="347"/>
      <c r="ER19" s="347"/>
      <c r="ES19" s="347"/>
      <c r="ET19" s="347"/>
      <c r="EU19" s="357"/>
      <c r="EV19" s="356"/>
      <c r="EW19" s="4"/>
      <c r="EX19" s="4"/>
      <c r="EY19" s="355">
        <f>EY20-1</f>
        <v>1892</v>
      </c>
      <c r="EZ19" s="347"/>
      <c r="FA19" s="347"/>
      <c r="FB19" s="347"/>
      <c r="FC19" s="347"/>
      <c r="FD19" s="347"/>
      <c r="FE19" s="347"/>
      <c r="FF19" s="347"/>
      <c r="FG19" s="347"/>
      <c r="FH19" s="347"/>
      <c r="FI19" s="357"/>
      <c r="FJ19" s="356"/>
      <c r="FK19" s="4"/>
    </row>
    <row r="20" spans="1:167" ht="14.25">
      <c r="A20" s="355">
        <f>A21-1</f>
        <v>1893</v>
      </c>
      <c r="B20" s="347"/>
      <c r="C20" s="347"/>
      <c r="D20" s="347"/>
      <c r="E20" s="347"/>
      <c r="F20" s="347"/>
      <c r="G20" s="347"/>
      <c r="H20" s="347"/>
      <c r="I20" s="347"/>
      <c r="J20" s="357"/>
      <c r="K20" s="357"/>
      <c r="L20" s="356"/>
      <c r="M20" s="4"/>
      <c r="N20" s="4"/>
      <c r="O20" s="355">
        <f>O21-1</f>
        <v>1893</v>
      </c>
      <c r="P20" s="347"/>
      <c r="Q20" s="347"/>
      <c r="R20" s="347"/>
      <c r="S20" s="347"/>
      <c r="T20" s="347"/>
      <c r="U20" s="347"/>
      <c r="V20" s="347"/>
      <c r="W20" s="347"/>
      <c r="X20" s="357"/>
      <c r="Y20" s="357"/>
      <c r="Z20" s="356"/>
      <c r="AA20" s="4"/>
      <c r="AB20" s="4"/>
      <c r="AC20" s="355">
        <f>AC21-1</f>
        <v>1893</v>
      </c>
      <c r="AD20" s="347"/>
      <c r="AE20" s="347"/>
      <c r="AF20" s="347"/>
      <c r="AG20" s="347"/>
      <c r="AH20" s="347"/>
      <c r="AI20" s="347"/>
      <c r="AJ20" s="347"/>
      <c r="AK20" s="347"/>
      <c r="AL20" s="357"/>
      <c r="AM20" s="357"/>
      <c r="AN20" s="356"/>
      <c r="AO20" s="4"/>
      <c r="AP20" s="4"/>
      <c r="AQ20" s="355">
        <f>AQ21-1</f>
        <v>1893</v>
      </c>
      <c r="AR20" s="347"/>
      <c r="AS20" s="347"/>
      <c r="AT20" s="347"/>
      <c r="AU20" s="347"/>
      <c r="AV20" s="347"/>
      <c r="AW20" s="347"/>
      <c r="AX20" s="347"/>
      <c r="AY20" s="347"/>
      <c r="AZ20" s="357"/>
      <c r="BA20" s="357"/>
      <c r="BB20" s="356"/>
      <c r="BC20" s="4"/>
      <c r="BD20" s="4"/>
      <c r="BE20" s="355">
        <f>BE21-1</f>
        <v>1893</v>
      </c>
      <c r="BF20" s="347"/>
      <c r="BG20" s="347"/>
      <c r="BH20" s="347"/>
      <c r="BI20" s="347"/>
      <c r="BJ20" s="347"/>
      <c r="BK20" s="347"/>
      <c r="BL20" s="347"/>
      <c r="BM20" s="347"/>
      <c r="BN20" s="357"/>
      <c r="BO20" s="357"/>
      <c r="BP20" s="356"/>
      <c r="BQ20" s="4"/>
      <c r="BR20" s="4"/>
      <c r="BS20" s="355">
        <f>BS21-1</f>
        <v>1893</v>
      </c>
      <c r="BT20" s="347"/>
      <c r="BU20" s="347"/>
      <c r="BV20" s="347"/>
      <c r="BW20" s="347"/>
      <c r="BX20" s="347"/>
      <c r="BY20" s="347"/>
      <c r="BZ20" s="347"/>
      <c r="CA20" s="347"/>
      <c r="CB20" s="357"/>
      <c r="CC20" s="357"/>
      <c r="CD20" s="356"/>
      <c r="CE20" s="4"/>
      <c r="CF20" s="4"/>
      <c r="CG20" s="355">
        <f>CG21-1</f>
        <v>1893</v>
      </c>
      <c r="CH20" s="347"/>
      <c r="CI20" s="347"/>
      <c r="CJ20" s="347"/>
      <c r="CK20" s="347"/>
      <c r="CL20" s="347"/>
      <c r="CM20" s="347"/>
      <c r="CN20" s="347"/>
      <c r="CO20" s="347"/>
      <c r="CP20" s="357"/>
      <c r="CQ20" s="357"/>
      <c r="CR20" s="356"/>
      <c r="CS20" s="4"/>
      <c r="CT20" s="4"/>
      <c r="CU20" s="355">
        <f>CU21-1</f>
        <v>1893</v>
      </c>
      <c r="CV20" s="347"/>
      <c r="CW20" s="347"/>
      <c r="CX20" s="347"/>
      <c r="CY20" s="347"/>
      <c r="CZ20" s="347"/>
      <c r="DA20" s="347"/>
      <c r="DB20" s="347"/>
      <c r="DC20" s="347"/>
      <c r="DD20" s="357"/>
      <c r="DE20" s="357"/>
      <c r="DF20" s="356"/>
      <c r="DG20" s="4"/>
      <c r="DH20" s="4"/>
      <c r="DI20" s="355">
        <f>DI21-1</f>
        <v>1893</v>
      </c>
      <c r="DJ20" s="347"/>
      <c r="DK20" s="347"/>
      <c r="DL20" s="347"/>
      <c r="DM20" s="347"/>
      <c r="DN20" s="347"/>
      <c r="DO20" s="347"/>
      <c r="DP20" s="347"/>
      <c r="DQ20" s="347"/>
      <c r="DR20" s="357"/>
      <c r="DS20" s="357"/>
      <c r="DT20" s="356"/>
      <c r="DU20" s="4"/>
      <c r="DV20" s="4"/>
      <c r="DW20" s="355">
        <f>DW21-1</f>
        <v>1893</v>
      </c>
      <c r="DX20" s="347"/>
      <c r="DY20" s="347"/>
      <c r="DZ20" s="347"/>
      <c r="EA20" s="347"/>
      <c r="EB20" s="347"/>
      <c r="EC20" s="347"/>
      <c r="ED20" s="347"/>
      <c r="EE20" s="347"/>
      <c r="EF20" s="357"/>
      <c r="EG20" s="357"/>
      <c r="EH20" s="356"/>
      <c r="EI20" s="4"/>
      <c r="EJ20" s="4"/>
      <c r="EK20" s="355">
        <f>EK21-1</f>
        <v>1893</v>
      </c>
      <c r="EL20" s="347"/>
      <c r="EM20" s="347"/>
      <c r="EN20" s="347"/>
      <c r="EO20" s="347"/>
      <c r="EP20" s="347"/>
      <c r="EQ20" s="347"/>
      <c r="ER20" s="347"/>
      <c r="ES20" s="347"/>
      <c r="ET20" s="357"/>
      <c r="EU20" s="357"/>
      <c r="EV20" s="356"/>
      <c r="EW20" s="4"/>
      <c r="EX20" s="4"/>
      <c r="EY20" s="355">
        <f>EY21-1</f>
        <v>1893</v>
      </c>
      <c r="EZ20" s="347"/>
      <c r="FA20" s="347"/>
      <c r="FB20" s="347"/>
      <c r="FC20" s="347"/>
      <c r="FD20" s="347"/>
      <c r="FE20" s="347"/>
      <c r="FF20" s="347"/>
      <c r="FG20" s="347"/>
      <c r="FH20" s="357"/>
      <c r="FI20" s="357"/>
      <c r="FJ20" s="356"/>
      <c r="FK20" s="4"/>
    </row>
    <row r="21" spans="1:167" ht="14.25">
      <c r="A21" s="355">
        <f>A22-1</f>
        <v>1894</v>
      </c>
      <c r="B21" s="347"/>
      <c r="C21" s="347"/>
      <c r="D21" s="347"/>
      <c r="E21" s="347"/>
      <c r="F21" s="347"/>
      <c r="G21" s="347"/>
      <c r="H21" s="347"/>
      <c r="I21" s="357"/>
      <c r="J21" s="357"/>
      <c r="K21" s="357"/>
      <c r="L21" s="356"/>
      <c r="M21" s="4"/>
      <c r="N21" s="4"/>
      <c r="O21" s="355">
        <f>O22-1</f>
        <v>1894</v>
      </c>
      <c r="P21" s="347"/>
      <c r="Q21" s="347"/>
      <c r="R21" s="347"/>
      <c r="S21" s="347"/>
      <c r="T21" s="347"/>
      <c r="U21" s="347"/>
      <c r="V21" s="347"/>
      <c r="W21" s="357"/>
      <c r="X21" s="357"/>
      <c r="Y21" s="357"/>
      <c r="Z21" s="356"/>
      <c r="AA21" s="4"/>
      <c r="AB21" s="4"/>
      <c r="AC21" s="355">
        <f>AC22-1</f>
        <v>1894</v>
      </c>
      <c r="AD21" s="347"/>
      <c r="AE21" s="347"/>
      <c r="AF21" s="347"/>
      <c r="AG21" s="347"/>
      <c r="AH21" s="347"/>
      <c r="AI21" s="347"/>
      <c r="AJ21" s="347"/>
      <c r="AK21" s="357"/>
      <c r="AL21" s="357"/>
      <c r="AM21" s="357"/>
      <c r="AN21" s="356"/>
      <c r="AO21" s="4"/>
      <c r="AP21" s="4"/>
      <c r="AQ21" s="355">
        <f>AQ22-1</f>
        <v>1894</v>
      </c>
      <c r="AR21" s="347"/>
      <c r="AS21" s="347"/>
      <c r="AT21" s="347"/>
      <c r="AU21" s="347"/>
      <c r="AV21" s="347"/>
      <c r="AW21" s="347"/>
      <c r="AX21" s="347"/>
      <c r="AY21" s="357"/>
      <c r="AZ21" s="357"/>
      <c r="BA21" s="357"/>
      <c r="BB21" s="356"/>
      <c r="BC21" s="4"/>
      <c r="BD21" s="4"/>
      <c r="BE21" s="355">
        <f>BE22-1</f>
        <v>1894</v>
      </c>
      <c r="BF21" s="347"/>
      <c r="BG21" s="347"/>
      <c r="BH21" s="347"/>
      <c r="BI21" s="347"/>
      <c r="BJ21" s="347"/>
      <c r="BK21" s="347"/>
      <c r="BL21" s="347"/>
      <c r="BM21" s="357"/>
      <c r="BN21" s="357"/>
      <c r="BO21" s="357"/>
      <c r="BP21" s="356"/>
      <c r="BQ21" s="4"/>
      <c r="BR21" s="4"/>
      <c r="BS21" s="355">
        <f>BS22-1</f>
        <v>1894</v>
      </c>
      <c r="BT21" s="347"/>
      <c r="BU21" s="347"/>
      <c r="BV21" s="347"/>
      <c r="BW21" s="347"/>
      <c r="BX21" s="347"/>
      <c r="BY21" s="347"/>
      <c r="BZ21" s="347"/>
      <c r="CA21" s="357"/>
      <c r="CB21" s="357"/>
      <c r="CC21" s="357"/>
      <c r="CD21" s="356"/>
      <c r="CE21" s="4"/>
      <c r="CF21" s="4"/>
      <c r="CG21" s="355">
        <f>CG22-1</f>
        <v>1894</v>
      </c>
      <c r="CH21" s="347"/>
      <c r="CI21" s="347"/>
      <c r="CJ21" s="347"/>
      <c r="CK21" s="347"/>
      <c r="CL21" s="347"/>
      <c r="CM21" s="347"/>
      <c r="CN21" s="347"/>
      <c r="CO21" s="357"/>
      <c r="CP21" s="357"/>
      <c r="CQ21" s="357"/>
      <c r="CR21" s="356"/>
      <c r="CS21" s="4"/>
      <c r="CT21" s="4"/>
      <c r="CU21" s="355">
        <f>CU22-1</f>
        <v>1894</v>
      </c>
      <c r="CV21" s="347"/>
      <c r="CW21" s="347"/>
      <c r="CX21" s="347"/>
      <c r="CY21" s="347"/>
      <c r="CZ21" s="347"/>
      <c r="DA21" s="347"/>
      <c r="DB21" s="347"/>
      <c r="DC21" s="357"/>
      <c r="DD21" s="357"/>
      <c r="DE21" s="357"/>
      <c r="DF21" s="356"/>
      <c r="DG21" s="4"/>
      <c r="DH21" s="4"/>
      <c r="DI21" s="355">
        <f>DI22-1</f>
        <v>1894</v>
      </c>
      <c r="DJ21" s="347"/>
      <c r="DK21" s="347"/>
      <c r="DL21" s="347"/>
      <c r="DM21" s="347"/>
      <c r="DN21" s="347"/>
      <c r="DO21" s="347"/>
      <c r="DP21" s="347"/>
      <c r="DQ21" s="357"/>
      <c r="DR21" s="357"/>
      <c r="DS21" s="357"/>
      <c r="DT21" s="356"/>
      <c r="DU21" s="4"/>
      <c r="DV21" s="4"/>
      <c r="DW21" s="355">
        <f>DW22-1</f>
        <v>1894</v>
      </c>
      <c r="DX21" s="347"/>
      <c r="DY21" s="347"/>
      <c r="DZ21" s="347"/>
      <c r="EA21" s="347"/>
      <c r="EB21" s="347"/>
      <c r="EC21" s="347"/>
      <c r="ED21" s="347"/>
      <c r="EE21" s="357"/>
      <c r="EF21" s="357"/>
      <c r="EG21" s="357"/>
      <c r="EH21" s="356"/>
      <c r="EI21" s="4"/>
      <c r="EJ21" s="4"/>
      <c r="EK21" s="355">
        <f>EK22-1</f>
        <v>1894</v>
      </c>
      <c r="EL21" s="347"/>
      <c r="EM21" s="347"/>
      <c r="EN21" s="347"/>
      <c r="EO21" s="347"/>
      <c r="EP21" s="347"/>
      <c r="EQ21" s="347"/>
      <c r="ER21" s="347"/>
      <c r="ES21" s="357"/>
      <c r="ET21" s="357"/>
      <c r="EU21" s="357"/>
      <c r="EV21" s="356"/>
      <c r="EW21" s="4"/>
      <c r="EX21" s="4"/>
      <c r="EY21" s="355">
        <f>EY22-1</f>
        <v>1894</v>
      </c>
      <c r="EZ21" s="347"/>
      <c r="FA21" s="347"/>
      <c r="FB21" s="347"/>
      <c r="FC21" s="347"/>
      <c r="FD21" s="347"/>
      <c r="FE21" s="347"/>
      <c r="FF21" s="347"/>
      <c r="FG21" s="357"/>
      <c r="FH21" s="357"/>
      <c r="FI21" s="357"/>
      <c r="FJ21" s="356"/>
      <c r="FK21" s="4"/>
    </row>
    <row r="22" spans="1:167" ht="14.25">
      <c r="A22" s="355">
        <f>A23-1</f>
        <v>1895</v>
      </c>
      <c r="B22" s="347"/>
      <c r="C22" s="347"/>
      <c r="D22" s="347"/>
      <c r="E22" s="347"/>
      <c r="F22" s="347"/>
      <c r="G22" s="347"/>
      <c r="H22" s="357"/>
      <c r="I22" s="357"/>
      <c r="J22" s="357"/>
      <c r="K22" s="357"/>
      <c r="L22" s="356"/>
      <c r="M22" s="4"/>
      <c r="N22" s="4"/>
      <c r="O22" s="355">
        <f>O23-1</f>
        <v>1895</v>
      </c>
      <c r="P22" s="347"/>
      <c r="Q22" s="347"/>
      <c r="R22" s="347"/>
      <c r="S22" s="347"/>
      <c r="T22" s="347"/>
      <c r="U22" s="347"/>
      <c r="V22" s="357"/>
      <c r="W22" s="357"/>
      <c r="X22" s="357"/>
      <c r="Y22" s="357"/>
      <c r="Z22" s="356"/>
      <c r="AA22" s="4"/>
      <c r="AB22" s="4"/>
      <c r="AC22" s="355">
        <f>AC23-1</f>
        <v>1895</v>
      </c>
      <c r="AD22" s="347"/>
      <c r="AE22" s="347"/>
      <c r="AF22" s="347"/>
      <c r="AG22" s="347"/>
      <c r="AH22" s="347"/>
      <c r="AI22" s="347"/>
      <c r="AJ22" s="357"/>
      <c r="AK22" s="357"/>
      <c r="AL22" s="357"/>
      <c r="AM22" s="357"/>
      <c r="AN22" s="356"/>
      <c r="AO22" s="4"/>
      <c r="AP22" s="4"/>
      <c r="AQ22" s="355">
        <f>AQ23-1</f>
        <v>1895</v>
      </c>
      <c r="AR22" s="347"/>
      <c r="AS22" s="347"/>
      <c r="AT22" s="347"/>
      <c r="AU22" s="347"/>
      <c r="AV22" s="347"/>
      <c r="AW22" s="347"/>
      <c r="AX22" s="357"/>
      <c r="AY22" s="357"/>
      <c r="AZ22" s="357"/>
      <c r="BA22" s="357"/>
      <c r="BB22" s="356"/>
      <c r="BC22" s="4"/>
      <c r="BD22" s="4"/>
      <c r="BE22" s="355">
        <f>BE23-1</f>
        <v>1895</v>
      </c>
      <c r="BF22" s="347"/>
      <c r="BG22" s="347"/>
      <c r="BH22" s="347"/>
      <c r="BI22" s="347"/>
      <c r="BJ22" s="347"/>
      <c r="BK22" s="347"/>
      <c r="BL22" s="357"/>
      <c r="BM22" s="357"/>
      <c r="BN22" s="357"/>
      <c r="BO22" s="357"/>
      <c r="BP22" s="356"/>
      <c r="BQ22" s="4"/>
      <c r="BR22" s="4"/>
      <c r="BS22" s="355">
        <f>BS23-1</f>
        <v>1895</v>
      </c>
      <c r="BT22" s="347"/>
      <c r="BU22" s="347"/>
      <c r="BV22" s="347"/>
      <c r="BW22" s="347"/>
      <c r="BX22" s="347"/>
      <c r="BY22" s="347"/>
      <c r="BZ22" s="357"/>
      <c r="CA22" s="357"/>
      <c r="CB22" s="357"/>
      <c r="CC22" s="357"/>
      <c r="CD22" s="356"/>
      <c r="CE22" s="4"/>
      <c r="CF22" s="4"/>
      <c r="CG22" s="355">
        <f>CG23-1</f>
        <v>1895</v>
      </c>
      <c r="CH22" s="347"/>
      <c r="CI22" s="347"/>
      <c r="CJ22" s="347"/>
      <c r="CK22" s="347"/>
      <c r="CL22" s="347"/>
      <c r="CM22" s="347"/>
      <c r="CN22" s="357"/>
      <c r="CO22" s="357"/>
      <c r="CP22" s="357"/>
      <c r="CQ22" s="357"/>
      <c r="CR22" s="356"/>
      <c r="CS22" s="4"/>
      <c r="CT22" s="4"/>
      <c r="CU22" s="355">
        <f>CU23-1</f>
        <v>1895</v>
      </c>
      <c r="CV22" s="347"/>
      <c r="CW22" s="347"/>
      <c r="CX22" s="347"/>
      <c r="CY22" s="347"/>
      <c r="CZ22" s="347"/>
      <c r="DA22" s="347"/>
      <c r="DB22" s="357"/>
      <c r="DC22" s="357"/>
      <c r="DD22" s="357"/>
      <c r="DE22" s="357"/>
      <c r="DF22" s="356"/>
      <c r="DG22" s="4"/>
      <c r="DH22" s="4"/>
      <c r="DI22" s="355">
        <f>DI23-1</f>
        <v>1895</v>
      </c>
      <c r="DJ22" s="347"/>
      <c r="DK22" s="347"/>
      <c r="DL22" s="347"/>
      <c r="DM22" s="347"/>
      <c r="DN22" s="347"/>
      <c r="DO22" s="347"/>
      <c r="DP22" s="357"/>
      <c r="DQ22" s="357"/>
      <c r="DR22" s="357"/>
      <c r="DS22" s="357"/>
      <c r="DT22" s="356"/>
      <c r="DU22" s="4"/>
      <c r="DV22" s="4"/>
      <c r="DW22" s="355">
        <f>DW23-1</f>
        <v>1895</v>
      </c>
      <c r="DX22" s="347"/>
      <c r="DY22" s="347"/>
      <c r="DZ22" s="347"/>
      <c r="EA22" s="347"/>
      <c r="EB22" s="347"/>
      <c r="EC22" s="347"/>
      <c r="ED22" s="357"/>
      <c r="EE22" s="357"/>
      <c r="EF22" s="357"/>
      <c r="EG22" s="357"/>
      <c r="EH22" s="356"/>
      <c r="EI22" s="4"/>
      <c r="EJ22" s="4"/>
      <c r="EK22" s="355">
        <f>EK23-1</f>
        <v>1895</v>
      </c>
      <c r="EL22" s="347"/>
      <c r="EM22" s="347"/>
      <c r="EN22" s="347"/>
      <c r="EO22" s="347"/>
      <c r="EP22" s="347"/>
      <c r="EQ22" s="347"/>
      <c r="ER22" s="357"/>
      <c r="ES22" s="357"/>
      <c r="ET22" s="357"/>
      <c r="EU22" s="357"/>
      <c r="EV22" s="356"/>
      <c r="EW22" s="4"/>
      <c r="EX22" s="4"/>
      <c r="EY22" s="355">
        <f>EY23-1</f>
        <v>1895</v>
      </c>
      <c r="EZ22" s="347"/>
      <c r="FA22" s="347"/>
      <c r="FB22" s="347"/>
      <c r="FC22" s="347"/>
      <c r="FD22" s="347"/>
      <c r="FE22" s="347"/>
      <c r="FF22" s="357"/>
      <c r="FG22" s="357"/>
      <c r="FH22" s="357"/>
      <c r="FI22" s="357"/>
      <c r="FJ22" s="356"/>
      <c r="FK22" s="4"/>
    </row>
    <row r="23" spans="1:167" ht="14.25">
      <c r="A23" s="355">
        <f>A24-1</f>
        <v>1896</v>
      </c>
      <c r="B23" s="347"/>
      <c r="C23" s="347"/>
      <c r="D23" s="347"/>
      <c r="E23" s="347"/>
      <c r="F23" s="347"/>
      <c r="G23" s="357"/>
      <c r="H23" s="357"/>
      <c r="I23" s="357"/>
      <c r="J23" s="357"/>
      <c r="K23" s="357"/>
      <c r="L23" s="356"/>
      <c r="M23" s="4"/>
      <c r="N23" s="4"/>
      <c r="O23" s="355">
        <f>O24-1</f>
        <v>1896</v>
      </c>
      <c r="P23" s="347"/>
      <c r="Q23" s="347"/>
      <c r="R23" s="347"/>
      <c r="S23" s="347"/>
      <c r="T23" s="347"/>
      <c r="U23" s="357"/>
      <c r="V23" s="357"/>
      <c r="W23" s="357"/>
      <c r="X23" s="357"/>
      <c r="Y23" s="357"/>
      <c r="Z23" s="356"/>
      <c r="AA23" s="4"/>
      <c r="AB23" s="4"/>
      <c r="AC23" s="355">
        <f>AC24-1</f>
        <v>1896</v>
      </c>
      <c r="AD23" s="347"/>
      <c r="AE23" s="347"/>
      <c r="AF23" s="347"/>
      <c r="AG23" s="347"/>
      <c r="AH23" s="347"/>
      <c r="AI23" s="357"/>
      <c r="AJ23" s="357"/>
      <c r="AK23" s="357"/>
      <c r="AL23" s="357"/>
      <c r="AM23" s="357"/>
      <c r="AN23" s="356"/>
      <c r="AO23" s="4"/>
      <c r="AP23" s="4"/>
      <c r="AQ23" s="355">
        <f>AQ24-1</f>
        <v>1896</v>
      </c>
      <c r="AR23" s="347"/>
      <c r="AS23" s="347"/>
      <c r="AT23" s="347"/>
      <c r="AU23" s="347"/>
      <c r="AV23" s="347"/>
      <c r="AW23" s="357"/>
      <c r="AX23" s="357"/>
      <c r="AY23" s="357"/>
      <c r="AZ23" s="357"/>
      <c r="BA23" s="357"/>
      <c r="BB23" s="356"/>
      <c r="BC23" s="4"/>
      <c r="BD23" s="4"/>
      <c r="BE23" s="355">
        <f>BE24-1</f>
        <v>1896</v>
      </c>
      <c r="BF23" s="347"/>
      <c r="BG23" s="347"/>
      <c r="BH23" s="347"/>
      <c r="BI23" s="347"/>
      <c r="BJ23" s="347"/>
      <c r="BK23" s="357"/>
      <c r="BL23" s="357"/>
      <c r="BM23" s="357"/>
      <c r="BN23" s="357"/>
      <c r="BO23" s="357"/>
      <c r="BP23" s="356"/>
      <c r="BQ23" s="4"/>
      <c r="BR23" s="4"/>
      <c r="BS23" s="355">
        <f>BS24-1</f>
        <v>1896</v>
      </c>
      <c r="BT23" s="347"/>
      <c r="BU23" s="347"/>
      <c r="BV23" s="347"/>
      <c r="BW23" s="347"/>
      <c r="BX23" s="347"/>
      <c r="BY23" s="357"/>
      <c r="BZ23" s="357"/>
      <c r="CA23" s="357"/>
      <c r="CB23" s="357"/>
      <c r="CC23" s="357"/>
      <c r="CD23" s="356"/>
      <c r="CE23" s="4"/>
      <c r="CF23" s="4"/>
      <c r="CG23" s="355">
        <f>CG24-1</f>
        <v>1896</v>
      </c>
      <c r="CH23" s="347"/>
      <c r="CI23" s="347"/>
      <c r="CJ23" s="347"/>
      <c r="CK23" s="347"/>
      <c r="CL23" s="347"/>
      <c r="CM23" s="357"/>
      <c r="CN23" s="357"/>
      <c r="CO23" s="357"/>
      <c r="CP23" s="357"/>
      <c r="CQ23" s="357"/>
      <c r="CR23" s="356"/>
      <c r="CS23" s="4"/>
      <c r="CT23" s="4"/>
      <c r="CU23" s="355">
        <f>CU24-1</f>
        <v>1896</v>
      </c>
      <c r="CV23" s="347"/>
      <c r="CW23" s="347"/>
      <c r="CX23" s="347"/>
      <c r="CY23" s="347"/>
      <c r="CZ23" s="347"/>
      <c r="DA23" s="357"/>
      <c r="DB23" s="357"/>
      <c r="DC23" s="357"/>
      <c r="DD23" s="357"/>
      <c r="DE23" s="357"/>
      <c r="DF23" s="356"/>
      <c r="DG23" s="4"/>
      <c r="DH23" s="4"/>
      <c r="DI23" s="355">
        <f>DI24-1</f>
        <v>1896</v>
      </c>
      <c r="DJ23" s="347"/>
      <c r="DK23" s="347"/>
      <c r="DL23" s="347"/>
      <c r="DM23" s="347"/>
      <c r="DN23" s="347"/>
      <c r="DO23" s="357"/>
      <c r="DP23" s="357"/>
      <c r="DQ23" s="357"/>
      <c r="DR23" s="357"/>
      <c r="DS23" s="357"/>
      <c r="DT23" s="356"/>
      <c r="DU23" s="4"/>
      <c r="DV23" s="4"/>
      <c r="DW23" s="355">
        <f>DW24-1</f>
        <v>1896</v>
      </c>
      <c r="DX23" s="347"/>
      <c r="DY23" s="347"/>
      <c r="DZ23" s="347"/>
      <c r="EA23" s="347"/>
      <c r="EB23" s="347"/>
      <c r="EC23" s="357"/>
      <c r="ED23" s="357"/>
      <c r="EE23" s="357"/>
      <c r="EF23" s="357"/>
      <c r="EG23" s="357"/>
      <c r="EH23" s="356"/>
      <c r="EI23" s="4"/>
      <c r="EJ23" s="4"/>
      <c r="EK23" s="355">
        <f>EK24-1</f>
        <v>1896</v>
      </c>
      <c r="EL23" s="347"/>
      <c r="EM23" s="347"/>
      <c r="EN23" s="347"/>
      <c r="EO23" s="347"/>
      <c r="EP23" s="347"/>
      <c r="EQ23" s="357"/>
      <c r="ER23" s="357"/>
      <c r="ES23" s="357"/>
      <c r="ET23" s="357"/>
      <c r="EU23" s="357"/>
      <c r="EV23" s="356"/>
      <c r="EW23" s="4"/>
      <c r="EX23" s="4"/>
      <c r="EY23" s="355">
        <f>EY24-1</f>
        <v>1896</v>
      </c>
      <c r="EZ23" s="347"/>
      <c r="FA23" s="347"/>
      <c r="FB23" s="347"/>
      <c r="FC23" s="347"/>
      <c r="FD23" s="347"/>
      <c r="FE23" s="357"/>
      <c r="FF23" s="357"/>
      <c r="FG23" s="357"/>
      <c r="FH23" s="357"/>
      <c r="FI23" s="357"/>
      <c r="FJ23" s="356"/>
      <c r="FK23" s="4"/>
    </row>
    <row r="24" spans="1:167" ht="13.5" customHeight="1">
      <c r="A24" s="355">
        <f>A25-1</f>
        <v>1897</v>
      </c>
      <c r="B24" s="347"/>
      <c r="C24" s="347"/>
      <c r="D24" s="347"/>
      <c r="E24" s="347"/>
      <c r="F24" s="357"/>
      <c r="G24" s="357"/>
      <c r="H24" s="357"/>
      <c r="I24" s="357"/>
      <c r="J24" s="357"/>
      <c r="K24" s="357"/>
      <c r="L24" s="356"/>
      <c r="M24" s="4"/>
      <c r="N24" s="4"/>
      <c r="O24" s="355">
        <f>O25-1</f>
        <v>1897</v>
      </c>
      <c r="P24" s="347"/>
      <c r="Q24" s="347"/>
      <c r="R24" s="347"/>
      <c r="S24" s="347"/>
      <c r="T24" s="357"/>
      <c r="U24" s="357"/>
      <c r="V24" s="357"/>
      <c r="W24" s="357"/>
      <c r="X24" s="357"/>
      <c r="Y24" s="357"/>
      <c r="Z24" s="356"/>
      <c r="AA24" s="4"/>
      <c r="AB24" s="4"/>
      <c r="AC24" s="355">
        <f>AC25-1</f>
        <v>1897</v>
      </c>
      <c r="AD24" s="347"/>
      <c r="AE24" s="347"/>
      <c r="AF24" s="347"/>
      <c r="AG24" s="347"/>
      <c r="AH24" s="357"/>
      <c r="AI24" s="357"/>
      <c r="AJ24" s="357"/>
      <c r="AK24" s="357"/>
      <c r="AL24" s="357"/>
      <c r="AM24" s="357"/>
      <c r="AN24" s="356"/>
      <c r="AO24" s="4"/>
      <c r="AP24" s="4"/>
      <c r="AQ24" s="355">
        <f>AQ25-1</f>
        <v>1897</v>
      </c>
      <c r="AR24" s="347"/>
      <c r="AS24" s="347"/>
      <c r="AT24" s="347"/>
      <c r="AU24" s="347"/>
      <c r="AV24" s="357"/>
      <c r="AW24" s="357"/>
      <c r="AX24" s="357"/>
      <c r="AY24" s="357"/>
      <c r="AZ24" s="357"/>
      <c r="BA24" s="357"/>
      <c r="BB24" s="356"/>
      <c r="BC24" s="4"/>
      <c r="BD24" s="4"/>
      <c r="BE24" s="355">
        <f>BE25-1</f>
        <v>1897</v>
      </c>
      <c r="BF24" s="347"/>
      <c r="BG24" s="347"/>
      <c r="BH24" s="347"/>
      <c r="BI24" s="347"/>
      <c r="BJ24" s="357"/>
      <c r="BK24" s="357"/>
      <c r="BL24" s="357"/>
      <c r="BM24" s="357"/>
      <c r="BN24" s="357"/>
      <c r="BO24" s="357"/>
      <c r="BP24" s="356"/>
      <c r="BQ24" s="4"/>
      <c r="BR24" s="4"/>
      <c r="BS24" s="355">
        <f>BS25-1</f>
        <v>1897</v>
      </c>
      <c r="BT24" s="347"/>
      <c r="BU24" s="347"/>
      <c r="BV24" s="347"/>
      <c r="BW24" s="347"/>
      <c r="BX24" s="357"/>
      <c r="BY24" s="357"/>
      <c r="BZ24" s="357"/>
      <c r="CA24" s="357"/>
      <c r="CB24" s="357"/>
      <c r="CC24" s="357"/>
      <c r="CD24" s="356"/>
      <c r="CE24" s="4"/>
      <c r="CF24" s="4"/>
      <c r="CG24" s="355">
        <f>CG25-1</f>
        <v>1897</v>
      </c>
      <c r="CH24" s="347"/>
      <c r="CI24" s="347"/>
      <c r="CJ24" s="347"/>
      <c r="CK24" s="347"/>
      <c r="CL24" s="357"/>
      <c r="CM24" s="357"/>
      <c r="CN24" s="357"/>
      <c r="CO24" s="357"/>
      <c r="CP24" s="357"/>
      <c r="CQ24" s="357"/>
      <c r="CR24" s="356"/>
      <c r="CS24" s="4"/>
      <c r="CT24" s="4"/>
      <c r="CU24" s="355">
        <f>CU25-1</f>
        <v>1897</v>
      </c>
      <c r="CV24" s="347"/>
      <c r="CW24" s="347"/>
      <c r="CX24" s="347"/>
      <c r="CY24" s="347"/>
      <c r="CZ24" s="357"/>
      <c r="DA24" s="357"/>
      <c r="DB24" s="357"/>
      <c r="DC24" s="357"/>
      <c r="DD24" s="357"/>
      <c r="DE24" s="357"/>
      <c r="DF24" s="356"/>
      <c r="DG24" s="4"/>
      <c r="DH24" s="4"/>
      <c r="DI24" s="355">
        <f>DI25-1</f>
        <v>1897</v>
      </c>
      <c r="DJ24" s="347"/>
      <c r="DK24" s="347"/>
      <c r="DL24" s="347"/>
      <c r="DM24" s="347"/>
      <c r="DN24" s="357"/>
      <c r="DO24" s="357"/>
      <c r="DP24" s="357"/>
      <c r="DQ24" s="357"/>
      <c r="DR24" s="357"/>
      <c r="DS24" s="357"/>
      <c r="DT24" s="356"/>
      <c r="DU24" s="4"/>
      <c r="DV24" s="4"/>
      <c r="DW24" s="355">
        <f>DW25-1</f>
        <v>1897</v>
      </c>
      <c r="DX24" s="347"/>
      <c r="DY24" s="347"/>
      <c r="DZ24" s="347"/>
      <c r="EA24" s="347"/>
      <c r="EB24" s="357"/>
      <c r="EC24" s="357"/>
      <c r="ED24" s="357"/>
      <c r="EE24" s="357"/>
      <c r="EF24" s="357"/>
      <c r="EG24" s="357"/>
      <c r="EH24" s="356"/>
      <c r="EI24" s="4"/>
      <c r="EJ24" s="4"/>
      <c r="EK24" s="355">
        <f>EK25-1</f>
        <v>1897</v>
      </c>
      <c r="EL24" s="347"/>
      <c r="EM24" s="347"/>
      <c r="EN24" s="347"/>
      <c r="EO24" s="347"/>
      <c r="EP24" s="357"/>
      <c r="EQ24" s="357"/>
      <c r="ER24" s="357"/>
      <c r="ES24" s="357"/>
      <c r="ET24" s="357"/>
      <c r="EU24" s="357"/>
      <c r="EV24" s="356"/>
      <c r="EW24" s="4"/>
      <c r="EX24" s="4"/>
      <c r="EY24" s="355">
        <f>EY25-1</f>
        <v>1897</v>
      </c>
      <c r="EZ24" s="347"/>
      <c r="FA24" s="347"/>
      <c r="FB24" s="347"/>
      <c r="FC24" s="347"/>
      <c r="FD24" s="357"/>
      <c r="FE24" s="357"/>
      <c r="FF24" s="357"/>
      <c r="FG24" s="357"/>
      <c r="FH24" s="357"/>
      <c r="FI24" s="357"/>
      <c r="FJ24" s="356"/>
      <c r="FK24" s="4"/>
    </row>
    <row r="25" spans="1:167" ht="14.25">
      <c r="A25" s="355">
        <f>A26-1</f>
        <v>1898</v>
      </c>
      <c r="B25" s="347"/>
      <c r="C25" s="347"/>
      <c r="D25" s="347"/>
      <c r="E25" s="357"/>
      <c r="F25" s="357"/>
      <c r="G25" s="357"/>
      <c r="H25" s="357"/>
      <c r="I25" s="357"/>
      <c r="J25" s="357"/>
      <c r="K25" s="357"/>
      <c r="L25" s="356"/>
      <c r="M25" s="4"/>
      <c r="N25" s="4"/>
      <c r="O25" s="355">
        <f>O26-1</f>
        <v>1898</v>
      </c>
      <c r="P25" s="347"/>
      <c r="Q25" s="347"/>
      <c r="R25" s="347"/>
      <c r="S25" s="357"/>
      <c r="T25" s="357"/>
      <c r="U25" s="357"/>
      <c r="V25" s="357"/>
      <c r="W25" s="357"/>
      <c r="X25" s="357"/>
      <c r="Y25" s="357"/>
      <c r="Z25" s="356"/>
      <c r="AA25" s="4"/>
      <c r="AB25" s="4"/>
      <c r="AC25" s="355">
        <f>AC26-1</f>
        <v>1898</v>
      </c>
      <c r="AD25" s="347"/>
      <c r="AE25" s="347"/>
      <c r="AF25" s="347"/>
      <c r="AG25" s="357"/>
      <c r="AH25" s="357"/>
      <c r="AI25" s="357"/>
      <c r="AJ25" s="357"/>
      <c r="AK25" s="357"/>
      <c r="AL25" s="357"/>
      <c r="AM25" s="357"/>
      <c r="AN25" s="356"/>
      <c r="AO25" s="4"/>
      <c r="AP25" s="4"/>
      <c r="AQ25" s="355">
        <f>AQ26-1</f>
        <v>1898</v>
      </c>
      <c r="AR25" s="347"/>
      <c r="AS25" s="347"/>
      <c r="AT25" s="347"/>
      <c r="AU25" s="357"/>
      <c r="AV25" s="357"/>
      <c r="AW25" s="357"/>
      <c r="AX25" s="357"/>
      <c r="AY25" s="357"/>
      <c r="AZ25" s="357"/>
      <c r="BA25" s="357"/>
      <c r="BB25" s="356"/>
      <c r="BC25" s="4"/>
      <c r="BD25" s="4"/>
      <c r="BE25" s="355">
        <f>BE26-1</f>
        <v>1898</v>
      </c>
      <c r="BF25" s="347"/>
      <c r="BG25" s="347"/>
      <c r="BH25" s="347"/>
      <c r="BI25" s="357"/>
      <c r="BJ25" s="357"/>
      <c r="BK25" s="357"/>
      <c r="BL25" s="357"/>
      <c r="BM25" s="357"/>
      <c r="BN25" s="357"/>
      <c r="BO25" s="357"/>
      <c r="BP25" s="356"/>
      <c r="BQ25" s="4"/>
      <c r="BR25" s="4"/>
      <c r="BS25" s="355">
        <f>BS26-1</f>
        <v>1898</v>
      </c>
      <c r="BT25" s="347"/>
      <c r="BU25" s="347"/>
      <c r="BV25" s="347"/>
      <c r="BW25" s="357"/>
      <c r="BX25" s="357"/>
      <c r="BY25" s="357"/>
      <c r="BZ25" s="357"/>
      <c r="CA25" s="357"/>
      <c r="CB25" s="357"/>
      <c r="CC25" s="357"/>
      <c r="CD25" s="356"/>
      <c r="CE25" s="4"/>
      <c r="CF25" s="4"/>
      <c r="CG25" s="355">
        <f>CG26-1</f>
        <v>1898</v>
      </c>
      <c r="CH25" s="347"/>
      <c r="CI25" s="347"/>
      <c r="CJ25" s="347"/>
      <c r="CK25" s="357"/>
      <c r="CL25" s="357"/>
      <c r="CM25" s="357"/>
      <c r="CN25" s="357"/>
      <c r="CO25" s="357"/>
      <c r="CP25" s="357"/>
      <c r="CQ25" s="357"/>
      <c r="CR25" s="356"/>
      <c r="CS25" s="4"/>
      <c r="CT25" s="4"/>
      <c r="CU25" s="355">
        <f>CU26-1</f>
        <v>1898</v>
      </c>
      <c r="CV25" s="347"/>
      <c r="CW25" s="347"/>
      <c r="CX25" s="347"/>
      <c r="CY25" s="357"/>
      <c r="CZ25" s="357"/>
      <c r="DA25" s="357"/>
      <c r="DB25" s="357"/>
      <c r="DC25" s="357"/>
      <c r="DD25" s="357"/>
      <c r="DE25" s="357"/>
      <c r="DF25" s="356"/>
      <c r="DG25" s="4"/>
      <c r="DH25" s="4"/>
      <c r="DI25" s="355">
        <f>DI26-1</f>
        <v>1898</v>
      </c>
      <c r="DJ25" s="347"/>
      <c r="DK25" s="347"/>
      <c r="DL25" s="347"/>
      <c r="DM25" s="357"/>
      <c r="DN25" s="357"/>
      <c r="DO25" s="357"/>
      <c r="DP25" s="357"/>
      <c r="DQ25" s="357"/>
      <c r="DR25" s="357"/>
      <c r="DS25" s="357"/>
      <c r="DT25" s="356"/>
      <c r="DU25" s="4"/>
      <c r="DV25" s="4"/>
      <c r="DW25" s="355">
        <f>DW26-1</f>
        <v>1898</v>
      </c>
      <c r="DX25" s="347"/>
      <c r="DY25" s="347"/>
      <c r="DZ25" s="347"/>
      <c r="EA25" s="357"/>
      <c r="EB25" s="357"/>
      <c r="EC25" s="357"/>
      <c r="ED25" s="357"/>
      <c r="EE25" s="357"/>
      <c r="EF25" s="357"/>
      <c r="EG25" s="357"/>
      <c r="EH25" s="356"/>
      <c r="EI25" s="4"/>
      <c r="EJ25" s="4"/>
      <c r="EK25" s="355">
        <f>EK26-1</f>
        <v>1898</v>
      </c>
      <c r="EL25" s="347"/>
      <c r="EM25" s="347"/>
      <c r="EN25" s="347"/>
      <c r="EO25" s="357"/>
      <c r="EP25" s="357"/>
      <c r="EQ25" s="357"/>
      <c r="ER25" s="357"/>
      <c r="ES25" s="357"/>
      <c r="ET25" s="357"/>
      <c r="EU25" s="357"/>
      <c r="EV25" s="356"/>
      <c r="EW25" s="4"/>
      <c r="EX25" s="4"/>
      <c r="EY25" s="355">
        <f>EY26-1</f>
        <v>1898</v>
      </c>
      <c r="EZ25" s="347"/>
      <c r="FA25" s="347"/>
      <c r="FB25" s="347"/>
      <c r="FC25" s="357"/>
      <c r="FD25" s="357"/>
      <c r="FE25" s="357"/>
      <c r="FF25" s="357"/>
      <c r="FG25" s="357"/>
      <c r="FH25" s="357"/>
      <c r="FI25" s="357"/>
      <c r="FJ25" s="356"/>
      <c r="FK25" s="4"/>
    </row>
    <row r="26" spans="1:167" ht="14.25">
      <c r="A26" s="355">
        <f>A27-1</f>
        <v>1899</v>
      </c>
      <c r="B26" s="347"/>
      <c r="C26" s="347"/>
      <c r="D26" s="357"/>
      <c r="E26" s="357"/>
      <c r="F26" s="357"/>
      <c r="G26" s="357"/>
      <c r="H26" s="357"/>
      <c r="I26" s="357"/>
      <c r="J26" s="357"/>
      <c r="K26" s="357"/>
      <c r="L26" s="356"/>
      <c r="M26" s="4"/>
      <c r="N26" s="4"/>
      <c r="O26" s="355">
        <f>O27-1</f>
        <v>1899</v>
      </c>
      <c r="P26" s="347"/>
      <c r="Q26" s="347"/>
      <c r="R26" s="357"/>
      <c r="S26" s="357"/>
      <c r="T26" s="357"/>
      <c r="U26" s="357"/>
      <c r="V26" s="357"/>
      <c r="W26" s="357"/>
      <c r="X26" s="357"/>
      <c r="Y26" s="357"/>
      <c r="Z26" s="356"/>
      <c r="AA26" s="4"/>
      <c r="AB26" s="4"/>
      <c r="AC26" s="355">
        <f>AC27-1</f>
        <v>1899</v>
      </c>
      <c r="AD26" s="347"/>
      <c r="AE26" s="347"/>
      <c r="AF26" s="357"/>
      <c r="AG26" s="357"/>
      <c r="AH26" s="357"/>
      <c r="AI26" s="357"/>
      <c r="AJ26" s="357"/>
      <c r="AK26" s="357"/>
      <c r="AL26" s="357"/>
      <c r="AM26" s="357"/>
      <c r="AN26" s="356"/>
      <c r="AO26" s="4"/>
      <c r="AP26" s="4"/>
      <c r="AQ26" s="355">
        <f>AQ27-1</f>
        <v>1899</v>
      </c>
      <c r="AR26" s="347"/>
      <c r="AS26" s="347"/>
      <c r="AT26" s="357"/>
      <c r="AU26" s="357"/>
      <c r="AV26" s="357"/>
      <c r="AW26" s="357"/>
      <c r="AX26" s="357"/>
      <c r="AY26" s="357"/>
      <c r="AZ26" s="357"/>
      <c r="BA26" s="357"/>
      <c r="BB26" s="356"/>
      <c r="BC26" s="4"/>
      <c r="BD26" s="4"/>
      <c r="BE26" s="355">
        <f>BE27-1</f>
        <v>1899</v>
      </c>
      <c r="BF26" s="347"/>
      <c r="BG26" s="347"/>
      <c r="BH26" s="357"/>
      <c r="BI26" s="357"/>
      <c r="BJ26" s="357"/>
      <c r="BK26" s="357"/>
      <c r="BL26" s="357"/>
      <c r="BM26" s="357"/>
      <c r="BN26" s="357"/>
      <c r="BO26" s="357"/>
      <c r="BP26" s="356"/>
      <c r="BQ26" s="4"/>
      <c r="BR26" s="4"/>
      <c r="BS26" s="355">
        <f>BS27-1</f>
        <v>1899</v>
      </c>
      <c r="BT26" s="347"/>
      <c r="BU26" s="347"/>
      <c r="BV26" s="357"/>
      <c r="BW26" s="357"/>
      <c r="BX26" s="357"/>
      <c r="BY26" s="357"/>
      <c r="BZ26" s="357"/>
      <c r="CA26" s="357"/>
      <c r="CB26" s="357"/>
      <c r="CC26" s="357"/>
      <c r="CD26" s="356"/>
      <c r="CE26" s="4"/>
      <c r="CF26" s="4"/>
      <c r="CG26" s="355">
        <f>CG27-1</f>
        <v>1899</v>
      </c>
      <c r="CH26" s="347"/>
      <c r="CI26" s="347"/>
      <c r="CJ26" s="357"/>
      <c r="CK26" s="357"/>
      <c r="CL26" s="357"/>
      <c r="CM26" s="357"/>
      <c r="CN26" s="357"/>
      <c r="CO26" s="357"/>
      <c r="CP26" s="357"/>
      <c r="CQ26" s="357"/>
      <c r="CR26" s="356"/>
      <c r="CS26" s="4"/>
      <c r="CT26" s="4"/>
      <c r="CU26" s="355">
        <f>CU27-1</f>
        <v>1899</v>
      </c>
      <c r="CV26" s="347"/>
      <c r="CW26" s="347"/>
      <c r="CX26" s="357"/>
      <c r="CY26" s="357"/>
      <c r="CZ26" s="357"/>
      <c r="DA26" s="357"/>
      <c r="DB26" s="357"/>
      <c r="DC26" s="357"/>
      <c r="DD26" s="357"/>
      <c r="DE26" s="357"/>
      <c r="DF26" s="356"/>
      <c r="DG26" s="4"/>
      <c r="DH26" s="4"/>
      <c r="DI26" s="355">
        <f>DI27-1</f>
        <v>1899</v>
      </c>
      <c r="DJ26" s="347"/>
      <c r="DK26" s="347"/>
      <c r="DL26" s="357"/>
      <c r="DM26" s="357"/>
      <c r="DN26" s="357"/>
      <c r="DO26" s="357"/>
      <c r="DP26" s="357"/>
      <c r="DQ26" s="357"/>
      <c r="DR26" s="357"/>
      <c r="DS26" s="357"/>
      <c r="DT26" s="356"/>
      <c r="DU26" s="4"/>
      <c r="DV26" s="4"/>
      <c r="DW26" s="355">
        <f>DW27-1</f>
        <v>1899</v>
      </c>
      <c r="DX26" s="347"/>
      <c r="DY26" s="347"/>
      <c r="DZ26" s="357"/>
      <c r="EA26" s="357"/>
      <c r="EB26" s="357"/>
      <c r="EC26" s="357"/>
      <c r="ED26" s="357"/>
      <c r="EE26" s="357"/>
      <c r="EF26" s="357"/>
      <c r="EG26" s="357"/>
      <c r="EH26" s="356"/>
      <c r="EI26" s="4"/>
      <c r="EJ26" s="4"/>
      <c r="EK26" s="355">
        <f>EK27-1</f>
        <v>1899</v>
      </c>
      <c r="EL26" s="347"/>
      <c r="EM26" s="347"/>
      <c r="EN26" s="357"/>
      <c r="EO26" s="357"/>
      <c r="EP26" s="357"/>
      <c r="EQ26" s="357"/>
      <c r="ER26" s="357"/>
      <c r="ES26" s="357"/>
      <c r="ET26" s="357"/>
      <c r="EU26" s="357"/>
      <c r="EV26" s="356"/>
      <c r="EW26" s="4"/>
      <c r="EX26" s="4"/>
      <c r="EY26" s="355">
        <f>EY27-1</f>
        <v>1899</v>
      </c>
      <c r="EZ26" s="347"/>
      <c r="FA26" s="347"/>
      <c r="FB26" s="357"/>
      <c r="FC26" s="357"/>
      <c r="FD26" s="357"/>
      <c r="FE26" s="357"/>
      <c r="FF26" s="357"/>
      <c r="FG26" s="357"/>
      <c r="FH26" s="357"/>
      <c r="FI26" s="357"/>
      <c r="FJ26" s="356"/>
      <c r="FK26" s="4"/>
    </row>
    <row r="27" spans="1:167" ht="14.25">
      <c r="A27" s="355">
        <f>$L$10</f>
        <v>1900</v>
      </c>
      <c r="B27" s="347"/>
      <c r="C27" s="357"/>
      <c r="D27" s="357"/>
      <c r="E27" s="357"/>
      <c r="F27" s="357"/>
      <c r="G27" s="357"/>
      <c r="H27" s="357"/>
      <c r="I27" s="357"/>
      <c r="J27" s="357"/>
      <c r="K27" s="357"/>
      <c r="L27" s="356"/>
      <c r="M27" s="4"/>
      <c r="N27" s="4"/>
      <c r="O27" s="355">
        <f>$L$10</f>
        <v>1900</v>
      </c>
      <c r="P27" s="347"/>
      <c r="Q27" s="357"/>
      <c r="R27" s="357"/>
      <c r="S27" s="357"/>
      <c r="T27" s="357"/>
      <c r="U27" s="357"/>
      <c r="V27" s="357"/>
      <c r="W27" s="357"/>
      <c r="X27" s="357"/>
      <c r="Y27" s="357"/>
      <c r="Z27" s="356"/>
      <c r="AA27" s="4"/>
      <c r="AB27" s="4"/>
      <c r="AC27" s="355">
        <f>$L$10</f>
        <v>1900</v>
      </c>
      <c r="AD27" s="347"/>
      <c r="AE27" s="357"/>
      <c r="AF27" s="357"/>
      <c r="AG27" s="357"/>
      <c r="AH27" s="357"/>
      <c r="AI27" s="357"/>
      <c r="AJ27" s="357"/>
      <c r="AK27" s="357"/>
      <c r="AL27" s="357"/>
      <c r="AM27" s="357"/>
      <c r="AN27" s="356"/>
      <c r="AO27" s="4"/>
      <c r="AP27" s="4"/>
      <c r="AQ27" s="355">
        <f>$L$10</f>
        <v>1900</v>
      </c>
      <c r="AR27" s="347"/>
      <c r="AS27" s="357"/>
      <c r="AT27" s="357"/>
      <c r="AU27" s="357"/>
      <c r="AV27" s="357"/>
      <c r="AW27" s="357"/>
      <c r="AX27" s="357"/>
      <c r="AY27" s="357"/>
      <c r="AZ27" s="357"/>
      <c r="BA27" s="357"/>
      <c r="BB27" s="356"/>
      <c r="BC27" s="4"/>
      <c r="BD27" s="4"/>
      <c r="BE27" s="355">
        <f>$L$10</f>
        <v>1900</v>
      </c>
      <c r="BF27" s="347"/>
      <c r="BG27" s="357"/>
      <c r="BH27" s="357"/>
      <c r="BI27" s="357"/>
      <c r="BJ27" s="357"/>
      <c r="BK27" s="357"/>
      <c r="BL27" s="357"/>
      <c r="BM27" s="357"/>
      <c r="BN27" s="357"/>
      <c r="BO27" s="357"/>
      <c r="BP27" s="356"/>
      <c r="BQ27" s="4"/>
      <c r="BR27" s="4"/>
      <c r="BS27" s="355">
        <f>$L$10</f>
        <v>1900</v>
      </c>
      <c r="BT27" s="347"/>
      <c r="BU27" s="357"/>
      <c r="BV27" s="357"/>
      <c r="BW27" s="357"/>
      <c r="BX27" s="357"/>
      <c r="BY27" s="357"/>
      <c r="BZ27" s="357"/>
      <c r="CA27" s="357"/>
      <c r="CB27" s="357"/>
      <c r="CC27" s="357"/>
      <c r="CD27" s="356"/>
      <c r="CE27" s="4"/>
      <c r="CF27" s="4"/>
      <c r="CG27" s="355">
        <f>$L$10</f>
        <v>1900</v>
      </c>
      <c r="CH27" s="347"/>
      <c r="CI27" s="357"/>
      <c r="CJ27" s="357"/>
      <c r="CK27" s="357"/>
      <c r="CL27" s="357"/>
      <c r="CM27" s="357"/>
      <c r="CN27" s="357"/>
      <c r="CO27" s="357"/>
      <c r="CP27" s="357"/>
      <c r="CQ27" s="357"/>
      <c r="CR27" s="356"/>
      <c r="CS27" s="4"/>
      <c r="CT27" s="4"/>
      <c r="CU27" s="355">
        <f>$L$10</f>
        <v>1900</v>
      </c>
      <c r="CV27" s="347"/>
      <c r="CW27" s="357"/>
      <c r="CX27" s="357"/>
      <c r="CY27" s="357"/>
      <c r="CZ27" s="357"/>
      <c r="DA27" s="357"/>
      <c r="DB27" s="357"/>
      <c r="DC27" s="357"/>
      <c r="DD27" s="357"/>
      <c r="DE27" s="357"/>
      <c r="DF27" s="356"/>
      <c r="DG27" s="4"/>
      <c r="DH27" s="4"/>
      <c r="DI27" s="355">
        <f>$L$10</f>
        <v>1900</v>
      </c>
      <c r="DJ27" s="347"/>
      <c r="DK27" s="357"/>
      <c r="DL27" s="357"/>
      <c r="DM27" s="357"/>
      <c r="DN27" s="357"/>
      <c r="DO27" s="357"/>
      <c r="DP27" s="357"/>
      <c r="DQ27" s="357"/>
      <c r="DR27" s="357"/>
      <c r="DS27" s="357"/>
      <c r="DT27" s="356"/>
      <c r="DU27" s="4"/>
      <c r="DV27" s="4"/>
      <c r="DW27" s="355">
        <f>$L$10</f>
        <v>1900</v>
      </c>
      <c r="DX27" s="347"/>
      <c r="DY27" s="357"/>
      <c r="DZ27" s="357"/>
      <c r="EA27" s="357"/>
      <c r="EB27" s="357"/>
      <c r="EC27" s="357"/>
      <c r="ED27" s="357"/>
      <c r="EE27" s="357"/>
      <c r="EF27" s="357"/>
      <c r="EG27" s="357"/>
      <c r="EH27" s="356"/>
      <c r="EI27" s="4"/>
      <c r="EJ27" s="4"/>
      <c r="EK27" s="355">
        <f>$L$10</f>
        <v>1900</v>
      </c>
      <c r="EL27" s="347"/>
      <c r="EM27" s="357"/>
      <c r="EN27" s="357"/>
      <c r="EO27" s="357"/>
      <c r="EP27" s="357"/>
      <c r="EQ27" s="357"/>
      <c r="ER27" s="357"/>
      <c r="ES27" s="357"/>
      <c r="ET27" s="357"/>
      <c r="EU27" s="357"/>
      <c r="EV27" s="356"/>
      <c r="EW27" s="4"/>
      <c r="EX27" s="4"/>
      <c r="EY27" s="355">
        <f>$L$10</f>
        <v>1900</v>
      </c>
      <c r="EZ27" s="347"/>
      <c r="FA27" s="357"/>
      <c r="FB27" s="357"/>
      <c r="FC27" s="357"/>
      <c r="FD27" s="357"/>
      <c r="FE27" s="357"/>
      <c r="FF27" s="357"/>
      <c r="FG27" s="357"/>
      <c r="FH27" s="357"/>
      <c r="FI27" s="357"/>
      <c r="FJ27" s="356"/>
      <c r="FK27" s="4"/>
    </row>
    <row r="28" spans="1:167" ht="14.2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row>
    <row r="29" spans="1:167" ht="13.5" customHeight="1" thickBot="1">
      <c r="A29" s="349"/>
      <c r="B29" s="871" t="s">
        <v>732</v>
      </c>
      <c r="C29" s="871"/>
      <c r="D29" s="871"/>
      <c r="E29" s="871"/>
      <c r="F29" s="871"/>
      <c r="G29" s="871"/>
      <c r="H29" s="871"/>
      <c r="I29" s="871"/>
      <c r="J29" s="871"/>
      <c r="K29" s="871"/>
      <c r="L29" s="871"/>
      <c r="M29" s="4"/>
      <c r="N29" s="4"/>
      <c r="O29" s="349"/>
      <c r="P29" s="871" t="s">
        <v>732</v>
      </c>
      <c r="Q29" s="871"/>
      <c r="R29" s="871"/>
      <c r="S29" s="871"/>
      <c r="T29" s="871"/>
      <c r="U29" s="871"/>
      <c r="V29" s="871"/>
      <c r="W29" s="871"/>
      <c r="X29" s="871"/>
      <c r="Y29" s="871"/>
      <c r="Z29" s="871"/>
      <c r="AA29" s="4"/>
      <c r="AB29" s="4"/>
      <c r="AC29" s="349"/>
      <c r="AD29" s="871" t="s">
        <v>732</v>
      </c>
      <c r="AE29" s="871"/>
      <c r="AF29" s="871"/>
      <c r="AG29" s="871"/>
      <c r="AH29" s="871"/>
      <c r="AI29" s="871"/>
      <c r="AJ29" s="871"/>
      <c r="AK29" s="871"/>
      <c r="AL29" s="871"/>
      <c r="AM29" s="871"/>
      <c r="AN29" s="871"/>
      <c r="AO29" s="4"/>
      <c r="AP29" s="4"/>
      <c r="AQ29" s="349"/>
      <c r="AR29" s="871" t="s">
        <v>732</v>
      </c>
      <c r="AS29" s="871"/>
      <c r="AT29" s="871"/>
      <c r="AU29" s="871"/>
      <c r="AV29" s="871"/>
      <c r="AW29" s="871"/>
      <c r="AX29" s="871"/>
      <c r="AY29" s="871"/>
      <c r="AZ29" s="871"/>
      <c r="BA29" s="871"/>
      <c r="BB29" s="871"/>
      <c r="BC29" s="4"/>
      <c r="BD29" s="4"/>
      <c r="BE29" s="349"/>
      <c r="BF29" s="871" t="s">
        <v>732</v>
      </c>
      <c r="BG29" s="871"/>
      <c r="BH29" s="871"/>
      <c r="BI29" s="871"/>
      <c r="BJ29" s="871"/>
      <c r="BK29" s="871"/>
      <c r="BL29" s="871"/>
      <c r="BM29" s="871"/>
      <c r="BN29" s="871"/>
      <c r="BO29" s="871"/>
      <c r="BP29" s="871"/>
      <c r="BQ29" s="4"/>
      <c r="BR29" s="4"/>
      <c r="BS29" s="349"/>
      <c r="BT29" s="871" t="s">
        <v>732</v>
      </c>
      <c r="BU29" s="871"/>
      <c r="BV29" s="871"/>
      <c r="BW29" s="871"/>
      <c r="BX29" s="871"/>
      <c r="BY29" s="871"/>
      <c r="BZ29" s="871"/>
      <c r="CA29" s="871"/>
      <c r="CB29" s="871"/>
      <c r="CC29" s="871"/>
      <c r="CD29" s="871"/>
      <c r="CE29" s="4"/>
      <c r="CF29" s="4"/>
      <c r="CG29" s="349"/>
      <c r="CH29" s="871" t="s">
        <v>732</v>
      </c>
      <c r="CI29" s="871"/>
      <c r="CJ29" s="871"/>
      <c r="CK29" s="871"/>
      <c r="CL29" s="871"/>
      <c r="CM29" s="871"/>
      <c r="CN29" s="871"/>
      <c r="CO29" s="871"/>
      <c r="CP29" s="871"/>
      <c r="CQ29" s="871"/>
      <c r="CR29" s="871"/>
      <c r="CS29" s="4"/>
      <c r="CT29" s="4"/>
      <c r="CU29" s="349"/>
      <c r="CV29" s="871" t="s">
        <v>732</v>
      </c>
      <c r="CW29" s="871"/>
      <c r="CX29" s="871"/>
      <c r="CY29" s="871"/>
      <c r="CZ29" s="871"/>
      <c r="DA29" s="871"/>
      <c r="DB29" s="871"/>
      <c r="DC29" s="871"/>
      <c r="DD29" s="871"/>
      <c r="DE29" s="871"/>
      <c r="DF29" s="871"/>
      <c r="DG29" s="4"/>
      <c r="DH29" s="4"/>
      <c r="DI29" s="349"/>
      <c r="DJ29" s="871" t="s">
        <v>732</v>
      </c>
      <c r="DK29" s="871"/>
      <c r="DL29" s="871"/>
      <c r="DM29" s="871"/>
      <c r="DN29" s="871"/>
      <c r="DO29" s="871"/>
      <c r="DP29" s="871"/>
      <c r="DQ29" s="871"/>
      <c r="DR29" s="871"/>
      <c r="DS29" s="871"/>
      <c r="DT29" s="871"/>
      <c r="DU29" s="4"/>
      <c r="DV29" s="4"/>
      <c r="DW29" s="349"/>
      <c r="DX29" s="871" t="s">
        <v>732</v>
      </c>
      <c r="DY29" s="871"/>
      <c r="DZ29" s="871"/>
      <c r="EA29" s="871"/>
      <c r="EB29" s="871"/>
      <c r="EC29" s="871"/>
      <c r="ED29" s="871"/>
      <c r="EE29" s="871"/>
      <c r="EF29" s="871"/>
      <c r="EG29" s="871"/>
      <c r="EH29" s="871"/>
      <c r="EI29" s="4"/>
      <c r="EJ29" s="4"/>
      <c r="EK29" s="349"/>
      <c r="EL29" s="871" t="s">
        <v>732</v>
      </c>
      <c r="EM29" s="871"/>
      <c r="EN29" s="871"/>
      <c r="EO29" s="871"/>
      <c r="EP29" s="871"/>
      <c r="EQ29" s="871"/>
      <c r="ER29" s="871"/>
      <c r="ES29" s="871"/>
      <c r="ET29" s="871"/>
      <c r="EU29" s="871"/>
      <c r="EV29" s="871"/>
      <c r="EW29" s="4"/>
      <c r="EX29" s="4"/>
      <c r="EY29" s="349"/>
      <c r="EZ29" s="871" t="s">
        <v>732</v>
      </c>
      <c r="FA29" s="871"/>
      <c r="FB29" s="871"/>
      <c r="FC29" s="871"/>
      <c r="FD29" s="871"/>
      <c r="FE29" s="871"/>
      <c r="FF29" s="871"/>
      <c r="FG29" s="871"/>
      <c r="FH29" s="871"/>
      <c r="FI29" s="871"/>
      <c r="FJ29" s="871"/>
      <c r="FK29" s="4"/>
    </row>
    <row r="30" spans="1:167" ht="30.75" thickBot="1">
      <c r="A30" s="350"/>
      <c r="B30" s="351" t="s">
        <v>720</v>
      </c>
      <c r="C30" s="351" t="s">
        <v>721</v>
      </c>
      <c r="D30" s="351" t="s">
        <v>722</v>
      </c>
      <c r="E30" s="351" t="s">
        <v>723</v>
      </c>
      <c r="F30" s="351" t="s">
        <v>724</v>
      </c>
      <c r="G30" s="351" t="s">
        <v>725</v>
      </c>
      <c r="H30" s="351" t="s">
        <v>726</v>
      </c>
      <c r="I30" s="351" t="s">
        <v>727</v>
      </c>
      <c r="J30" s="351" t="s">
        <v>728</v>
      </c>
      <c r="K30" s="351" t="s">
        <v>729</v>
      </c>
      <c r="L30" s="351" t="s">
        <v>730</v>
      </c>
      <c r="M30" s="4"/>
      <c r="N30" s="4"/>
      <c r="O30" s="350"/>
      <c r="P30" s="351" t="s">
        <v>720</v>
      </c>
      <c r="Q30" s="351" t="s">
        <v>721</v>
      </c>
      <c r="R30" s="351" t="s">
        <v>722</v>
      </c>
      <c r="S30" s="351" t="s">
        <v>723</v>
      </c>
      <c r="T30" s="351" t="s">
        <v>724</v>
      </c>
      <c r="U30" s="351" t="s">
        <v>725</v>
      </c>
      <c r="V30" s="351" t="s">
        <v>726</v>
      </c>
      <c r="W30" s="351" t="s">
        <v>727</v>
      </c>
      <c r="X30" s="351" t="s">
        <v>728</v>
      </c>
      <c r="Y30" s="351" t="s">
        <v>729</v>
      </c>
      <c r="Z30" s="351" t="s">
        <v>730</v>
      </c>
      <c r="AA30" s="4"/>
      <c r="AB30" s="4"/>
      <c r="AC30" s="350"/>
      <c r="AD30" s="351" t="s">
        <v>720</v>
      </c>
      <c r="AE30" s="351" t="s">
        <v>721</v>
      </c>
      <c r="AF30" s="351" t="s">
        <v>722</v>
      </c>
      <c r="AG30" s="351" t="s">
        <v>723</v>
      </c>
      <c r="AH30" s="351" t="s">
        <v>724</v>
      </c>
      <c r="AI30" s="351" t="s">
        <v>725</v>
      </c>
      <c r="AJ30" s="351" t="s">
        <v>726</v>
      </c>
      <c r="AK30" s="351" t="s">
        <v>727</v>
      </c>
      <c r="AL30" s="351" t="s">
        <v>728</v>
      </c>
      <c r="AM30" s="351" t="s">
        <v>729</v>
      </c>
      <c r="AN30" s="351" t="s">
        <v>730</v>
      </c>
      <c r="AO30" s="4"/>
      <c r="AP30" s="4"/>
      <c r="AQ30" s="350"/>
      <c r="AR30" s="351" t="s">
        <v>720</v>
      </c>
      <c r="AS30" s="351" t="s">
        <v>721</v>
      </c>
      <c r="AT30" s="351" t="s">
        <v>722</v>
      </c>
      <c r="AU30" s="351" t="s">
        <v>723</v>
      </c>
      <c r="AV30" s="351" t="s">
        <v>724</v>
      </c>
      <c r="AW30" s="351" t="s">
        <v>725</v>
      </c>
      <c r="AX30" s="351" t="s">
        <v>726</v>
      </c>
      <c r="AY30" s="351" t="s">
        <v>727</v>
      </c>
      <c r="AZ30" s="351" t="s">
        <v>728</v>
      </c>
      <c r="BA30" s="351" t="s">
        <v>729</v>
      </c>
      <c r="BB30" s="351" t="s">
        <v>730</v>
      </c>
      <c r="BC30" s="4"/>
      <c r="BD30" s="4"/>
      <c r="BE30" s="350"/>
      <c r="BF30" s="351" t="s">
        <v>720</v>
      </c>
      <c r="BG30" s="351" t="s">
        <v>721</v>
      </c>
      <c r="BH30" s="351" t="s">
        <v>722</v>
      </c>
      <c r="BI30" s="351" t="s">
        <v>723</v>
      </c>
      <c r="BJ30" s="351" t="s">
        <v>724</v>
      </c>
      <c r="BK30" s="351" t="s">
        <v>725</v>
      </c>
      <c r="BL30" s="351" t="s">
        <v>726</v>
      </c>
      <c r="BM30" s="351" t="s">
        <v>727</v>
      </c>
      <c r="BN30" s="351" t="s">
        <v>728</v>
      </c>
      <c r="BO30" s="351" t="s">
        <v>729</v>
      </c>
      <c r="BP30" s="351" t="s">
        <v>730</v>
      </c>
      <c r="BQ30" s="4"/>
      <c r="BR30" s="4"/>
      <c r="BS30" s="350"/>
      <c r="BT30" s="351" t="s">
        <v>720</v>
      </c>
      <c r="BU30" s="351" t="s">
        <v>721</v>
      </c>
      <c r="BV30" s="351" t="s">
        <v>722</v>
      </c>
      <c r="BW30" s="351" t="s">
        <v>723</v>
      </c>
      <c r="BX30" s="351" t="s">
        <v>724</v>
      </c>
      <c r="BY30" s="351" t="s">
        <v>725</v>
      </c>
      <c r="BZ30" s="351" t="s">
        <v>726</v>
      </c>
      <c r="CA30" s="351" t="s">
        <v>727</v>
      </c>
      <c r="CB30" s="351" t="s">
        <v>728</v>
      </c>
      <c r="CC30" s="351" t="s">
        <v>729</v>
      </c>
      <c r="CD30" s="351" t="s">
        <v>730</v>
      </c>
      <c r="CE30" s="4"/>
      <c r="CF30" s="4"/>
      <c r="CG30" s="350"/>
      <c r="CH30" s="351" t="s">
        <v>720</v>
      </c>
      <c r="CI30" s="351" t="s">
        <v>721</v>
      </c>
      <c r="CJ30" s="351" t="s">
        <v>722</v>
      </c>
      <c r="CK30" s="351" t="s">
        <v>723</v>
      </c>
      <c r="CL30" s="351" t="s">
        <v>724</v>
      </c>
      <c r="CM30" s="351" t="s">
        <v>725</v>
      </c>
      <c r="CN30" s="351" t="s">
        <v>726</v>
      </c>
      <c r="CO30" s="351" t="s">
        <v>727</v>
      </c>
      <c r="CP30" s="351" t="s">
        <v>728</v>
      </c>
      <c r="CQ30" s="351" t="s">
        <v>729</v>
      </c>
      <c r="CR30" s="351" t="s">
        <v>730</v>
      </c>
      <c r="CS30" s="4"/>
      <c r="CT30" s="4"/>
      <c r="CU30" s="350"/>
      <c r="CV30" s="351" t="s">
        <v>720</v>
      </c>
      <c r="CW30" s="351" t="s">
        <v>721</v>
      </c>
      <c r="CX30" s="351" t="s">
        <v>722</v>
      </c>
      <c r="CY30" s="351" t="s">
        <v>723</v>
      </c>
      <c r="CZ30" s="351" t="s">
        <v>724</v>
      </c>
      <c r="DA30" s="351" t="s">
        <v>725</v>
      </c>
      <c r="DB30" s="351" t="s">
        <v>726</v>
      </c>
      <c r="DC30" s="351" t="s">
        <v>727</v>
      </c>
      <c r="DD30" s="351" t="s">
        <v>728</v>
      </c>
      <c r="DE30" s="351" t="s">
        <v>729</v>
      </c>
      <c r="DF30" s="351" t="s">
        <v>730</v>
      </c>
      <c r="DG30" s="4"/>
      <c r="DH30" s="4"/>
      <c r="DI30" s="350"/>
      <c r="DJ30" s="351" t="s">
        <v>720</v>
      </c>
      <c r="DK30" s="351" t="s">
        <v>721</v>
      </c>
      <c r="DL30" s="351" t="s">
        <v>722</v>
      </c>
      <c r="DM30" s="351" t="s">
        <v>723</v>
      </c>
      <c r="DN30" s="351" t="s">
        <v>724</v>
      </c>
      <c r="DO30" s="351" t="s">
        <v>725</v>
      </c>
      <c r="DP30" s="351" t="s">
        <v>726</v>
      </c>
      <c r="DQ30" s="351" t="s">
        <v>727</v>
      </c>
      <c r="DR30" s="351" t="s">
        <v>728</v>
      </c>
      <c r="DS30" s="351" t="s">
        <v>729</v>
      </c>
      <c r="DT30" s="351" t="s">
        <v>730</v>
      </c>
      <c r="DU30" s="4"/>
      <c r="DV30" s="4"/>
      <c r="DW30" s="350"/>
      <c r="DX30" s="351" t="s">
        <v>720</v>
      </c>
      <c r="DY30" s="351" t="s">
        <v>721</v>
      </c>
      <c r="DZ30" s="351" t="s">
        <v>722</v>
      </c>
      <c r="EA30" s="351" t="s">
        <v>723</v>
      </c>
      <c r="EB30" s="351" t="s">
        <v>724</v>
      </c>
      <c r="EC30" s="351" t="s">
        <v>725</v>
      </c>
      <c r="ED30" s="351" t="s">
        <v>726</v>
      </c>
      <c r="EE30" s="351" t="s">
        <v>727</v>
      </c>
      <c r="EF30" s="351" t="s">
        <v>728</v>
      </c>
      <c r="EG30" s="351" t="s">
        <v>729</v>
      </c>
      <c r="EH30" s="351" t="s">
        <v>730</v>
      </c>
      <c r="EI30" s="4"/>
      <c r="EJ30" s="4"/>
      <c r="EK30" s="350"/>
      <c r="EL30" s="351" t="s">
        <v>720</v>
      </c>
      <c r="EM30" s="351" t="s">
        <v>721</v>
      </c>
      <c r="EN30" s="351" t="s">
        <v>722</v>
      </c>
      <c r="EO30" s="351" t="s">
        <v>723</v>
      </c>
      <c r="EP30" s="351" t="s">
        <v>724</v>
      </c>
      <c r="EQ30" s="351" t="s">
        <v>725</v>
      </c>
      <c r="ER30" s="351" t="s">
        <v>726</v>
      </c>
      <c r="ES30" s="351" t="s">
        <v>727</v>
      </c>
      <c r="ET30" s="351" t="s">
        <v>728</v>
      </c>
      <c r="EU30" s="351" t="s">
        <v>729</v>
      </c>
      <c r="EV30" s="351" t="s">
        <v>730</v>
      </c>
      <c r="EW30" s="4"/>
      <c r="EX30" s="4"/>
      <c r="EY30" s="350"/>
      <c r="EZ30" s="351" t="s">
        <v>720</v>
      </c>
      <c r="FA30" s="351" t="s">
        <v>721</v>
      </c>
      <c r="FB30" s="351" t="s">
        <v>722</v>
      </c>
      <c r="FC30" s="351" t="s">
        <v>723</v>
      </c>
      <c r="FD30" s="351" t="s">
        <v>724</v>
      </c>
      <c r="FE30" s="351" t="s">
        <v>725</v>
      </c>
      <c r="FF30" s="351" t="s">
        <v>726</v>
      </c>
      <c r="FG30" s="351" t="s">
        <v>727</v>
      </c>
      <c r="FH30" s="351" t="s">
        <v>728</v>
      </c>
      <c r="FI30" s="351" t="s">
        <v>729</v>
      </c>
      <c r="FJ30" s="351" t="s">
        <v>730</v>
      </c>
      <c r="FK30" s="4"/>
    </row>
    <row r="31" spans="1:167" ht="15">
      <c r="A31" s="352" t="s">
        <v>731</v>
      </c>
      <c r="B31" s="353"/>
      <c r="C31" s="353"/>
      <c r="D31" s="353"/>
      <c r="E31" s="354"/>
      <c r="F31" s="354"/>
      <c r="G31" s="354"/>
      <c r="H31" s="354"/>
      <c r="I31" s="354"/>
      <c r="J31" s="354"/>
      <c r="K31" s="354"/>
      <c r="L31" s="354"/>
      <c r="M31" s="4"/>
      <c r="N31" s="4"/>
      <c r="O31" s="352" t="s">
        <v>731</v>
      </c>
      <c r="P31" s="353"/>
      <c r="Q31" s="353"/>
      <c r="R31" s="353"/>
      <c r="S31" s="354"/>
      <c r="T31" s="354"/>
      <c r="U31" s="354"/>
      <c r="V31" s="354"/>
      <c r="W31" s="354"/>
      <c r="X31" s="354"/>
      <c r="Y31" s="354"/>
      <c r="Z31" s="354"/>
      <c r="AA31" s="4"/>
      <c r="AB31" s="4"/>
      <c r="AC31" s="352" t="s">
        <v>731</v>
      </c>
      <c r="AD31" s="353"/>
      <c r="AE31" s="353"/>
      <c r="AF31" s="353"/>
      <c r="AG31" s="354"/>
      <c r="AH31" s="354"/>
      <c r="AI31" s="354"/>
      <c r="AJ31" s="354"/>
      <c r="AK31" s="354"/>
      <c r="AL31" s="354"/>
      <c r="AM31" s="354"/>
      <c r="AN31" s="354"/>
      <c r="AO31" s="4"/>
      <c r="AP31" s="4"/>
      <c r="AQ31" s="352" t="s">
        <v>731</v>
      </c>
      <c r="AR31" s="353"/>
      <c r="AS31" s="353"/>
      <c r="AT31" s="353"/>
      <c r="AU31" s="354"/>
      <c r="AV31" s="354"/>
      <c r="AW31" s="354"/>
      <c r="AX31" s="354"/>
      <c r="AY31" s="354"/>
      <c r="AZ31" s="354"/>
      <c r="BA31" s="354"/>
      <c r="BB31" s="354"/>
      <c r="BC31" s="4"/>
      <c r="BD31" s="4"/>
      <c r="BE31" s="352" t="s">
        <v>731</v>
      </c>
      <c r="BF31" s="353"/>
      <c r="BG31" s="353"/>
      <c r="BH31" s="353"/>
      <c r="BI31" s="354"/>
      <c r="BJ31" s="354"/>
      <c r="BK31" s="354"/>
      <c r="BL31" s="354"/>
      <c r="BM31" s="354"/>
      <c r="BN31" s="354"/>
      <c r="BO31" s="354"/>
      <c r="BP31" s="354"/>
      <c r="BQ31" s="4"/>
      <c r="BR31" s="4"/>
      <c r="BS31" s="352" t="s">
        <v>731</v>
      </c>
      <c r="BT31" s="353"/>
      <c r="BU31" s="353"/>
      <c r="BV31" s="353"/>
      <c r="BW31" s="354"/>
      <c r="BX31" s="354"/>
      <c r="BY31" s="354"/>
      <c r="BZ31" s="354"/>
      <c r="CA31" s="354"/>
      <c r="CB31" s="354"/>
      <c r="CC31" s="354"/>
      <c r="CD31" s="354"/>
      <c r="CE31" s="4"/>
      <c r="CF31" s="4"/>
      <c r="CG31" s="352" t="s">
        <v>731</v>
      </c>
      <c r="CH31" s="353"/>
      <c r="CI31" s="353"/>
      <c r="CJ31" s="353"/>
      <c r="CK31" s="354"/>
      <c r="CL31" s="354"/>
      <c r="CM31" s="354"/>
      <c r="CN31" s="354"/>
      <c r="CO31" s="354"/>
      <c r="CP31" s="354"/>
      <c r="CQ31" s="354"/>
      <c r="CR31" s="354"/>
      <c r="CS31" s="4"/>
      <c r="CT31" s="4"/>
      <c r="CU31" s="352" t="s">
        <v>731</v>
      </c>
      <c r="CV31" s="353"/>
      <c r="CW31" s="353"/>
      <c r="CX31" s="353"/>
      <c r="CY31" s="354"/>
      <c r="CZ31" s="354"/>
      <c r="DA31" s="354"/>
      <c r="DB31" s="354"/>
      <c r="DC31" s="354"/>
      <c r="DD31" s="354"/>
      <c r="DE31" s="354"/>
      <c r="DF31" s="354"/>
      <c r="DG31" s="4"/>
      <c r="DH31" s="4"/>
      <c r="DI31" s="352" t="s">
        <v>731</v>
      </c>
      <c r="DJ31" s="353"/>
      <c r="DK31" s="353"/>
      <c r="DL31" s="353"/>
      <c r="DM31" s="354"/>
      <c r="DN31" s="354"/>
      <c r="DO31" s="354"/>
      <c r="DP31" s="354"/>
      <c r="DQ31" s="354"/>
      <c r="DR31" s="354"/>
      <c r="DS31" s="354"/>
      <c r="DT31" s="354"/>
      <c r="DU31" s="4"/>
      <c r="DV31" s="4"/>
      <c r="DW31" s="352" t="s">
        <v>731</v>
      </c>
      <c r="DX31" s="353"/>
      <c r="DY31" s="353"/>
      <c r="DZ31" s="353"/>
      <c r="EA31" s="354"/>
      <c r="EB31" s="354"/>
      <c r="EC31" s="354"/>
      <c r="ED31" s="354"/>
      <c r="EE31" s="354"/>
      <c r="EF31" s="354"/>
      <c r="EG31" s="354"/>
      <c r="EH31" s="354"/>
      <c r="EI31" s="4"/>
      <c r="EJ31" s="4"/>
      <c r="EK31" s="352" t="s">
        <v>731</v>
      </c>
      <c r="EL31" s="353"/>
      <c r="EM31" s="353"/>
      <c r="EN31" s="353"/>
      <c r="EO31" s="354"/>
      <c r="EP31" s="354"/>
      <c r="EQ31" s="354"/>
      <c r="ER31" s="354"/>
      <c r="ES31" s="354"/>
      <c r="ET31" s="354"/>
      <c r="EU31" s="354"/>
      <c r="EV31" s="354"/>
      <c r="EW31" s="4"/>
      <c r="EX31" s="4"/>
      <c r="EY31" s="352" t="s">
        <v>731</v>
      </c>
      <c r="EZ31" s="353"/>
      <c r="FA31" s="353"/>
      <c r="FB31" s="353"/>
      <c r="FC31" s="354"/>
      <c r="FD31" s="354"/>
      <c r="FE31" s="354"/>
      <c r="FF31" s="354"/>
      <c r="FG31" s="354"/>
      <c r="FH31" s="354"/>
      <c r="FI31" s="354"/>
      <c r="FJ31" s="354"/>
      <c r="FK31" s="4"/>
    </row>
    <row r="32" spans="1:167" ht="14.25">
      <c r="A32" s="355" t="str">
        <f>$B$10</f>
        <v>1890 and prior</v>
      </c>
      <c r="B32" s="347"/>
      <c r="C32" s="347"/>
      <c r="D32" s="347"/>
      <c r="E32" s="347"/>
      <c r="F32" s="347"/>
      <c r="G32" s="347"/>
      <c r="H32" s="347"/>
      <c r="I32" s="347"/>
      <c r="J32" s="347"/>
      <c r="K32" s="347"/>
      <c r="L32" s="348"/>
      <c r="M32" s="4"/>
      <c r="N32" s="4"/>
      <c r="O32" s="355" t="str">
        <f>$B$10</f>
        <v>1890 and prior</v>
      </c>
      <c r="P32" s="347"/>
      <c r="Q32" s="347"/>
      <c r="R32" s="347"/>
      <c r="S32" s="347"/>
      <c r="T32" s="347"/>
      <c r="U32" s="347"/>
      <c r="V32" s="347"/>
      <c r="W32" s="347"/>
      <c r="X32" s="347"/>
      <c r="Y32" s="347"/>
      <c r="Z32" s="348"/>
      <c r="AA32" s="4"/>
      <c r="AB32" s="4"/>
      <c r="AC32" s="355" t="str">
        <f>$B$10</f>
        <v>1890 and prior</v>
      </c>
      <c r="AD32" s="347"/>
      <c r="AE32" s="347"/>
      <c r="AF32" s="347"/>
      <c r="AG32" s="347"/>
      <c r="AH32" s="347"/>
      <c r="AI32" s="347"/>
      <c r="AJ32" s="347"/>
      <c r="AK32" s="347"/>
      <c r="AL32" s="347"/>
      <c r="AM32" s="347"/>
      <c r="AN32" s="348"/>
      <c r="AO32" s="4"/>
      <c r="AP32" s="4"/>
      <c r="AQ32" s="355" t="str">
        <f>$B$10</f>
        <v>1890 and prior</v>
      </c>
      <c r="AR32" s="347"/>
      <c r="AS32" s="347"/>
      <c r="AT32" s="347"/>
      <c r="AU32" s="347"/>
      <c r="AV32" s="347"/>
      <c r="AW32" s="347"/>
      <c r="AX32" s="347"/>
      <c r="AY32" s="347"/>
      <c r="AZ32" s="347"/>
      <c r="BA32" s="347"/>
      <c r="BB32" s="348"/>
      <c r="BC32" s="4"/>
      <c r="BD32" s="4"/>
      <c r="BE32" s="355" t="str">
        <f>$B$10</f>
        <v>1890 and prior</v>
      </c>
      <c r="BF32" s="347"/>
      <c r="BG32" s="347"/>
      <c r="BH32" s="347"/>
      <c r="BI32" s="347"/>
      <c r="BJ32" s="347"/>
      <c r="BK32" s="347"/>
      <c r="BL32" s="347"/>
      <c r="BM32" s="347"/>
      <c r="BN32" s="347"/>
      <c r="BO32" s="347"/>
      <c r="BP32" s="348"/>
      <c r="BQ32" s="4"/>
      <c r="BR32" s="4"/>
      <c r="BS32" s="355" t="str">
        <f>$B$10</f>
        <v>1890 and prior</v>
      </c>
      <c r="BT32" s="347"/>
      <c r="BU32" s="347"/>
      <c r="BV32" s="347"/>
      <c r="BW32" s="347"/>
      <c r="BX32" s="347"/>
      <c r="BY32" s="347"/>
      <c r="BZ32" s="347"/>
      <c r="CA32" s="347"/>
      <c r="CB32" s="347"/>
      <c r="CC32" s="347"/>
      <c r="CD32" s="348"/>
      <c r="CE32" s="4"/>
      <c r="CF32" s="4"/>
      <c r="CG32" s="355" t="str">
        <f>$B$10</f>
        <v>1890 and prior</v>
      </c>
      <c r="CH32" s="347"/>
      <c r="CI32" s="347"/>
      <c r="CJ32" s="347"/>
      <c r="CK32" s="347"/>
      <c r="CL32" s="347"/>
      <c r="CM32" s="347"/>
      <c r="CN32" s="347"/>
      <c r="CO32" s="347"/>
      <c r="CP32" s="347"/>
      <c r="CQ32" s="347"/>
      <c r="CR32" s="348"/>
      <c r="CS32" s="4"/>
      <c r="CT32" s="4"/>
      <c r="CU32" s="355" t="str">
        <f>$B$10</f>
        <v>1890 and prior</v>
      </c>
      <c r="CV32" s="347"/>
      <c r="CW32" s="347"/>
      <c r="CX32" s="347"/>
      <c r="CY32" s="347"/>
      <c r="CZ32" s="347"/>
      <c r="DA32" s="347"/>
      <c r="DB32" s="347"/>
      <c r="DC32" s="347"/>
      <c r="DD32" s="347"/>
      <c r="DE32" s="347"/>
      <c r="DF32" s="348"/>
      <c r="DG32" s="4"/>
      <c r="DH32" s="4"/>
      <c r="DI32" s="355" t="str">
        <f>$B$10</f>
        <v>1890 and prior</v>
      </c>
      <c r="DJ32" s="347"/>
      <c r="DK32" s="347"/>
      <c r="DL32" s="347"/>
      <c r="DM32" s="347"/>
      <c r="DN32" s="347"/>
      <c r="DO32" s="347"/>
      <c r="DP32" s="347"/>
      <c r="DQ32" s="347"/>
      <c r="DR32" s="347"/>
      <c r="DS32" s="347"/>
      <c r="DT32" s="348"/>
      <c r="DU32" s="4"/>
      <c r="DV32" s="4"/>
      <c r="DW32" s="355" t="str">
        <f>$B$10</f>
        <v>1890 and prior</v>
      </c>
      <c r="DX32" s="347"/>
      <c r="DY32" s="347"/>
      <c r="DZ32" s="347"/>
      <c r="EA32" s="347"/>
      <c r="EB32" s="347"/>
      <c r="EC32" s="347"/>
      <c r="ED32" s="347"/>
      <c r="EE32" s="347"/>
      <c r="EF32" s="347"/>
      <c r="EG32" s="347"/>
      <c r="EH32" s="348"/>
      <c r="EI32" s="4"/>
      <c r="EJ32" s="4"/>
      <c r="EK32" s="355" t="str">
        <f>$B$10</f>
        <v>1890 and prior</v>
      </c>
      <c r="EL32" s="347"/>
      <c r="EM32" s="347"/>
      <c r="EN32" s="347"/>
      <c r="EO32" s="347"/>
      <c r="EP32" s="347"/>
      <c r="EQ32" s="347"/>
      <c r="ER32" s="347"/>
      <c r="ES32" s="347"/>
      <c r="ET32" s="347"/>
      <c r="EU32" s="347"/>
      <c r="EV32" s="348"/>
      <c r="EW32" s="4"/>
      <c r="EX32" s="4"/>
      <c r="EY32" s="355" t="str">
        <f>$B$10</f>
        <v>1890 and prior</v>
      </c>
      <c r="EZ32" s="347"/>
      <c r="FA32" s="347"/>
      <c r="FB32" s="347"/>
      <c r="FC32" s="347"/>
      <c r="FD32" s="347"/>
      <c r="FE32" s="347"/>
      <c r="FF32" s="347"/>
      <c r="FG32" s="347"/>
      <c r="FH32" s="347"/>
      <c r="FI32" s="347"/>
      <c r="FJ32" s="348"/>
      <c r="FK32" s="4"/>
    </row>
    <row r="33" spans="1:167" ht="14.25">
      <c r="A33" s="355">
        <f>A34-1</f>
        <v>1891</v>
      </c>
      <c r="B33" s="347"/>
      <c r="C33" s="347"/>
      <c r="D33" s="347"/>
      <c r="E33" s="347"/>
      <c r="F33" s="347"/>
      <c r="G33" s="347"/>
      <c r="H33" s="347"/>
      <c r="I33" s="347"/>
      <c r="J33" s="347"/>
      <c r="K33" s="347"/>
      <c r="L33" s="356"/>
      <c r="M33" s="4"/>
      <c r="N33" s="4"/>
      <c r="O33" s="355">
        <f>O34-1</f>
        <v>1891</v>
      </c>
      <c r="P33" s="347"/>
      <c r="Q33" s="347"/>
      <c r="R33" s="347"/>
      <c r="S33" s="347"/>
      <c r="T33" s="347"/>
      <c r="U33" s="347"/>
      <c r="V33" s="347"/>
      <c r="W33" s="347"/>
      <c r="X33" s="347"/>
      <c r="Y33" s="347"/>
      <c r="Z33" s="356"/>
      <c r="AA33" s="4"/>
      <c r="AB33" s="4"/>
      <c r="AC33" s="355">
        <f>AC34-1</f>
        <v>1891</v>
      </c>
      <c r="AD33" s="347"/>
      <c r="AE33" s="347"/>
      <c r="AF33" s="347"/>
      <c r="AG33" s="347"/>
      <c r="AH33" s="347"/>
      <c r="AI33" s="347"/>
      <c r="AJ33" s="347"/>
      <c r="AK33" s="347"/>
      <c r="AL33" s="347"/>
      <c r="AM33" s="347"/>
      <c r="AN33" s="356"/>
      <c r="AO33" s="4"/>
      <c r="AP33" s="4"/>
      <c r="AQ33" s="355">
        <f>AQ34-1</f>
        <v>1891</v>
      </c>
      <c r="AR33" s="347"/>
      <c r="AS33" s="347"/>
      <c r="AT33" s="347"/>
      <c r="AU33" s="347"/>
      <c r="AV33" s="347"/>
      <c r="AW33" s="347"/>
      <c r="AX33" s="347"/>
      <c r="AY33" s="347"/>
      <c r="AZ33" s="347"/>
      <c r="BA33" s="347"/>
      <c r="BB33" s="356"/>
      <c r="BC33" s="4"/>
      <c r="BD33" s="4"/>
      <c r="BE33" s="355">
        <f>BE34-1</f>
        <v>1891</v>
      </c>
      <c r="BF33" s="347"/>
      <c r="BG33" s="347"/>
      <c r="BH33" s="347"/>
      <c r="BI33" s="347"/>
      <c r="BJ33" s="347"/>
      <c r="BK33" s="347"/>
      <c r="BL33" s="347"/>
      <c r="BM33" s="347"/>
      <c r="BN33" s="347"/>
      <c r="BO33" s="347"/>
      <c r="BP33" s="356"/>
      <c r="BQ33" s="4"/>
      <c r="BR33" s="4"/>
      <c r="BS33" s="355">
        <f>BS34-1</f>
        <v>1891</v>
      </c>
      <c r="BT33" s="347"/>
      <c r="BU33" s="347"/>
      <c r="BV33" s="347"/>
      <c r="BW33" s="347"/>
      <c r="BX33" s="347"/>
      <c r="BY33" s="347"/>
      <c r="BZ33" s="347"/>
      <c r="CA33" s="347"/>
      <c r="CB33" s="347"/>
      <c r="CC33" s="347"/>
      <c r="CD33" s="356"/>
      <c r="CE33" s="4"/>
      <c r="CF33" s="4"/>
      <c r="CG33" s="355">
        <f>CG34-1</f>
        <v>1891</v>
      </c>
      <c r="CH33" s="347"/>
      <c r="CI33" s="347"/>
      <c r="CJ33" s="347"/>
      <c r="CK33" s="347"/>
      <c r="CL33" s="347"/>
      <c r="CM33" s="347"/>
      <c r="CN33" s="347"/>
      <c r="CO33" s="347"/>
      <c r="CP33" s="347"/>
      <c r="CQ33" s="347"/>
      <c r="CR33" s="356"/>
      <c r="CS33" s="4"/>
      <c r="CT33" s="4"/>
      <c r="CU33" s="355">
        <f>CU34-1</f>
        <v>1891</v>
      </c>
      <c r="CV33" s="347"/>
      <c r="CW33" s="347"/>
      <c r="CX33" s="347"/>
      <c r="CY33" s="347"/>
      <c r="CZ33" s="347"/>
      <c r="DA33" s="347"/>
      <c r="DB33" s="347"/>
      <c r="DC33" s="347"/>
      <c r="DD33" s="347"/>
      <c r="DE33" s="347"/>
      <c r="DF33" s="356"/>
      <c r="DG33" s="4"/>
      <c r="DH33" s="4"/>
      <c r="DI33" s="355">
        <f>DI34-1</f>
        <v>1891</v>
      </c>
      <c r="DJ33" s="347"/>
      <c r="DK33" s="347"/>
      <c r="DL33" s="347"/>
      <c r="DM33" s="347"/>
      <c r="DN33" s="347"/>
      <c r="DO33" s="347"/>
      <c r="DP33" s="347"/>
      <c r="DQ33" s="347"/>
      <c r="DR33" s="347"/>
      <c r="DS33" s="347"/>
      <c r="DT33" s="356"/>
      <c r="DU33" s="4"/>
      <c r="DV33" s="4"/>
      <c r="DW33" s="355">
        <f>DW34-1</f>
        <v>1891</v>
      </c>
      <c r="DX33" s="347"/>
      <c r="DY33" s="347"/>
      <c r="DZ33" s="347"/>
      <c r="EA33" s="347"/>
      <c r="EB33" s="347"/>
      <c r="EC33" s="347"/>
      <c r="ED33" s="347"/>
      <c r="EE33" s="347"/>
      <c r="EF33" s="347"/>
      <c r="EG33" s="347"/>
      <c r="EH33" s="356"/>
      <c r="EI33" s="4"/>
      <c r="EJ33" s="4"/>
      <c r="EK33" s="355">
        <f>EK34-1</f>
        <v>1891</v>
      </c>
      <c r="EL33" s="347"/>
      <c r="EM33" s="347"/>
      <c r="EN33" s="347"/>
      <c r="EO33" s="347"/>
      <c r="EP33" s="347"/>
      <c r="EQ33" s="347"/>
      <c r="ER33" s="347"/>
      <c r="ES33" s="347"/>
      <c r="ET33" s="347"/>
      <c r="EU33" s="347"/>
      <c r="EV33" s="356"/>
      <c r="EW33" s="4"/>
      <c r="EX33" s="4"/>
      <c r="EY33" s="355">
        <f>EY34-1</f>
        <v>1891</v>
      </c>
      <c r="EZ33" s="347"/>
      <c r="FA33" s="347"/>
      <c r="FB33" s="347"/>
      <c r="FC33" s="347"/>
      <c r="FD33" s="347"/>
      <c r="FE33" s="347"/>
      <c r="FF33" s="347"/>
      <c r="FG33" s="347"/>
      <c r="FH33" s="347"/>
      <c r="FI33" s="347"/>
      <c r="FJ33" s="356"/>
      <c r="FK33" s="4"/>
    </row>
    <row r="34" spans="1:167" ht="14.25">
      <c r="A34" s="355">
        <f>A35-1</f>
        <v>1892</v>
      </c>
      <c r="B34" s="347"/>
      <c r="C34" s="347"/>
      <c r="D34" s="347"/>
      <c r="E34" s="347"/>
      <c r="F34" s="347"/>
      <c r="G34" s="347"/>
      <c r="H34" s="347"/>
      <c r="I34" s="347"/>
      <c r="J34" s="347"/>
      <c r="K34" s="357"/>
      <c r="L34" s="356"/>
      <c r="M34" s="4"/>
      <c r="N34" s="4"/>
      <c r="O34" s="355">
        <f>O35-1</f>
        <v>1892</v>
      </c>
      <c r="P34" s="347"/>
      <c r="Q34" s="347"/>
      <c r="R34" s="347"/>
      <c r="S34" s="347"/>
      <c r="T34" s="347"/>
      <c r="U34" s="347"/>
      <c r="V34" s="347"/>
      <c r="W34" s="347"/>
      <c r="X34" s="347"/>
      <c r="Y34" s="357"/>
      <c r="Z34" s="356"/>
      <c r="AA34" s="4"/>
      <c r="AB34" s="4"/>
      <c r="AC34" s="355">
        <f>AC35-1</f>
        <v>1892</v>
      </c>
      <c r="AD34" s="347"/>
      <c r="AE34" s="347"/>
      <c r="AF34" s="347"/>
      <c r="AG34" s="347"/>
      <c r="AH34" s="347"/>
      <c r="AI34" s="347"/>
      <c r="AJ34" s="347"/>
      <c r="AK34" s="347"/>
      <c r="AL34" s="347"/>
      <c r="AM34" s="357"/>
      <c r="AN34" s="356"/>
      <c r="AO34" s="4"/>
      <c r="AP34" s="4"/>
      <c r="AQ34" s="355">
        <f>AQ35-1</f>
        <v>1892</v>
      </c>
      <c r="AR34" s="347"/>
      <c r="AS34" s="347"/>
      <c r="AT34" s="347"/>
      <c r="AU34" s="347"/>
      <c r="AV34" s="347"/>
      <c r="AW34" s="347"/>
      <c r="AX34" s="347"/>
      <c r="AY34" s="347"/>
      <c r="AZ34" s="347"/>
      <c r="BA34" s="357"/>
      <c r="BB34" s="356"/>
      <c r="BC34" s="4"/>
      <c r="BD34" s="4"/>
      <c r="BE34" s="355">
        <f>BE35-1</f>
        <v>1892</v>
      </c>
      <c r="BF34" s="347"/>
      <c r="BG34" s="347"/>
      <c r="BH34" s="347"/>
      <c r="BI34" s="347"/>
      <c r="BJ34" s="347"/>
      <c r="BK34" s="347"/>
      <c r="BL34" s="347"/>
      <c r="BM34" s="347"/>
      <c r="BN34" s="347"/>
      <c r="BO34" s="357"/>
      <c r="BP34" s="356"/>
      <c r="BQ34" s="4"/>
      <c r="BR34" s="4"/>
      <c r="BS34" s="355">
        <f>BS35-1</f>
        <v>1892</v>
      </c>
      <c r="BT34" s="347"/>
      <c r="BU34" s="347"/>
      <c r="BV34" s="347"/>
      <c r="BW34" s="347"/>
      <c r="BX34" s="347"/>
      <c r="BY34" s="347"/>
      <c r="BZ34" s="347"/>
      <c r="CA34" s="347"/>
      <c r="CB34" s="347"/>
      <c r="CC34" s="357"/>
      <c r="CD34" s="356"/>
      <c r="CE34" s="4"/>
      <c r="CF34" s="4"/>
      <c r="CG34" s="355">
        <f>CG35-1</f>
        <v>1892</v>
      </c>
      <c r="CH34" s="347"/>
      <c r="CI34" s="347"/>
      <c r="CJ34" s="347"/>
      <c r="CK34" s="347"/>
      <c r="CL34" s="347"/>
      <c r="CM34" s="347"/>
      <c r="CN34" s="347"/>
      <c r="CO34" s="347"/>
      <c r="CP34" s="347"/>
      <c r="CQ34" s="357"/>
      <c r="CR34" s="356"/>
      <c r="CS34" s="4"/>
      <c r="CT34" s="4"/>
      <c r="CU34" s="355">
        <f>CU35-1</f>
        <v>1892</v>
      </c>
      <c r="CV34" s="347"/>
      <c r="CW34" s="347"/>
      <c r="CX34" s="347"/>
      <c r="CY34" s="347"/>
      <c r="CZ34" s="347"/>
      <c r="DA34" s="347"/>
      <c r="DB34" s="347"/>
      <c r="DC34" s="347"/>
      <c r="DD34" s="347"/>
      <c r="DE34" s="357"/>
      <c r="DF34" s="356"/>
      <c r="DG34" s="4"/>
      <c r="DH34" s="4"/>
      <c r="DI34" s="355">
        <f>DI35-1</f>
        <v>1892</v>
      </c>
      <c r="DJ34" s="347"/>
      <c r="DK34" s="347"/>
      <c r="DL34" s="347"/>
      <c r="DM34" s="347"/>
      <c r="DN34" s="347"/>
      <c r="DO34" s="347"/>
      <c r="DP34" s="347"/>
      <c r="DQ34" s="347"/>
      <c r="DR34" s="347"/>
      <c r="DS34" s="357"/>
      <c r="DT34" s="356"/>
      <c r="DU34" s="4"/>
      <c r="DV34" s="4"/>
      <c r="DW34" s="355">
        <f>DW35-1</f>
        <v>1892</v>
      </c>
      <c r="DX34" s="347"/>
      <c r="DY34" s="347"/>
      <c r="DZ34" s="347"/>
      <c r="EA34" s="347"/>
      <c r="EB34" s="347"/>
      <c r="EC34" s="347"/>
      <c r="ED34" s="347"/>
      <c r="EE34" s="347"/>
      <c r="EF34" s="347"/>
      <c r="EG34" s="357"/>
      <c r="EH34" s="356"/>
      <c r="EI34" s="4"/>
      <c r="EJ34" s="4"/>
      <c r="EK34" s="355">
        <f>EK35-1</f>
        <v>1892</v>
      </c>
      <c r="EL34" s="347"/>
      <c r="EM34" s="347"/>
      <c r="EN34" s="347"/>
      <c r="EO34" s="347"/>
      <c r="EP34" s="347"/>
      <c r="EQ34" s="347"/>
      <c r="ER34" s="347"/>
      <c r="ES34" s="347"/>
      <c r="ET34" s="347"/>
      <c r="EU34" s="357"/>
      <c r="EV34" s="356"/>
      <c r="EW34" s="4"/>
      <c r="EX34" s="4"/>
      <c r="EY34" s="355">
        <f>EY35-1</f>
        <v>1892</v>
      </c>
      <c r="EZ34" s="347"/>
      <c r="FA34" s="347"/>
      <c r="FB34" s="347"/>
      <c r="FC34" s="347"/>
      <c r="FD34" s="347"/>
      <c r="FE34" s="347"/>
      <c r="FF34" s="347"/>
      <c r="FG34" s="347"/>
      <c r="FH34" s="347"/>
      <c r="FI34" s="357"/>
      <c r="FJ34" s="356"/>
      <c r="FK34" s="4"/>
    </row>
    <row r="35" spans="1:167" ht="14.25">
      <c r="A35" s="355">
        <f>A36-1</f>
        <v>1893</v>
      </c>
      <c r="B35" s="347"/>
      <c r="C35" s="347"/>
      <c r="D35" s="347"/>
      <c r="E35" s="347"/>
      <c r="F35" s="347"/>
      <c r="G35" s="347"/>
      <c r="H35" s="347"/>
      <c r="I35" s="347"/>
      <c r="J35" s="357"/>
      <c r="K35" s="357"/>
      <c r="L35" s="356"/>
      <c r="M35" s="4"/>
      <c r="N35" s="4"/>
      <c r="O35" s="355">
        <f>O36-1</f>
        <v>1893</v>
      </c>
      <c r="P35" s="347"/>
      <c r="Q35" s="347"/>
      <c r="R35" s="347"/>
      <c r="S35" s="347"/>
      <c r="T35" s="347"/>
      <c r="U35" s="347"/>
      <c r="V35" s="347"/>
      <c r="W35" s="347"/>
      <c r="X35" s="357"/>
      <c r="Y35" s="357"/>
      <c r="Z35" s="356"/>
      <c r="AA35" s="4"/>
      <c r="AB35" s="4"/>
      <c r="AC35" s="355">
        <f>AC36-1</f>
        <v>1893</v>
      </c>
      <c r="AD35" s="347"/>
      <c r="AE35" s="347"/>
      <c r="AF35" s="347"/>
      <c r="AG35" s="347"/>
      <c r="AH35" s="347"/>
      <c r="AI35" s="347"/>
      <c r="AJ35" s="347"/>
      <c r="AK35" s="347"/>
      <c r="AL35" s="357"/>
      <c r="AM35" s="357"/>
      <c r="AN35" s="356"/>
      <c r="AO35" s="4"/>
      <c r="AP35" s="4"/>
      <c r="AQ35" s="355">
        <f>AQ36-1</f>
        <v>1893</v>
      </c>
      <c r="AR35" s="347"/>
      <c r="AS35" s="347"/>
      <c r="AT35" s="347"/>
      <c r="AU35" s="347"/>
      <c r="AV35" s="347"/>
      <c r="AW35" s="347"/>
      <c r="AX35" s="347"/>
      <c r="AY35" s="347"/>
      <c r="AZ35" s="357"/>
      <c r="BA35" s="357"/>
      <c r="BB35" s="356"/>
      <c r="BC35" s="4"/>
      <c r="BD35" s="4"/>
      <c r="BE35" s="355">
        <f>BE36-1</f>
        <v>1893</v>
      </c>
      <c r="BF35" s="347"/>
      <c r="BG35" s="347"/>
      <c r="BH35" s="347"/>
      <c r="BI35" s="347"/>
      <c r="BJ35" s="347"/>
      <c r="BK35" s="347"/>
      <c r="BL35" s="347"/>
      <c r="BM35" s="347"/>
      <c r="BN35" s="357"/>
      <c r="BO35" s="357"/>
      <c r="BP35" s="356"/>
      <c r="BQ35" s="4"/>
      <c r="BR35" s="4"/>
      <c r="BS35" s="355">
        <f>BS36-1</f>
        <v>1893</v>
      </c>
      <c r="BT35" s="347"/>
      <c r="BU35" s="347"/>
      <c r="BV35" s="347"/>
      <c r="BW35" s="347"/>
      <c r="BX35" s="347"/>
      <c r="BY35" s="347"/>
      <c r="BZ35" s="347"/>
      <c r="CA35" s="347"/>
      <c r="CB35" s="357"/>
      <c r="CC35" s="357"/>
      <c r="CD35" s="356"/>
      <c r="CE35" s="4"/>
      <c r="CF35" s="4"/>
      <c r="CG35" s="355">
        <f>CG36-1</f>
        <v>1893</v>
      </c>
      <c r="CH35" s="347"/>
      <c r="CI35" s="347"/>
      <c r="CJ35" s="347"/>
      <c r="CK35" s="347"/>
      <c r="CL35" s="347"/>
      <c r="CM35" s="347"/>
      <c r="CN35" s="347"/>
      <c r="CO35" s="347"/>
      <c r="CP35" s="357"/>
      <c r="CQ35" s="357"/>
      <c r="CR35" s="356"/>
      <c r="CS35" s="4"/>
      <c r="CT35" s="4"/>
      <c r="CU35" s="355">
        <f>CU36-1</f>
        <v>1893</v>
      </c>
      <c r="CV35" s="347"/>
      <c r="CW35" s="347"/>
      <c r="CX35" s="347"/>
      <c r="CY35" s="347"/>
      <c r="CZ35" s="347"/>
      <c r="DA35" s="347"/>
      <c r="DB35" s="347"/>
      <c r="DC35" s="347"/>
      <c r="DD35" s="357"/>
      <c r="DE35" s="357"/>
      <c r="DF35" s="356"/>
      <c r="DG35" s="4"/>
      <c r="DH35" s="4"/>
      <c r="DI35" s="355">
        <f>DI36-1</f>
        <v>1893</v>
      </c>
      <c r="DJ35" s="347"/>
      <c r="DK35" s="347"/>
      <c r="DL35" s="347"/>
      <c r="DM35" s="347"/>
      <c r="DN35" s="347"/>
      <c r="DO35" s="347"/>
      <c r="DP35" s="347"/>
      <c r="DQ35" s="347"/>
      <c r="DR35" s="357"/>
      <c r="DS35" s="357"/>
      <c r="DT35" s="356"/>
      <c r="DU35" s="4"/>
      <c r="DV35" s="4"/>
      <c r="DW35" s="355">
        <f>DW36-1</f>
        <v>1893</v>
      </c>
      <c r="DX35" s="347"/>
      <c r="DY35" s="347"/>
      <c r="DZ35" s="347"/>
      <c r="EA35" s="347"/>
      <c r="EB35" s="347"/>
      <c r="EC35" s="347"/>
      <c r="ED35" s="347"/>
      <c r="EE35" s="347"/>
      <c r="EF35" s="357"/>
      <c r="EG35" s="357"/>
      <c r="EH35" s="356"/>
      <c r="EI35" s="4"/>
      <c r="EJ35" s="4"/>
      <c r="EK35" s="355">
        <f>EK36-1</f>
        <v>1893</v>
      </c>
      <c r="EL35" s="347"/>
      <c r="EM35" s="347"/>
      <c r="EN35" s="347"/>
      <c r="EO35" s="347"/>
      <c r="EP35" s="347"/>
      <c r="EQ35" s="347"/>
      <c r="ER35" s="347"/>
      <c r="ES35" s="347"/>
      <c r="ET35" s="357"/>
      <c r="EU35" s="357"/>
      <c r="EV35" s="356"/>
      <c r="EW35" s="4"/>
      <c r="EX35" s="4"/>
      <c r="EY35" s="355">
        <f>EY36-1</f>
        <v>1893</v>
      </c>
      <c r="EZ35" s="347"/>
      <c r="FA35" s="347"/>
      <c r="FB35" s="347"/>
      <c r="FC35" s="347"/>
      <c r="FD35" s="347"/>
      <c r="FE35" s="347"/>
      <c r="FF35" s="347"/>
      <c r="FG35" s="347"/>
      <c r="FH35" s="357"/>
      <c r="FI35" s="357"/>
      <c r="FJ35" s="356"/>
      <c r="FK35" s="4"/>
    </row>
    <row r="36" spans="1:167" ht="14.25">
      <c r="A36" s="355">
        <f>A37-1</f>
        <v>1894</v>
      </c>
      <c r="B36" s="347"/>
      <c r="C36" s="347"/>
      <c r="D36" s="347"/>
      <c r="E36" s="347"/>
      <c r="F36" s="347"/>
      <c r="G36" s="347"/>
      <c r="H36" s="347"/>
      <c r="I36" s="357"/>
      <c r="J36" s="357"/>
      <c r="K36" s="357"/>
      <c r="L36" s="356"/>
      <c r="M36" s="4"/>
      <c r="N36" s="4"/>
      <c r="O36" s="355">
        <f>O37-1</f>
        <v>1894</v>
      </c>
      <c r="P36" s="347"/>
      <c r="Q36" s="347"/>
      <c r="R36" s="347"/>
      <c r="S36" s="347"/>
      <c r="T36" s="347"/>
      <c r="U36" s="347"/>
      <c r="V36" s="347"/>
      <c r="W36" s="357"/>
      <c r="X36" s="357"/>
      <c r="Y36" s="357"/>
      <c r="Z36" s="356"/>
      <c r="AA36" s="4"/>
      <c r="AB36" s="4"/>
      <c r="AC36" s="355">
        <f>AC37-1</f>
        <v>1894</v>
      </c>
      <c r="AD36" s="347"/>
      <c r="AE36" s="347"/>
      <c r="AF36" s="347"/>
      <c r="AG36" s="347"/>
      <c r="AH36" s="347"/>
      <c r="AI36" s="347"/>
      <c r="AJ36" s="347"/>
      <c r="AK36" s="357"/>
      <c r="AL36" s="357"/>
      <c r="AM36" s="357"/>
      <c r="AN36" s="356"/>
      <c r="AO36" s="4"/>
      <c r="AP36" s="4"/>
      <c r="AQ36" s="355">
        <f>AQ37-1</f>
        <v>1894</v>
      </c>
      <c r="AR36" s="347"/>
      <c r="AS36" s="347"/>
      <c r="AT36" s="347"/>
      <c r="AU36" s="347"/>
      <c r="AV36" s="347"/>
      <c r="AW36" s="347"/>
      <c r="AX36" s="347"/>
      <c r="AY36" s="357"/>
      <c r="AZ36" s="357"/>
      <c r="BA36" s="357"/>
      <c r="BB36" s="356"/>
      <c r="BC36" s="4"/>
      <c r="BD36" s="4"/>
      <c r="BE36" s="355">
        <f>BE37-1</f>
        <v>1894</v>
      </c>
      <c r="BF36" s="347"/>
      <c r="BG36" s="347"/>
      <c r="BH36" s="347"/>
      <c r="BI36" s="347"/>
      <c r="BJ36" s="347"/>
      <c r="BK36" s="347"/>
      <c r="BL36" s="347"/>
      <c r="BM36" s="357"/>
      <c r="BN36" s="357"/>
      <c r="BO36" s="357"/>
      <c r="BP36" s="356"/>
      <c r="BQ36" s="4"/>
      <c r="BR36" s="4"/>
      <c r="BS36" s="355">
        <f>BS37-1</f>
        <v>1894</v>
      </c>
      <c r="BT36" s="347"/>
      <c r="BU36" s="347"/>
      <c r="BV36" s="347"/>
      <c r="BW36" s="347"/>
      <c r="BX36" s="347"/>
      <c r="BY36" s="347"/>
      <c r="BZ36" s="347"/>
      <c r="CA36" s="357"/>
      <c r="CB36" s="357"/>
      <c r="CC36" s="357"/>
      <c r="CD36" s="356"/>
      <c r="CE36" s="4"/>
      <c r="CF36" s="4"/>
      <c r="CG36" s="355">
        <f>CG37-1</f>
        <v>1894</v>
      </c>
      <c r="CH36" s="347"/>
      <c r="CI36" s="347"/>
      <c r="CJ36" s="347"/>
      <c r="CK36" s="347"/>
      <c r="CL36" s="347"/>
      <c r="CM36" s="347"/>
      <c r="CN36" s="347"/>
      <c r="CO36" s="357"/>
      <c r="CP36" s="357"/>
      <c r="CQ36" s="357"/>
      <c r="CR36" s="356"/>
      <c r="CS36" s="4"/>
      <c r="CT36" s="4"/>
      <c r="CU36" s="355">
        <f>CU37-1</f>
        <v>1894</v>
      </c>
      <c r="CV36" s="347"/>
      <c r="CW36" s="347"/>
      <c r="CX36" s="347"/>
      <c r="CY36" s="347"/>
      <c r="CZ36" s="347"/>
      <c r="DA36" s="347"/>
      <c r="DB36" s="347"/>
      <c r="DC36" s="357"/>
      <c r="DD36" s="357"/>
      <c r="DE36" s="357"/>
      <c r="DF36" s="356"/>
      <c r="DG36" s="4"/>
      <c r="DH36" s="4"/>
      <c r="DI36" s="355">
        <f>DI37-1</f>
        <v>1894</v>
      </c>
      <c r="DJ36" s="347"/>
      <c r="DK36" s="347"/>
      <c r="DL36" s="347"/>
      <c r="DM36" s="347"/>
      <c r="DN36" s="347"/>
      <c r="DO36" s="347"/>
      <c r="DP36" s="347"/>
      <c r="DQ36" s="357"/>
      <c r="DR36" s="357"/>
      <c r="DS36" s="357"/>
      <c r="DT36" s="356"/>
      <c r="DU36" s="4"/>
      <c r="DV36" s="4"/>
      <c r="DW36" s="355">
        <f>DW37-1</f>
        <v>1894</v>
      </c>
      <c r="DX36" s="347"/>
      <c r="DY36" s="347"/>
      <c r="DZ36" s="347"/>
      <c r="EA36" s="347"/>
      <c r="EB36" s="347"/>
      <c r="EC36" s="347"/>
      <c r="ED36" s="347"/>
      <c r="EE36" s="357"/>
      <c r="EF36" s="357"/>
      <c r="EG36" s="357"/>
      <c r="EH36" s="356"/>
      <c r="EI36" s="4"/>
      <c r="EJ36" s="4"/>
      <c r="EK36" s="355">
        <f>EK37-1</f>
        <v>1894</v>
      </c>
      <c r="EL36" s="347"/>
      <c r="EM36" s="347"/>
      <c r="EN36" s="347"/>
      <c r="EO36" s="347"/>
      <c r="EP36" s="347"/>
      <c r="EQ36" s="347"/>
      <c r="ER36" s="347"/>
      <c r="ES36" s="357"/>
      <c r="ET36" s="357"/>
      <c r="EU36" s="357"/>
      <c r="EV36" s="356"/>
      <c r="EW36" s="4"/>
      <c r="EX36" s="4"/>
      <c r="EY36" s="355">
        <f>EY37-1</f>
        <v>1894</v>
      </c>
      <c r="EZ36" s="347"/>
      <c r="FA36" s="347"/>
      <c r="FB36" s="347"/>
      <c r="FC36" s="347"/>
      <c r="FD36" s="347"/>
      <c r="FE36" s="347"/>
      <c r="FF36" s="347"/>
      <c r="FG36" s="357"/>
      <c r="FH36" s="357"/>
      <c r="FI36" s="357"/>
      <c r="FJ36" s="356"/>
      <c r="FK36" s="4"/>
    </row>
    <row r="37" spans="1:167" ht="14.25">
      <c r="A37" s="355">
        <f>A38-1</f>
        <v>1895</v>
      </c>
      <c r="B37" s="347"/>
      <c r="C37" s="347"/>
      <c r="D37" s="347"/>
      <c r="E37" s="347"/>
      <c r="F37" s="347"/>
      <c r="G37" s="347"/>
      <c r="H37" s="357"/>
      <c r="I37" s="357"/>
      <c r="J37" s="357"/>
      <c r="K37" s="357"/>
      <c r="L37" s="356"/>
      <c r="M37" s="4"/>
      <c r="N37" s="4"/>
      <c r="O37" s="355">
        <f>O38-1</f>
        <v>1895</v>
      </c>
      <c r="P37" s="347"/>
      <c r="Q37" s="347"/>
      <c r="R37" s="347"/>
      <c r="S37" s="347"/>
      <c r="T37" s="347"/>
      <c r="U37" s="347"/>
      <c r="V37" s="357"/>
      <c r="W37" s="357"/>
      <c r="X37" s="357"/>
      <c r="Y37" s="357"/>
      <c r="Z37" s="356"/>
      <c r="AA37" s="4"/>
      <c r="AB37" s="4"/>
      <c r="AC37" s="355">
        <f>AC38-1</f>
        <v>1895</v>
      </c>
      <c r="AD37" s="347"/>
      <c r="AE37" s="347"/>
      <c r="AF37" s="347"/>
      <c r="AG37" s="347"/>
      <c r="AH37" s="347"/>
      <c r="AI37" s="347"/>
      <c r="AJ37" s="357"/>
      <c r="AK37" s="357"/>
      <c r="AL37" s="357"/>
      <c r="AM37" s="357"/>
      <c r="AN37" s="356"/>
      <c r="AO37" s="4"/>
      <c r="AP37" s="4"/>
      <c r="AQ37" s="355">
        <f>AQ38-1</f>
        <v>1895</v>
      </c>
      <c r="AR37" s="347"/>
      <c r="AS37" s="347"/>
      <c r="AT37" s="347"/>
      <c r="AU37" s="347"/>
      <c r="AV37" s="347"/>
      <c r="AW37" s="347"/>
      <c r="AX37" s="357"/>
      <c r="AY37" s="357"/>
      <c r="AZ37" s="357"/>
      <c r="BA37" s="357"/>
      <c r="BB37" s="356"/>
      <c r="BC37" s="4"/>
      <c r="BD37" s="4"/>
      <c r="BE37" s="355">
        <f>BE38-1</f>
        <v>1895</v>
      </c>
      <c r="BF37" s="347"/>
      <c r="BG37" s="347"/>
      <c r="BH37" s="347"/>
      <c r="BI37" s="347"/>
      <c r="BJ37" s="347"/>
      <c r="BK37" s="347"/>
      <c r="BL37" s="357"/>
      <c r="BM37" s="357"/>
      <c r="BN37" s="357"/>
      <c r="BO37" s="357"/>
      <c r="BP37" s="356"/>
      <c r="BQ37" s="4"/>
      <c r="BR37" s="4"/>
      <c r="BS37" s="355">
        <f>BS38-1</f>
        <v>1895</v>
      </c>
      <c r="BT37" s="347"/>
      <c r="BU37" s="347"/>
      <c r="BV37" s="347"/>
      <c r="BW37" s="347"/>
      <c r="BX37" s="347"/>
      <c r="BY37" s="347"/>
      <c r="BZ37" s="357"/>
      <c r="CA37" s="357"/>
      <c r="CB37" s="357"/>
      <c r="CC37" s="357"/>
      <c r="CD37" s="356"/>
      <c r="CE37" s="4"/>
      <c r="CF37" s="4"/>
      <c r="CG37" s="355">
        <f>CG38-1</f>
        <v>1895</v>
      </c>
      <c r="CH37" s="347"/>
      <c r="CI37" s="347"/>
      <c r="CJ37" s="347"/>
      <c r="CK37" s="347"/>
      <c r="CL37" s="347"/>
      <c r="CM37" s="347"/>
      <c r="CN37" s="357"/>
      <c r="CO37" s="357"/>
      <c r="CP37" s="357"/>
      <c r="CQ37" s="357"/>
      <c r="CR37" s="356"/>
      <c r="CS37" s="4"/>
      <c r="CT37" s="4"/>
      <c r="CU37" s="355">
        <f>CU38-1</f>
        <v>1895</v>
      </c>
      <c r="CV37" s="347"/>
      <c r="CW37" s="347"/>
      <c r="CX37" s="347"/>
      <c r="CY37" s="347"/>
      <c r="CZ37" s="347"/>
      <c r="DA37" s="347"/>
      <c r="DB37" s="357"/>
      <c r="DC37" s="357"/>
      <c r="DD37" s="357"/>
      <c r="DE37" s="357"/>
      <c r="DF37" s="356"/>
      <c r="DG37" s="4"/>
      <c r="DH37" s="4"/>
      <c r="DI37" s="355">
        <f>DI38-1</f>
        <v>1895</v>
      </c>
      <c r="DJ37" s="347"/>
      <c r="DK37" s="347"/>
      <c r="DL37" s="347"/>
      <c r="DM37" s="347"/>
      <c r="DN37" s="347"/>
      <c r="DO37" s="347"/>
      <c r="DP37" s="357"/>
      <c r="DQ37" s="357"/>
      <c r="DR37" s="357"/>
      <c r="DS37" s="357"/>
      <c r="DT37" s="356"/>
      <c r="DU37" s="4"/>
      <c r="DV37" s="4"/>
      <c r="DW37" s="355">
        <f>DW38-1</f>
        <v>1895</v>
      </c>
      <c r="DX37" s="347"/>
      <c r="DY37" s="347"/>
      <c r="DZ37" s="347"/>
      <c r="EA37" s="347"/>
      <c r="EB37" s="347"/>
      <c r="EC37" s="347"/>
      <c r="ED37" s="357"/>
      <c r="EE37" s="357"/>
      <c r="EF37" s="357"/>
      <c r="EG37" s="357"/>
      <c r="EH37" s="356"/>
      <c r="EI37" s="4"/>
      <c r="EJ37" s="4"/>
      <c r="EK37" s="355">
        <f>EK38-1</f>
        <v>1895</v>
      </c>
      <c r="EL37" s="347"/>
      <c r="EM37" s="347"/>
      <c r="EN37" s="347"/>
      <c r="EO37" s="347"/>
      <c r="EP37" s="347"/>
      <c r="EQ37" s="347"/>
      <c r="ER37" s="357"/>
      <c r="ES37" s="357"/>
      <c r="ET37" s="357"/>
      <c r="EU37" s="357"/>
      <c r="EV37" s="356"/>
      <c r="EW37" s="4"/>
      <c r="EX37" s="4"/>
      <c r="EY37" s="355">
        <f>EY38-1</f>
        <v>1895</v>
      </c>
      <c r="EZ37" s="347"/>
      <c r="FA37" s="347"/>
      <c r="FB37" s="347"/>
      <c r="FC37" s="347"/>
      <c r="FD37" s="347"/>
      <c r="FE37" s="347"/>
      <c r="FF37" s="357"/>
      <c r="FG37" s="357"/>
      <c r="FH37" s="357"/>
      <c r="FI37" s="357"/>
      <c r="FJ37" s="356"/>
      <c r="FK37" s="4"/>
    </row>
    <row r="38" spans="1:167" ht="14.25">
      <c r="A38" s="355">
        <f>A39-1</f>
        <v>1896</v>
      </c>
      <c r="B38" s="347"/>
      <c r="C38" s="347"/>
      <c r="D38" s="347"/>
      <c r="E38" s="347"/>
      <c r="F38" s="347"/>
      <c r="G38" s="357"/>
      <c r="H38" s="357"/>
      <c r="I38" s="357"/>
      <c r="J38" s="357"/>
      <c r="K38" s="357"/>
      <c r="L38" s="356"/>
      <c r="M38" s="4"/>
      <c r="N38" s="4"/>
      <c r="O38" s="355">
        <f>O39-1</f>
        <v>1896</v>
      </c>
      <c r="P38" s="347"/>
      <c r="Q38" s="347"/>
      <c r="R38" s="347"/>
      <c r="S38" s="347"/>
      <c r="T38" s="347"/>
      <c r="U38" s="357"/>
      <c r="V38" s="357"/>
      <c r="W38" s="357"/>
      <c r="X38" s="357"/>
      <c r="Y38" s="357"/>
      <c r="Z38" s="356"/>
      <c r="AA38" s="4"/>
      <c r="AB38" s="4"/>
      <c r="AC38" s="355">
        <f>AC39-1</f>
        <v>1896</v>
      </c>
      <c r="AD38" s="347"/>
      <c r="AE38" s="347"/>
      <c r="AF38" s="347"/>
      <c r="AG38" s="347"/>
      <c r="AH38" s="347"/>
      <c r="AI38" s="357"/>
      <c r="AJ38" s="357"/>
      <c r="AK38" s="357"/>
      <c r="AL38" s="357"/>
      <c r="AM38" s="357"/>
      <c r="AN38" s="356"/>
      <c r="AO38" s="4"/>
      <c r="AP38" s="4"/>
      <c r="AQ38" s="355">
        <f>AQ39-1</f>
        <v>1896</v>
      </c>
      <c r="AR38" s="347"/>
      <c r="AS38" s="347"/>
      <c r="AT38" s="347"/>
      <c r="AU38" s="347"/>
      <c r="AV38" s="347"/>
      <c r="AW38" s="357"/>
      <c r="AX38" s="357"/>
      <c r="AY38" s="357"/>
      <c r="AZ38" s="357"/>
      <c r="BA38" s="357"/>
      <c r="BB38" s="356"/>
      <c r="BC38" s="4"/>
      <c r="BD38" s="4"/>
      <c r="BE38" s="355">
        <f>BE39-1</f>
        <v>1896</v>
      </c>
      <c r="BF38" s="347"/>
      <c r="BG38" s="347"/>
      <c r="BH38" s="347"/>
      <c r="BI38" s="347"/>
      <c r="BJ38" s="347"/>
      <c r="BK38" s="357"/>
      <c r="BL38" s="357"/>
      <c r="BM38" s="357"/>
      <c r="BN38" s="357"/>
      <c r="BO38" s="357"/>
      <c r="BP38" s="356"/>
      <c r="BQ38" s="4"/>
      <c r="BR38" s="4"/>
      <c r="BS38" s="355">
        <f>BS39-1</f>
        <v>1896</v>
      </c>
      <c r="BT38" s="347"/>
      <c r="BU38" s="347"/>
      <c r="BV38" s="347"/>
      <c r="BW38" s="347"/>
      <c r="BX38" s="347"/>
      <c r="BY38" s="357"/>
      <c r="BZ38" s="357"/>
      <c r="CA38" s="357"/>
      <c r="CB38" s="357"/>
      <c r="CC38" s="357"/>
      <c r="CD38" s="356"/>
      <c r="CE38" s="4"/>
      <c r="CF38" s="4"/>
      <c r="CG38" s="355">
        <f>CG39-1</f>
        <v>1896</v>
      </c>
      <c r="CH38" s="347"/>
      <c r="CI38" s="347"/>
      <c r="CJ38" s="347"/>
      <c r="CK38" s="347"/>
      <c r="CL38" s="347"/>
      <c r="CM38" s="357"/>
      <c r="CN38" s="357"/>
      <c r="CO38" s="357"/>
      <c r="CP38" s="357"/>
      <c r="CQ38" s="357"/>
      <c r="CR38" s="356"/>
      <c r="CS38" s="4"/>
      <c r="CT38" s="4"/>
      <c r="CU38" s="355">
        <f>CU39-1</f>
        <v>1896</v>
      </c>
      <c r="CV38" s="347"/>
      <c r="CW38" s="347"/>
      <c r="CX38" s="347"/>
      <c r="CY38" s="347"/>
      <c r="CZ38" s="347"/>
      <c r="DA38" s="357"/>
      <c r="DB38" s="357"/>
      <c r="DC38" s="357"/>
      <c r="DD38" s="357"/>
      <c r="DE38" s="357"/>
      <c r="DF38" s="356"/>
      <c r="DG38" s="4"/>
      <c r="DH38" s="4"/>
      <c r="DI38" s="355">
        <f>DI39-1</f>
        <v>1896</v>
      </c>
      <c r="DJ38" s="347"/>
      <c r="DK38" s="347"/>
      <c r="DL38" s="347"/>
      <c r="DM38" s="347"/>
      <c r="DN38" s="347"/>
      <c r="DO38" s="357"/>
      <c r="DP38" s="357"/>
      <c r="DQ38" s="357"/>
      <c r="DR38" s="357"/>
      <c r="DS38" s="357"/>
      <c r="DT38" s="356"/>
      <c r="DU38" s="4"/>
      <c r="DV38" s="4"/>
      <c r="DW38" s="355">
        <f>DW39-1</f>
        <v>1896</v>
      </c>
      <c r="DX38" s="347"/>
      <c r="DY38" s="347"/>
      <c r="DZ38" s="347"/>
      <c r="EA38" s="347"/>
      <c r="EB38" s="347"/>
      <c r="EC38" s="357"/>
      <c r="ED38" s="357"/>
      <c r="EE38" s="357"/>
      <c r="EF38" s="357"/>
      <c r="EG38" s="357"/>
      <c r="EH38" s="356"/>
      <c r="EI38" s="4"/>
      <c r="EJ38" s="4"/>
      <c r="EK38" s="355">
        <f>EK39-1</f>
        <v>1896</v>
      </c>
      <c r="EL38" s="347"/>
      <c r="EM38" s="347"/>
      <c r="EN38" s="347"/>
      <c r="EO38" s="347"/>
      <c r="EP38" s="347"/>
      <c r="EQ38" s="357"/>
      <c r="ER38" s="357"/>
      <c r="ES38" s="357"/>
      <c r="ET38" s="357"/>
      <c r="EU38" s="357"/>
      <c r="EV38" s="356"/>
      <c r="EW38" s="4"/>
      <c r="EX38" s="4"/>
      <c r="EY38" s="355">
        <f>EY39-1</f>
        <v>1896</v>
      </c>
      <c r="EZ38" s="347"/>
      <c r="FA38" s="347"/>
      <c r="FB38" s="347"/>
      <c r="FC38" s="347"/>
      <c r="FD38" s="347"/>
      <c r="FE38" s="357"/>
      <c r="FF38" s="357"/>
      <c r="FG38" s="357"/>
      <c r="FH38" s="357"/>
      <c r="FI38" s="357"/>
      <c r="FJ38" s="356"/>
      <c r="FK38" s="4"/>
    </row>
    <row r="39" spans="1:167" ht="13.5" customHeight="1">
      <c r="A39" s="355">
        <f>A40-1</f>
        <v>1897</v>
      </c>
      <c r="B39" s="347"/>
      <c r="C39" s="347"/>
      <c r="D39" s="347"/>
      <c r="E39" s="347"/>
      <c r="F39" s="357"/>
      <c r="G39" s="357"/>
      <c r="H39" s="357"/>
      <c r="I39" s="357"/>
      <c r="J39" s="357"/>
      <c r="K39" s="357"/>
      <c r="L39" s="356"/>
      <c r="M39" s="4"/>
      <c r="N39" s="4"/>
      <c r="O39" s="355">
        <f>O40-1</f>
        <v>1897</v>
      </c>
      <c r="P39" s="347"/>
      <c r="Q39" s="347"/>
      <c r="R39" s="347"/>
      <c r="S39" s="347"/>
      <c r="T39" s="357"/>
      <c r="U39" s="357"/>
      <c r="V39" s="357"/>
      <c r="W39" s="357"/>
      <c r="X39" s="357"/>
      <c r="Y39" s="357"/>
      <c r="Z39" s="356"/>
      <c r="AA39" s="4"/>
      <c r="AB39" s="4"/>
      <c r="AC39" s="355">
        <f>AC40-1</f>
        <v>1897</v>
      </c>
      <c r="AD39" s="347"/>
      <c r="AE39" s="347"/>
      <c r="AF39" s="347"/>
      <c r="AG39" s="347"/>
      <c r="AH39" s="357"/>
      <c r="AI39" s="357"/>
      <c r="AJ39" s="357"/>
      <c r="AK39" s="357"/>
      <c r="AL39" s="357"/>
      <c r="AM39" s="357"/>
      <c r="AN39" s="356"/>
      <c r="AO39" s="4"/>
      <c r="AP39" s="4"/>
      <c r="AQ39" s="355">
        <f>AQ40-1</f>
        <v>1897</v>
      </c>
      <c r="AR39" s="347"/>
      <c r="AS39" s="347"/>
      <c r="AT39" s="347"/>
      <c r="AU39" s="347"/>
      <c r="AV39" s="357"/>
      <c r="AW39" s="357"/>
      <c r="AX39" s="357"/>
      <c r="AY39" s="357"/>
      <c r="AZ39" s="357"/>
      <c r="BA39" s="357"/>
      <c r="BB39" s="356"/>
      <c r="BC39" s="4"/>
      <c r="BD39" s="4"/>
      <c r="BE39" s="355">
        <f>BE40-1</f>
        <v>1897</v>
      </c>
      <c r="BF39" s="347"/>
      <c r="BG39" s="347"/>
      <c r="BH39" s="347"/>
      <c r="BI39" s="347"/>
      <c r="BJ39" s="357"/>
      <c r="BK39" s="357"/>
      <c r="BL39" s="357"/>
      <c r="BM39" s="357"/>
      <c r="BN39" s="357"/>
      <c r="BO39" s="357"/>
      <c r="BP39" s="356"/>
      <c r="BQ39" s="4"/>
      <c r="BR39" s="4"/>
      <c r="BS39" s="355">
        <f>BS40-1</f>
        <v>1897</v>
      </c>
      <c r="BT39" s="347"/>
      <c r="BU39" s="347"/>
      <c r="BV39" s="347"/>
      <c r="BW39" s="347"/>
      <c r="BX39" s="357"/>
      <c r="BY39" s="357"/>
      <c r="BZ39" s="357"/>
      <c r="CA39" s="357"/>
      <c r="CB39" s="357"/>
      <c r="CC39" s="357"/>
      <c r="CD39" s="356"/>
      <c r="CE39" s="4"/>
      <c r="CF39" s="4"/>
      <c r="CG39" s="355">
        <f>CG40-1</f>
        <v>1897</v>
      </c>
      <c r="CH39" s="347"/>
      <c r="CI39" s="347"/>
      <c r="CJ39" s="347"/>
      <c r="CK39" s="347"/>
      <c r="CL39" s="357"/>
      <c r="CM39" s="357"/>
      <c r="CN39" s="357"/>
      <c r="CO39" s="357"/>
      <c r="CP39" s="357"/>
      <c r="CQ39" s="357"/>
      <c r="CR39" s="356"/>
      <c r="CS39" s="4"/>
      <c r="CT39" s="4"/>
      <c r="CU39" s="355">
        <f>CU40-1</f>
        <v>1897</v>
      </c>
      <c r="CV39" s="347"/>
      <c r="CW39" s="347"/>
      <c r="CX39" s="347"/>
      <c r="CY39" s="347"/>
      <c r="CZ39" s="357"/>
      <c r="DA39" s="357"/>
      <c r="DB39" s="357"/>
      <c r="DC39" s="357"/>
      <c r="DD39" s="357"/>
      <c r="DE39" s="357"/>
      <c r="DF39" s="356"/>
      <c r="DG39" s="4"/>
      <c r="DH39" s="4"/>
      <c r="DI39" s="355">
        <f>DI40-1</f>
        <v>1897</v>
      </c>
      <c r="DJ39" s="347"/>
      <c r="DK39" s="347"/>
      <c r="DL39" s="347"/>
      <c r="DM39" s="347"/>
      <c r="DN39" s="357"/>
      <c r="DO39" s="357"/>
      <c r="DP39" s="357"/>
      <c r="DQ39" s="357"/>
      <c r="DR39" s="357"/>
      <c r="DS39" s="357"/>
      <c r="DT39" s="356"/>
      <c r="DU39" s="4"/>
      <c r="DV39" s="4"/>
      <c r="DW39" s="355">
        <f>DW40-1</f>
        <v>1897</v>
      </c>
      <c r="DX39" s="347"/>
      <c r="DY39" s="347"/>
      <c r="DZ39" s="347"/>
      <c r="EA39" s="347"/>
      <c r="EB39" s="357"/>
      <c r="EC39" s="357"/>
      <c r="ED39" s="357"/>
      <c r="EE39" s="357"/>
      <c r="EF39" s="357"/>
      <c r="EG39" s="357"/>
      <c r="EH39" s="356"/>
      <c r="EI39" s="4"/>
      <c r="EJ39" s="4"/>
      <c r="EK39" s="355">
        <f>EK40-1</f>
        <v>1897</v>
      </c>
      <c r="EL39" s="347"/>
      <c r="EM39" s="347"/>
      <c r="EN39" s="347"/>
      <c r="EO39" s="347"/>
      <c r="EP39" s="357"/>
      <c r="EQ39" s="357"/>
      <c r="ER39" s="357"/>
      <c r="ES39" s="357"/>
      <c r="ET39" s="357"/>
      <c r="EU39" s="357"/>
      <c r="EV39" s="356"/>
      <c r="EW39" s="4"/>
      <c r="EX39" s="4"/>
      <c r="EY39" s="355">
        <f>EY40-1</f>
        <v>1897</v>
      </c>
      <c r="EZ39" s="347"/>
      <c r="FA39" s="347"/>
      <c r="FB39" s="347"/>
      <c r="FC39" s="347"/>
      <c r="FD39" s="357"/>
      <c r="FE39" s="357"/>
      <c r="FF39" s="357"/>
      <c r="FG39" s="357"/>
      <c r="FH39" s="357"/>
      <c r="FI39" s="357"/>
      <c r="FJ39" s="356"/>
      <c r="FK39" s="4"/>
    </row>
    <row r="40" spans="1:167" ht="14.25">
      <c r="A40" s="355">
        <f>A41-1</f>
        <v>1898</v>
      </c>
      <c r="B40" s="347"/>
      <c r="C40" s="347"/>
      <c r="D40" s="347"/>
      <c r="E40" s="357"/>
      <c r="F40" s="357"/>
      <c r="G40" s="357"/>
      <c r="H40" s="357"/>
      <c r="I40" s="357"/>
      <c r="J40" s="357"/>
      <c r="K40" s="357"/>
      <c r="L40" s="356"/>
      <c r="M40" s="4"/>
      <c r="N40" s="4"/>
      <c r="O40" s="355">
        <f>O41-1</f>
        <v>1898</v>
      </c>
      <c r="P40" s="347"/>
      <c r="Q40" s="347"/>
      <c r="R40" s="347"/>
      <c r="S40" s="357"/>
      <c r="T40" s="357"/>
      <c r="U40" s="357"/>
      <c r="V40" s="357"/>
      <c r="W40" s="357"/>
      <c r="X40" s="357"/>
      <c r="Y40" s="357"/>
      <c r="Z40" s="356"/>
      <c r="AA40" s="4"/>
      <c r="AB40" s="4"/>
      <c r="AC40" s="355">
        <f>AC41-1</f>
        <v>1898</v>
      </c>
      <c r="AD40" s="347"/>
      <c r="AE40" s="347"/>
      <c r="AF40" s="347"/>
      <c r="AG40" s="357"/>
      <c r="AH40" s="357"/>
      <c r="AI40" s="357"/>
      <c r="AJ40" s="357"/>
      <c r="AK40" s="357"/>
      <c r="AL40" s="357"/>
      <c r="AM40" s="357"/>
      <c r="AN40" s="356"/>
      <c r="AO40" s="4"/>
      <c r="AP40" s="4"/>
      <c r="AQ40" s="355">
        <f>AQ41-1</f>
        <v>1898</v>
      </c>
      <c r="AR40" s="347"/>
      <c r="AS40" s="347"/>
      <c r="AT40" s="347"/>
      <c r="AU40" s="357"/>
      <c r="AV40" s="357"/>
      <c r="AW40" s="357"/>
      <c r="AX40" s="357"/>
      <c r="AY40" s="357"/>
      <c r="AZ40" s="357"/>
      <c r="BA40" s="357"/>
      <c r="BB40" s="356"/>
      <c r="BC40" s="4"/>
      <c r="BD40" s="4"/>
      <c r="BE40" s="355">
        <f>BE41-1</f>
        <v>1898</v>
      </c>
      <c r="BF40" s="347"/>
      <c r="BG40" s="347"/>
      <c r="BH40" s="347"/>
      <c r="BI40" s="357"/>
      <c r="BJ40" s="357"/>
      <c r="BK40" s="357"/>
      <c r="BL40" s="357"/>
      <c r="BM40" s="357"/>
      <c r="BN40" s="357"/>
      <c r="BO40" s="357"/>
      <c r="BP40" s="356"/>
      <c r="BQ40" s="4"/>
      <c r="BR40" s="4"/>
      <c r="BS40" s="355">
        <f>BS41-1</f>
        <v>1898</v>
      </c>
      <c r="BT40" s="347"/>
      <c r="BU40" s="347"/>
      <c r="BV40" s="347"/>
      <c r="BW40" s="357"/>
      <c r="BX40" s="357"/>
      <c r="BY40" s="357"/>
      <c r="BZ40" s="357"/>
      <c r="CA40" s="357"/>
      <c r="CB40" s="357"/>
      <c r="CC40" s="357"/>
      <c r="CD40" s="356"/>
      <c r="CE40" s="4"/>
      <c r="CF40" s="4"/>
      <c r="CG40" s="355">
        <f>CG41-1</f>
        <v>1898</v>
      </c>
      <c r="CH40" s="347"/>
      <c r="CI40" s="347"/>
      <c r="CJ40" s="347"/>
      <c r="CK40" s="357"/>
      <c r="CL40" s="357"/>
      <c r="CM40" s="357"/>
      <c r="CN40" s="357"/>
      <c r="CO40" s="357"/>
      <c r="CP40" s="357"/>
      <c r="CQ40" s="357"/>
      <c r="CR40" s="356"/>
      <c r="CS40" s="4"/>
      <c r="CT40" s="4"/>
      <c r="CU40" s="355">
        <f>CU41-1</f>
        <v>1898</v>
      </c>
      <c r="CV40" s="347"/>
      <c r="CW40" s="347"/>
      <c r="CX40" s="347"/>
      <c r="CY40" s="357"/>
      <c r="CZ40" s="357"/>
      <c r="DA40" s="357"/>
      <c r="DB40" s="357"/>
      <c r="DC40" s="357"/>
      <c r="DD40" s="357"/>
      <c r="DE40" s="357"/>
      <c r="DF40" s="356"/>
      <c r="DG40" s="4"/>
      <c r="DH40" s="4"/>
      <c r="DI40" s="355">
        <f>DI41-1</f>
        <v>1898</v>
      </c>
      <c r="DJ40" s="347"/>
      <c r="DK40" s="347"/>
      <c r="DL40" s="347"/>
      <c r="DM40" s="357"/>
      <c r="DN40" s="357"/>
      <c r="DO40" s="357"/>
      <c r="DP40" s="357"/>
      <c r="DQ40" s="357"/>
      <c r="DR40" s="357"/>
      <c r="DS40" s="357"/>
      <c r="DT40" s="356"/>
      <c r="DU40" s="4"/>
      <c r="DV40" s="4"/>
      <c r="DW40" s="355">
        <f>DW41-1</f>
        <v>1898</v>
      </c>
      <c r="DX40" s="347"/>
      <c r="DY40" s="347"/>
      <c r="DZ40" s="347"/>
      <c r="EA40" s="357"/>
      <c r="EB40" s="357"/>
      <c r="EC40" s="357"/>
      <c r="ED40" s="357"/>
      <c r="EE40" s="357"/>
      <c r="EF40" s="357"/>
      <c r="EG40" s="357"/>
      <c r="EH40" s="356"/>
      <c r="EI40" s="4"/>
      <c r="EJ40" s="4"/>
      <c r="EK40" s="355">
        <f>EK41-1</f>
        <v>1898</v>
      </c>
      <c r="EL40" s="347"/>
      <c r="EM40" s="347"/>
      <c r="EN40" s="347"/>
      <c r="EO40" s="357"/>
      <c r="EP40" s="357"/>
      <c r="EQ40" s="357"/>
      <c r="ER40" s="357"/>
      <c r="ES40" s="357"/>
      <c r="ET40" s="357"/>
      <c r="EU40" s="357"/>
      <c r="EV40" s="356"/>
      <c r="EW40" s="4"/>
      <c r="EX40" s="4"/>
      <c r="EY40" s="355">
        <f>EY41-1</f>
        <v>1898</v>
      </c>
      <c r="EZ40" s="347"/>
      <c r="FA40" s="347"/>
      <c r="FB40" s="347"/>
      <c r="FC40" s="357"/>
      <c r="FD40" s="357"/>
      <c r="FE40" s="357"/>
      <c r="FF40" s="357"/>
      <c r="FG40" s="357"/>
      <c r="FH40" s="357"/>
      <c r="FI40" s="357"/>
      <c r="FJ40" s="356"/>
      <c r="FK40" s="4"/>
    </row>
    <row r="41" spans="1:167" ht="14.25">
      <c r="A41" s="355">
        <f>A42-1</f>
        <v>1899</v>
      </c>
      <c r="B41" s="347"/>
      <c r="C41" s="347"/>
      <c r="D41" s="357"/>
      <c r="E41" s="357"/>
      <c r="F41" s="357"/>
      <c r="G41" s="357"/>
      <c r="H41" s="357"/>
      <c r="I41" s="357"/>
      <c r="J41" s="357"/>
      <c r="K41" s="357"/>
      <c r="L41" s="356"/>
      <c r="M41" s="4"/>
      <c r="N41" s="4"/>
      <c r="O41" s="355">
        <f>O42-1</f>
        <v>1899</v>
      </c>
      <c r="P41" s="347"/>
      <c r="Q41" s="347"/>
      <c r="R41" s="357"/>
      <c r="S41" s="357"/>
      <c r="T41" s="357"/>
      <c r="U41" s="357"/>
      <c r="V41" s="357"/>
      <c r="W41" s="357"/>
      <c r="X41" s="357"/>
      <c r="Y41" s="357"/>
      <c r="Z41" s="356"/>
      <c r="AA41" s="4"/>
      <c r="AB41" s="4"/>
      <c r="AC41" s="355">
        <f>AC42-1</f>
        <v>1899</v>
      </c>
      <c r="AD41" s="347"/>
      <c r="AE41" s="347"/>
      <c r="AF41" s="357"/>
      <c r="AG41" s="357"/>
      <c r="AH41" s="357"/>
      <c r="AI41" s="357"/>
      <c r="AJ41" s="357"/>
      <c r="AK41" s="357"/>
      <c r="AL41" s="357"/>
      <c r="AM41" s="357"/>
      <c r="AN41" s="356"/>
      <c r="AO41" s="4"/>
      <c r="AP41" s="4"/>
      <c r="AQ41" s="355">
        <f>AQ42-1</f>
        <v>1899</v>
      </c>
      <c r="AR41" s="347"/>
      <c r="AS41" s="347"/>
      <c r="AT41" s="357"/>
      <c r="AU41" s="357"/>
      <c r="AV41" s="357"/>
      <c r="AW41" s="357"/>
      <c r="AX41" s="357"/>
      <c r="AY41" s="357"/>
      <c r="AZ41" s="357"/>
      <c r="BA41" s="357"/>
      <c r="BB41" s="356"/>
      <c r="BC41" s="4"/>
      <c r="BD41" s="4"/>
      <c r="BE41" s="355">
        <f>BE42-1</f>
        <v>1899</v>
      </c>
      <c r="BF41" s="347"/>
      <c r="BG41" s="347"/>
      <c r="BH41" s="357"/>
      <c r="BI41" s="357"/>
      <c r="BJ41" s="357"/>
      <c r="BK41" s="357"/>
      <c r="BL41" s="357"/>
      <c r="BM41" s="357"/>
      <c r="BN41" s="357"/>
      <c r="BO41" s="357"/>
      <c r="BP41" s="356"/>
      <c r="BQ41" s="4"/>
      <c r="BR41" s="4"/>
      <c r="BS41" s="355">
        <f>BS42-1</f>
        <v>1899</v>
      </c>
      <c r="BT41" s="347"/>
      <c r="BU41" s="347"/>
      <c r="BV41" s="357"/>
      <c r="BW41" s="357"/>
      <c r="BX41" s="357"/>
      <c r="BY41" s="357"/>
      <c r="BZ41" s="357"/>
      <c r="CA41" s="357"/>
      <c r="CB41" s="357"/>
      <c r="CC41" s="357"/>
      <c r="CD41" s="356"/>
      <c r="CE41" s="4"/>
      <c r="CF41" s="4"/>
      <c r="CG41" s="355">
        <f>CG42-1</f>
        <v>1899</v>
      </c>
      <c r="CH41" s="347"/>
      <c r="CI41" s="347"/>
      <c r="CJ41" s="357"/>
      <c r="CK41" s="357"/>
      <c r="CL41" s="357"/>
      <c r="CM41" s="357"/>
      <c r="CN41" s="357"/>
      <c r="CO41" s="357"/>
      <c r="CP41" s="357"/>
      <c r="CQ41" s="357"/>
      <c r="CR41" s="356"/>
      <c r="CS41" s="4"/>
      <c r="CT41" s="4"/>
      <c r="CU41" s="355">
        <f>CU42-1</f>
        <v>1899</v>
      </c>
      <c r="CV41" s="347"/>
      <c r="CW41" s="347"/>
      <c r="CX41" s="357"/>
      <c r="CY41" s="357"/>
      <c r="CZ41" s="357"/>
      <c r="DA41" s="357"/>
      <c r="DB41" s="357"/>
      <c r="DC41" s="357"/>
      <c r="DD41" s="357"/>
      <c r="DE41" s="357"/>
      <c r="DF41" s="356"/>
      <c r="DG41" s="4"/>
      <c r="DH41" s="4"/>
      <c r="DI41" s="355">
        <f>DI42-1</f>
        <v>1899</v>
      </c>
      <c r="DJ41" s="347"/>
      <c r="DK41" s="347"/>
      <c r="DL41" s="357"/>
      <c r="DM41" s="357"/>
      <c r="DN41" s="357"/>
      <c r="DO41" s="357"/>
      <c r="DP41" s="357"/>
      <c r="DQ41" s="357"/>
      <c r="DR41" s="357"/>
      <c r="DS41" s="357"/>
      <c r="DT41" s="356"/>
      <c r="DU41" s="4"/>
      <c r="DV41" s="4"/>
      <c r="DW41" s="355">
        <f>DW42-1</f>
        <v>1899</v>
      </c>
      <c r="DX41" s="347"/>
      <c r="DY41" s="347"/>
      <c r="DZ41" s="357"/>
      <c r="EA41" s="357"/>
      <c r="EB41" s="357"/>
      <c r="EC41" s="357"/>
      <c r="ED41" s="357"/>
      <c r="EE41" s="357"/>
      <c r="EF41" s="357"/>
      <c r="EG41" s="357"/>
      <c r="EH41" s="356"/>
      <c r="EI41" s="4"/>
      <c r="EJ41" s="4"/>
      <c r="EK41" s="355">
        <f>EK42-1</f>
        <v>1899</v>
      </c>
      <c r="EL41" s="347"/>
      <c r="EM41" s="347"/>
      <c r="EN41" s="357"/>
      <c r="EO41" s="357"/>
      <c r="EP41" s="357"/>
      <c r="EQ41" s="357"/>
      <c r="ER41" s="357"/>
      <c r="ES41" s="357"/>
      <c r="ET41" s="357"/>
      <c r="EU41" s="357"/>
      <c r="EV41" s="356"/>
      <c r="EW41" s="4"/>
      <c r="EX41" s="4"/>
      <c r="EY41" s="355">
        <f>EY42-1</f>
        <v>1899</v>
      </c>
      <c r="EZ41" s="347"/>
      <c r="FA41" s="347"/>
      <c r="FB41" s="357"/>
      <c r="FC41" s="357"/>
      <c r="FD41" s="357"/>
      <c r="FE41" s="357"/>
      <c r="FF41" s="357"/>
      <c r="FG41" s="357"/>
      <c r="FH41" s="357"/>
      <c r="FI41" s="357"/>
      <c r="FJ41" s="356"/>
      <c r="FK41" s="4"/>
    </row>
    <row r="42" spans="1:167" ht="14.25">
      <c r="A42" s="355">
        <f>$L$10</f>
        <v>1900</v>
      </c>
      <c r="B42" s="347"/>
      <c r="C42" s="357"/>
      <c r="D42" s="357"/>
      <c r="E42" s="357"/>
      <c r="F42" s="357"/>
      <c r="G42" s="357"/>
      <c r="H42" s="357"/>
      <c r="I42" s="357"/>
      <c r="J42" s="357"/>
      <c r="K42" s="357"/>
      <c r="L42" s="356"/>
      <c r="M42" s="4"/>
      <c r="N42" s="4"/>
      <c r="O42" s="355">
        <f>$L$10</f>
        <v>1900</v>
      </c>
      <c r="P42" s="347"/>
      <c r="Q42" s="357"/>
      <c r="R42" s="357"/>
      <c r="S42" s="357"/>
      <c r="T42" s="357"/>
      <c r="U42" s="357"/>
      <c r="V42" s="357"/>
      <c r="W42" s="357"/>
      <c r="X42" s="357"/>
      <c r="Y42" s="357"/>
      <c r="Z42" s="356"/>
      <c r="AA42" s="4"/>
      <c r="AB42" s="4"/>
      <c r="AC42" s="355">
        <f>$L$10</f>
        <v>1900</v>
      </c>
      <c r="AD42" s="347"/>
      <c r="AE42" s="357"/>
      <c r="AF42" s="357"/>
      <c r="AG42" s="357"/>
      <c r="AH42" s="357"/>
      <c r="AI42" s="357"/>
      <c r="AJ42" s="357"/>
      <c r="AK42" s="357"/>
      <c r="AL42" s="357"/>
      <c r="AM42" s="357"/>
      <c r="AN42" s="356"/>
      <c r="AO42" s="4"/>
      <c r="AP42" s="4"/>
      <c r="AQ42" s="355">
        <f>$L$10</f>
        <v>1900</v>
      </c>
      <c r="AR42" s="347"/>
      <c r="AS42" s="357"/>
      <c r="AT42" s="357"/>
      <c r="AU42" s="357"/>
      <c r="AV42" s="357"/>
      <c r="AW42" s="357"/>
      <c r="AX42" s="357"/>
      <c r="AY42" s="357"/>
      <c r="AZ42" s="357"/>
      <c r="BA42" s="357"/>
      <c r="BB42" s="356"/>
      <c r="BC42" s="4"/>
      <c r="BD42" s="4"/>
      <c r="BE42" s="355">
        <f>$L$10</f>
        <v>1900</v>
      </c>
      <c r="BF42" s="347"/>
      <c r="BG42" s="357"/>
      <c r="BH42" s="357"/>
      <c r="BI42" s="357"/>
      <c r="BJ42" s="357"/>
      <c r="BK42" s="357"/>
      <c r="BL42" s="357"/>
      <c r="BM42" s="357"/>
      <c r="BN42" s="357"/>
      <c r="BO42" s="357"/>
      <c r="BP42" s="356"/>
      <c r="BQ42" s="4"/>
      <c r="BR42" s="4"/>
      <c r="BS42" s="355">
        <f>$L$10</f>
        <v>1900</v>
      </c>
      <c r="BT42" s="347"/>
      <c r="BU42" s="357"/>
      <c r="BV42" s="357"/>
      <c r="BW42" s="357"/>
      <c r="BX42" s="357"/>
      <c r="BY42" s="357"/>
      <c r="BZ42" s="357"/>
      <c r="CA42" s="357"/>
      <c r="CB42" s="357"/>
      <c r="CC42" s="357"/>
      <c r="CD42" s="356"/>
      <c r="CE42" s="4"/>
      <c r="CF42" s="4"/>
      <c r="CG42" s="355">
        <f>$L$10</f>
        <v>1900</v>
      </c>
      <c r="CH42" s="347"/>
      <c r="CI42" s="357"/>
      <c r="CJ42" s="357"/>
      <c r="CK42" s="357"/>
      <c r="CL42" s="357"/>
      <c r="CM42" s="357"/>
      <c r="CN42" s="357"/>
      <c r="CO42" s="357"/>
      <c r="CP42" s="357"/>
      <c r="CQ42" s="357"/>
      <c r="CR42" s="356"/>
      <c r="CS42" s="4"/>
      <c r="CT42" s="4"/>
      <c r="CU42" s="355">
        <f>$L$10</f>
        <v>1900</v>
      </c>
      <c r="CV42" s="347"/>
      <c r="CW42" s="357"/>
      <c r="CX42" s="357"/>
      <c r="CY42" s="357"/>
      <c r="CZ42" s="357"/>
      <c r="DA42" s="357"/>
      <c r="DB42" s="357"/>
      <c r="DC42" s="357"/>
      <c r="DD42" s="357"/>
      <c r="DE42" s="357"/>
      <c r="DF42" s="356"/>
      <c r="DG42" s="4"/>
      <c r="DH42" s="4"/>
      <c r="DI42" s="355">
        <f>$L$10</f>
        <v>1900</v>
      </c>
      <c r="DJ42" s="347"/>
      <c r="DK42" s="357"/>
      <c r="DL42" s="357"/>
      <c r="DM42" s="357"/>
      <c r="DN42" s="357"/>
      <c r="DO42" s="357"/>
      <c r="DP42" s="357"/>
      <c r="DQ42" s="357"/>
      <c r="DR42" s="357"/>
      <c r="DS42" s="357"/>
      <c r="DT42" s="356"/>
      <c r="DU42" s="4"/>
      <c r="DV42" s="4"/>
      <c r="DW42" s="355">
        <f>$L$10</f>
        <v>1900</v>
      </c>
      <c r="DX42" s="347"/>
      <c r="DY42" s="357"/>
      <c r="DZ42" s="357"/>
      <c r="EA42" s="357"/>
      <c r="EB42" s="357"/>
      <c r="EC42" s="357"/>
      <c r="ED42" s="357"/>
      <c r="EE42" s="357"/>
      <c r="EF42" s="357"/>
      <c r="EG42" s="357"/>
      <c r="EH42" s="356"/>
      <c r="EI42" s="4"/>
      <c r="EJ42" s="4"/>
      <c r="EK42" s="355">
        <f>$L$10</f>
        <v>1900</v>
      </c>
      <c r="EL42" s="347"/>
      <c r="EM42" s="357"/>
      <c r="EN42" s="357"/>
      <c r="EO42" s="357"/>
      <c r="EP42" s="357"/>
      <c r="EQ42" s="357"/>
      <c r="ER42" s="357"/>
      <c r="ES42" s="357"/>
      <c r="ET42" s="357"/>
      <c r="EU42" s="357"/>
      <c r="EV42" s="356"/>
      <c r="EW42" s="4"/>
      <c r="EX42" s="4"/>
      <c r="EY42" s="355">
        <f>$L$10</f>
        <v>1900</v>
      </c>
      <c r="EZ42" s="347"/>
      <c r="FA42" s="357"/>
      <c r="FB42" s="357"/>
      <c r="FC42" s="357"/>
      <c r="FD42" s="357"/>
      <c r="FE42" s="357"/>
      <c r="FF42" s="357"/>
      <c r="FG42" s="357"/>
      <c r="FH42" s="357"/>
      <c r="FI42" s="357"/>
      <c r="FJ42" s="356"/>
      <c r="FK42" s="4"/>
    </row>
    <row r="43" spans="1:167" ht="14.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row>
    <row r="44" spans="1:167" ht="12" customHeight="1" thickBot="1">
      <c r="A44" s="349"/>
      <c r="B44" s="871" t="s">
        <v>733</v>
      </c>
      <c r="C44" s="871"/>
      <c r="D44" s="871"/>
      <c r="E44" s="871"/>
      <c r="F44" s="871"/>
      <c r="G44" s="871"/>
      <c r="H44" s="871"/>
      <c r="I44" s="871"/>
      <c r="J44" s="871"/>
      <c r="K44" s="871"/>
      <c r="L44" s="871"/>
      <c r="M44" s="4"/>
      <c r="N44" s="4"/>
      <c r="O44" s="349"/>
      <c r="P44" s="871" t="s">
        <v>733</v>
      </c>
      <c r="Q44" s="871"/>
      <c r="R44" s="871"/>
      <c r="S44" s="871"/>
      <c r="T44" s="871"/>
      <c r="U44" s="871"/>
      <c r="V44" s="871"/>
      <c r="W44" s="871"/>
      <c r="X44" s="871"/>
      <c r="Y44" s="871"/>
      <c r="Z44" s="871"/>
      <c r="AA44" s="4"/>
      <c r="AB44" s="4"/>
      <c r="AC44" s="349"/>
      <c r="AD44" s="871" t="s">
        <v>733</v>
      </c>
      <c r="AE44" s="871"/>
      <c r="AF44" s="871"/>
      <c r="AG44" s="871"/>
      <c r="AH44" s="871"/>
      <c r="AI44" s="871"/>
      <c r="AJ44" s="871"/>
      <c r="AK44" s="871"/>
      <c r="AL44" s="871"/>
      <c r="AM44" s="871"/>
      <c r="AN44" s="871"/>
      <c r="AO44" s="4"/>
      <c r="AP44" s="4"/>
      <c r="AQ44" s="349"/>
      <c r="AR44" s="871" t="s">
        <v>733</v>
      </c>
      <c r="AS44" s="871"/>
      <c r="AT44" s="871"/>
      <c r="AU44" s="871"/>
      <c r="AV44" s="871"/>
      <c r="AW44" s="871"/>
      <c r="AX44" s="871"/>
      <c r="AY44" s="871"/>
      <c r="AZ44" s="871"/>
      <c r="BA44" s="871"/>
      <c r="BB44" s="871"/>
      <c r="BC44" s="4"/>
      <c r="BD44" s="4"/>
      <c r="BE44" s="349"/>
      <c r="BF44" s="871" t="s">
        <v>733</v>
      </c>
      <c r="BG44" s="871"/>
      <c r="BH44" s="871"/>
      <c r="BI44" s="871"/>
      <c r="BJ44" s="871"/>
      <c r="BK44" s="871"/>
      <c r="BL44" s="871"/>
      <c r="BM44" s="871"/>
      <c r="BN44" s="871"/>
      <c r="BO44" s="871"/>
      <c r="BP44" s="871"/>
      <c r="BQ44" s="4"/>
      <c r="BR44" s="4"/>
      <c r="BS44" s="349"/>
      <c r="BT44" s="871" t="s">
        <v>733</v>
      </c>
      <c r="BU44" s="871"/>
      <c r="BV44" s="871"/>
      <c r="BW44" s="871"/>
      <c r="BX44" s="871"/>
      <c r="BY44" s="871"/>
      <c r="BZ44" s="871"/>
      <c r="CA44" s="871"/>
      <c r="CB44" s="871"/>
      <c r="CC44" s="871"/>
      <c r="CD44" s="871"/>
      <c r="CE44" s="4"/>
      <c r="CF44" s="4"/>
      <c r="CG44" s="349"/>
      <c r="CH44" s="871" t="s">
        <v>733</v>
      </c>
      <c r="CI44" s="871"/>
      <c r="CJ44" s="871"/>
      <c r="CK44" s="871"/>
      <c r="CL44" s="871"/>
      <c r="CM44" s="871"/>
      <c r="CN44" s="871"/>
      <c r="CO44" s="871"/>
      <c r="CP44" s="871"/>
      <c r="CQ44" s="871"/>
      <c r="CR44" s="871"/>
      <c r="CS44" s="4"/>
      <c r="CT44" s="4"/>
      <c r="CU44" s="349"/>
      <c r="CV44" s="871" t="s">
        <v>733</v>
      </c>
      <c r="CW44" s="871"/>
      <c r="CX44" s="871"/>
      <c r="CY44" s="871"/>
      <c r="CZ44" s="871"/>
      <c r="DA44" s="871"/>
      <c r="DB44" s="871"/>
      <c r="DC44" s="871"/>
      <c r="DD44" s="871"/>
      <c r="DE44" s="871"/>
      <c r="DF44" s="871"/>
      <c r="DG44" s="4"/>
      <c r="DH44" s="4"/>
      <c r="DI44" s="349"/>
      <c r="DJ44" s="871" t="s">
        <v>733</v>
      </c>
      <c r="DK44" s="871"/>
      <c r="DL44" s="871"/>
      <c r="DM44" s="871"/>
      <c r="DN44" s="871"/>
      <c r="DO44" s="871"/>
      <c r="DP44" s="871"/>
      <c r="DQ44" s="871"/>
      <c r="DR44" s="871"/>
      <c r="DS44" s="871"/>
      <c r="DT44" s="871"/>
      <c r="DU44" s="4"/>
      <c r="DV44" s="4"/>
      <c r="DW44" s="349"/>
      <c r="DX44" s="871" t="s">
        <v>733</v>
      </c>
      <c r="DY44" s="871"/>
      <c r="DZ44" s="871"/>
      <c r="EA44" s="871"/>
      <c r="EB44" s="871"/>
      <c r="EC44" s="871"/>
      <c r="ED44" s="871"/>
      <c r="EE44" s="871"/>
      <c r="EF44" s="871"/>
      <c r="EG44" s="871"/>
      <c r="EH44" s="871"/>
      <c r="EI44" s="4"/>
      <c r="EJ44" s="4"/>
      <c r="EK44" s="349"/>
      <c r="EL44" s="871" t="s">
        <v>733</v>
      </c>
      <c r="EM44" s="871"/>
      <c r="EN44" s="871"/>
      <c r="EO44" s="871"/>
      <c r="EP44" s="871"/>
      <c r="EQ44" s="871"/>
      <c r="ER44" s="871"/>
      <c r="ES44" s="871"/>
      <c r="ET44" s="871"/>
      <c r="EU44" s="871"/>
      <c r="EV44" s="871"/>
      <c r="EW44" s="4"/>
      <c r="EX44" s="4"/>
      <c r="EY44" s="349"/>
      <c r="EZ44" s="871" t="s">
        <v>733</v>
      </c>
      <c r="FA44" s="871"/>
      <c r="FB44" s="871"/>
      <c r="FC44" s="871"/>
      <c r="FD44" s="871"/>
      <c r="FE44" s="871"/>
      <c r="FF44" s="871"/>
      <c r="FG44" s="871"/>
      <c r="FH44" s="871"/>
      <c r="FI44" s="871"/>
      <c r="FJ44" s="871"/>
      <c r="FK44" s="4"/>
    </row>
    <row r="45" spans="1:167" ht="34.5" customHeight="1" thickBot="1">
      <c r="A45" s="350"/>
      <c r="B45" s="351" t="s">
        <v>720</v>
      </c>
      <c r="C45" s="351" t="s">
        <v>721</v>
      </c>
      <c r="D45" s="351" t="s">
        <v>722</v>
      </c>
      <c r="E45" s="351" t="s">
        <v>723</v>
      </c>
      <c r="F45" s="351" t="s">
        <v>724</v>
      </c>
      <c r="G45" s="351" t="s">
        <v>725</v>
      </c>
      <c r="H45" s="351" t="s">
        <v>726</v>
      </c>
      <c r="I45" s="351" t="s">
        <v>727</v>
      </c>
      <c r="J45" s="351" t="s">
        <v>728</v>
      </c>
      <c r="K45" s="351" t="s">
        <v>729</v>
      </c>
      <c r="L45" s="351" t="s">
        <v>730</v>
      </c>
      <c r="M45" s="4"/>
      <c r="N45" s="4"/>
      <c r="O45" s="350"/>
      <c r="P45" s="351" t="s">
        <v>720</v>
      </c>
      <c r="Q45" s="351" t="s">
        <v>721</v>
      </c>
      <c r="R45" s="351" t="s">
        <v>722</v>
      </c>
      <c r="S45" s="351" t="s">
        <v>723</v>
      </c>
      <c r="T45" s="351" t="s">
        <v>724</v>
      </c>
      <c r="U45" s="351" t="s">
        <v>725</v>
      </c>
      <c r="V45" s="351" t="s">
        <v>726</v>
      </c>
      <c r="W45" s="351" t="s">
        <v>727</v>
      </c>
      <c r="X45" s="351" t="s">
        <v>728</v>
      </c>
      <c r="Y45" s="351" t="s">
        <v>729</v>
      </c>
      <c r="Z45" s="351" t="s">
        <v>730</v>
      </c>
      <c r="AA45" s="4"/>
      <c r="AB45" s="4"/>
      <c r="AC45" s="350"/>
      <c r="AD45" s="351" t="s">
        <v>720</v>
      </c>
      <c r="AE45" s="351" t="s">
        <v>721</v>
      </c>
      <c r="AF45" s="351" t="s">
        <v>722</v>
      </c>
      <c r="AG45" s="351" t="s">
        <v>723</v>
      </c>
      <c r="AH45" s="351" t="s">
        <v>724</v>
      </c>
      <c r="AI45" s="351" t="s">
        <v>725</v>
      </c>
      <c r="AJ45" s="351" t="s">
        <v>726</v>
      </c>
      <c r="AK45" s="351" t="s">
        <v>727</v>
      </c>
      <c r="AL45" s="351" t="s">
        <v>728</v>
      </c>
      <c r="AM45" s="351" t="s">
        <v>729</v>
      </c>
      <c r="AN45" s="351" t="s">
        <v>730</v>
      </c>
      <c r="AO45" s="4"/>
      <c r="AP45" s="4"/>
      <c r="AQ45" s="350"/>
      <c r="AR45" s="351" t="s">
        <v>720</v>
      </c>
      <c r="AS45" s="351" t="s">
        <v>721</v>
      </c>
      <c r="AT45" s="351" t="s">
        <v>722</v>
      </c>
      <c r="AU45" s="351" t="s">
        <v>723</v>
      </c>
      <c r="AV45" s="351" t="s">
        <v>724</v>
      </c>
      <c r="AW45" s="351" t="s">
        <v>725</v>
      </c>
      <c r="AX45" s="351" t="s">
        <v>726</v>
      </c>
      <c r="AY45" s="351" t="s">
        <v>727</v>
      </c>
      <c r="AZ45" s="351" t="s">
        <v>728</v>
      </c>
      <c r="BA45" s="351" t="s">
        <v>729</v>
      </c>
      <c r="BB45" s="351" t="s">
        <v>730</v>
      </c>
      <c r="BC45" s="4"/>
      <c r="BD45" s="4"/>
      <c r="BE45" s="350"/>
      <c r="BF45" s="351" t="s">
        <v>720</v>
      </c>
      <c r="BG45" s="351" t="s">
        <v>721</v>
      </c>
      <c r="BH45" s="351" t="s">
        <v>722</v>
      </c>
      <c r="BI45" s="351" t="s">
        <v>723</v>
      </c>
      <c r="BJ45" s="351" t="s">
        <v>724</v>
      </c>
      <c r="BK45" s="351" t="s">
        <v>725</v>
      </c>
      <c r="BL45" s="351" t="s">
        <v>726</v>
      </c>
      <c r="BM45" s="351" t="s">
        <v>727</v>
      </c>
      <c r="BN45" s="351" t="s">
        <v>728</v>
      </c>
      <c r="BO45" s="351" t="s">
        <v>729</v>
      </c>
      <c r="BP45" s="351" t="s">
        <v>730</v>
      </c>
      <c r="BQ45" s="4"/>
      <c r="BR45" s="4"/>
      <c r="BS45" s="350"/>
      <c r="BT45" s="351" t="s">
        <v>720</v>
      </c>
      <c r="BU45" s="351" t="s">
        <v>721</v>
      </c>
      <c r="BV45" s="351" t="s">
        <v>722</v>
      </c>
      <c r="BW45" s="351" t="s">
        <v>723</v>
      </c>
      <c r="BX45" s="351" t="s">
        <v>724</v>
      </c>
      <c r="BY45" s="351" t="s">
        <v>725</v>
      </c>
      <c r="BZ45" s="351" t="s">
        <v>726</v>
      </c>
      <c r="CA45" s="351" t="s">
        <v>727</v>
      </c>
      <c r="CB45" s="351" t="s">
        <v>728</v>
      </c>
      <c r="CC45" s="351" t="s">
        <v>729</v>
      </c>
      <c r="CD45" s="351" t="s">
        <v>730</v>
      </c>
      <c r="CE45" s="4"/>
      <c r="CF45" s="4"/>
      <c r="CG45" s="350"/>
      <c r="CH45" s="351" t="s">
        <v>720</v>
      </c>
      <c r="CI45" s="351" t="s">
        <v>721</v>
      </c>
      <c r="CJ45" s="351" t="s">
        <v>722</v>
      </c>
      <c r="CK45" s="351" t="s">
        <v>723</v>
      </c>
      <c r="CL45" s="351" t="s">
        <v>724</v>
      </c>
      <c r="CM45" s="351" t="s">
        <v>725</v>
      </c>
      <c r="CN45" s="351" t="s">
        <v>726</v>
      </c>
      <c r="CO45" s="351" t="s">
        <v>727</v>
      </c>
      <c r="CP45" s="351" t="s">
        <v>728</v>
      </c>
      <c r="CQ45" s="351" t="s">
        <v>729</v>
      </c>
      <c r="CR45" s="351" t="s">
        <v>730</v>
      </c>
      <c r="CS45" s="4"/>
      <c r="CT45" s="4"/>
      <c r="CU45" s="350"/>
      <c r="CV45" s="351" t="s">
        <v>720</v>
      </c>
      <c r="CW45" s="351" t="s">
        <v>721</v>
      </c>
      <c r="CX45" s="351" t="s">
        <v>722</v>
      </c>
      <c r="CY45" s="351" t="s">
        <v>723</v>
      </c>
      <c r="CZ45" s="351" t="s">
        <v>724</v>
      </c>
      <c r="DA45" s="351" t="s">
        <v>725</v>
      </c>
      <c r="DB45" s="351" t="s">
        <v>726</v>
      </c>
      <c r="DC45" s="351" t="s">
        <v>727</v>
      </c>
      <c r="DD45" s="351" t="s">
        <v>728</v>
      </c>
      <c r="DE45" s="351" t="s">
        <v>729</v>
      </c>
      <c r="DF45" s="351" t="s">
        <v>730</v>
      </c>
      <c r="DG45" s="4"/>
      <c r="DH45" s="4"/>
      <c r="DI45" s="350"/>
      <c r="DJ45" s="351" t="s">
        <v>720</v>
      </c>
      <c r="DK45" s="351" t="s">
        <v>721</v>
      </c>
      <c r="DL45" s="351" t="s">
        <v>722</v>
      </c>
      <c r="DM45" s="351" t="s">
        <v>723</v>
      </c>
      <c r="DN45" s="351" t="s">
        <v>724</v>
      </c>
      <c r="DO45" s="351" t="s">
        <v>725</v>
      </c>
      <c r="DP45" s="351" t="s">
        <v>726</v>
      </c>
      <c r="DQ45" s="351" t="s">
        <v>727</v>
      </c>
      <c r="DR45" s="351" t="s">
        <v>728</v>
      </c>
      <c r="DS45" s="351" t="s">
        <v>729</v>
      </c>
      <c r="DT45" s="351" t="s">
        <v>730</v>
      </c>
      <c r="DU45" s="4"/>
      <c r="DV45" s="4"/>
      <c r="DW45" s="350"/>
      <c r="DX45" s="351" t="s">
        <v>720</v>
      </c>
      <c r="DY45" s="351" t="s">
        <v>721</v>
      </c>
      <c r="DZ45" s="351" t="s">
        <v>722</v>
      </c>
      <c r="EA45" s="351" t="s">
        <v>723</v>
      </c>
      <c r="EB45" s="351" t="s">
        <v>724</v>
      </c>
      <c r="EC45" s="351" t="s">
        <v>725</v>
      </c>
      <c r="ED45" s="351" t="s">
        <v>726</v>
      </c>
      <c r="EE45" s="351" t="s">
        <v>727</v>
      </c>
      <c r="EF45" s="351" t="s">
        <v>728</v>
      </c>
      <c r="EG45" s="351" t="s">
        <v>729</v>
      </c>
      <c r="EH45" s="351" t="s">
        <v>730</v>
      </c>
      <c r="EI45" s="4"/>
      <c r="EJ45" s="4"/>
      <c r="EK45" s="350"/>
      <c r="EL45" s="351" t="s">
        <v>720</v>
      </c>
      <c r="EM45" s="351" t="s">
        <v>721</v>
      </c>
      <c r="EN45" s="351" t="s">
        <v>722</v>
      </c>
      <c r="EO45" s="351" t="s">
        <v>723</v>
      </c>
      <c r="EP45" s="351" t="s">
        <v>724</v>
      </c>
      <c r="EQ45" s="351" t="s">
        <v>725</v>
      </c>
      <c r="ER45" s="351" t="s">
        <v>726</v>
      </c>
      <c r="ES45" s="351" t="s">
        <v>727</v>
      </c>
      <c r="ET45" s="351" t="s">
        <v>728</v>
      </c>
      <c r="EU45" s="351" t="s">
        <v>729</v>
      </c>
      <c r="EV45" s="351" t="s">
        <v>730</v>
      </c>
      <c r="EW45" s="4"/>
      <c r="EX45" s="4"/>
      <c r="EY45" s="350"/>
      <c r="EZ45" s="351" t="s">
        <v>720</v>
      </c>
      <c r="FA45" s="351" t="s">
        <v>721</v>
      </c>
      <c r="FB45" s="351" t="s">
        <v>722</v>
      </c>
      <c r="FC45" s="351" t="s">
        <v>723</v>
      </c>
      <c r="FD45" s="351" t="s">
        <v>724</v>
      </c>
      <c r="FE45" s="351" t="s">
        <v>725</v>
      </c>
      <c r="FF45" s="351" t="s">
        <v>726</v>
      </c>
      <c r="FG45" s="351" t="s">
        <v>727</v>
      </c>
      <c r="FH45" s="351" t="s">
        <v>728</v>
      </c>
      <c r="FI45" s="351" t="s">
        <v>729</v>
      </c>
      <c r="FJ45" s="351" t="s">
        <v>730</v>
      </c>
      <c r="FK45" s="4"/>
    </row>
    <row r="46" spans="1:167" ht="15">
      <c r="A46" s="352" t="s">
        <v>731</v>
      </c>
      <c r="B46" s="353"/>
      <c r="C46" s="353"/>
      <c r="D46" s="353"/>
      <c r="E46" s="354"/>
      <c r="F46" s="354"/>
      <c r="G46" s="354"/>
      <c r="H46" s="354"/>
      <c r="I46" s="354"/>
      <c r="J46" s="354"/>
      <c r="K46" s="354"/>
      <c r="L46" s="354"/>
      <c r="M46" s="4"/>
      <c r="N46" s="4"/>
      <c r="O46" s="352" t="s">
        <v>731</v>
      </c>
      <c r="P46" s="353"/>
      <c r="Q46" s="353"/>
      <c r="R46" s="353"/>
      <c r="S46" s="354"/>
      <c r="T46" s="354"/>
      <c r="U46" s="354"/>
      <c r="V46" s="354"/>
      <c r="W46" s="354"/>
      <c r="X46" s="354"/>
      <c r="Y46" s="354"/>
      <c r="Z46" s="354"/>
      <c r="AA46" s="4"/>
      <c r="AB46" s="4"/>
      <c r="AC46" s="352" t="s">
        <v>731</v>
      </c>
      <c r="AD46" s="353"/>
      <c r="AE46" s="353"/>
      <c r="AF46" s="353"/>
      <c r="AG46" s="354"/>
      <c r="AH46" s="354"/>
      <c r="AI46" s="354"/>
      <c r="AJ46" s="354"/>
      <c r="AK46" s="354"/>
      <c r="AL46" s="354"/>
      <c r="AM46" s="354"/>
      <c r="AN46" s="354"/>
      <c r="AO46" s="4"/>
      <c r="AP46" s="4"/>
      <c r="AQ46" s="352" t="s">
        <v>731</v>
      </c>
      <c r="AR46" s="353"/>
      <c r="AS46" s="353"/>
      <c r="AT46" s="353"/>
      <c r="AU46" s="354"/>
      <c r="AV46" s="354"/>
      <c r="AW46" s="354"/>
      <c r="AX46" s="354"/>
      <c r="AY46" s="354"/>
      <c r="AZ46" s="354"/>
      <c r="BA46" s="354"/>
      <c r="BB46" s="354"/>
      <c r="BC46" s="4"/>
      <c r="BD46" s="4"/>
      <c r="BE46" s="352" t="s">
        <v>731</v>
      </c>
      <c r="BF46" s="353"/>
      <c r="BG46" s="353"/>
      <c r="BH46" s="353"/>
      <c r="BI46" s="354"/>
      <c r="BJ46" s="354"/>
      <c r="BK46" s="354"/>
      <c r="BL46" s="354"/>
      <c r="BM46" s="354"/>
      <c r="BN46" s="354"/>
      <c r="BO46" s="354"/>
      <c r="BP46" s="354"/>
      <c r="BQ46" s="4"/>
      <c r="BR46" s="4"/>
      <c r="BS46" s="352" t="s">
        <v>731</v>
      </c>
      <c r="BT46" s="353"/>
      <c r="BU46" s="353"/>
      <c r="BV46" s="353"/>
      <c r="BW46" s="354"/>
      <c r="BX46" s="354"/>
      <c r="BY46" s="354"/>
      <c r="BZ46" s="354"/>
      <c r="CA46" s="354"/>
      <c r="CB46" s="354"/>
      <c r="CC46" s="354"/>
      <c r="CD46" s="354"/>
      <c r="CE46" s="4"/>
      <c r="CF46" s="4"/>
      <c r="CG46" s="352" t="s">
        <v>731</v>
      </c>
      <c r="CH46" s="353"/>
      <c r="CI46" s="353"/>
      <c r="CJ46" s="353"/>
      <c r="CK46" s="354"/>
      <c r="CL46" s="354"/>
      <c r="CM46" s="354"/>
      <c r="CN46" s="354"/>
      <c r="CO46" s="354"/>
      <c r="CP46" s="354"/>
      <c r="CQ46" s="354"/>
      <c r="CR46" s="354"/>
      <c r="CS46" s="4"/>
      <c r="CT46" s="4"/>
      <c r="CU46" s="352" t="s">
        <v>731</v>
      </c>
      <c r="CV46" s="353"/>
      <c r="CW46" s="353"/>
      <c r="CX46" s="353"/>
      <c r="CY46" s="354"/>
      <c r="CZ46" s="354"/>
      <c r="DA46" s="354"/>
      <c r="DB46" s="354"/>
      <c r="DC46" s="354"/>
      <c r="DD46" s="354"/>
      <c r="DE46" s="354"/>
      <c r="DF46" s="354"/>
      <c r="DG46" s="4"/>
      <c r="DH46" s="4"/>
      <c r="DI46" s="352" t="s">
        <v>731</v>
      </c>
      <c r="DJ46" s="353"/>
      <c r="DK46" s="353"/>
      <c r="DL46" s="353"/>
      <c r="DM46" s="354"/>
      <c r="DN46" s="354"/>
      <c r="DO46" s="354"/>
      <c r="DP46" s="354"/>
      <c r="DQ46" s="354"/>
      <c r="DR46" s="354"/>
      <c r="DS46" s="354"/>
      <c r="DT46" s="354"/>
      <c r="DU46" s="4"/>
      <c r="DV46" s="4"/>
      <c r="DW46" s="352" t="s">
        <v>731</v>
      </c>
      <c r="DX46" s="353"/>
      <c r="DY46" s="353"/>
      <c r="DZ46" s="353"/>
      <c r="EA46" s="354"/>
      <c r="EB46" s="354"/>
      <c r="EC46" s="354"/>
      <c r="ED46" s="354"/>
      <c r="EE46" s="354"/>
      <c r="EF46" s="354"/>
      <c r="EG46" s="354"/>
      <c r="EH46" s="354"/>
      <c r="EI46" s="4"/>
      <c r="EJ46" s="4"/>
      <c r="EK46" s="352" t="s">
        <v>731</v>
      </c>
      <c r="EL46" s="353"/>
      <c r="EM46" s="353"/>
      <c r="EN46" s="353"/>
      <c r="EO46" s="354"/>
      <c r="EP46" s="354"/>
      <c r="EQ46" s="354"/>
      <c r="ER46" s="354"/>
      <c r="ES46" s="354"/>
      <c r="ET46" s="354"/>
      <c r="EU46" s="354"/>
      <c r="EV46" s="354"/>
      <c r="EW46" s="4"/>
      <c r="EX46" s="4"/>
      <c r="EY46" s="352" t="s">
        <v>731</v>
      </c>
      <c r="EZ46" s="353"/>
      <c r="FA46" s="353"/>
      <c r="FB46" s="353"/>
      <c r="FC46" s="354"/>
      <c r="FD46" s="354"/>
      <c r="FE46" s="354"/>
      <c r="FF46" s="354"/>
      <c r="FG46" s="354"/>
      <c r="FH46" s="354"/>
      <c r="FI46" s="354"/>
      <c r="FJ46" s="354"/>
      <c r="FK46" s="4"/>
    </row>
    <row r="47" spans="1:167" ht="14.25">
      <c r="A47" s="355" t="str">
        <f>$B$10</f>
        <v>1890 and prior</v>
      </c>
      <c r="B47" s="347"/>
      <c r="C47" s="347"/>
      <c r="D47" s="347"/>
      <c r="E47" s="347"/>
      <c r="F47" s="347"/>
      <c r="G47" s="347"/>
      <c r="H47" s="347"/>
      <c r="I47" s="347"/>
      <c r="J47" s="347"/>
      <c r="K47" s="347"/>
      <c r="L47" s="348"/>
      <c r="M47" s="4"/>
      <c r="N47" s="4"/>
      <c r="O47" s="355" t="str">
        <f>$B$10</f>
        <v>1890 and prior</v>
      </c>
      <c r="P47" s="347"/>
      <c r="Q47" s="347"/>
      <c r="R47" s="347"/>
      <c r="S47" s="347"/>
      <c r="T47" s="347"/>
      <c r="U47" s="347"/>
      <c r="V47" s="347"/>
      <c r="W47" s="347"/>
      <c r="X47" s="347"/>
      <c r="Y47" s="347"/>
      <c r="Z47" s="348"/>
      <c r="AA47" s="4"/>
      <c r="AB47" s="4"/>
      <c r="AC47" s="355" t="str">
        <f>$B$10</f>
        <v>1890 and prior</v>
      </c>
      <c r="AD47" s="347"/>
      <c r="AE47" s="347"/>
      <c r="AF47" s="347"/>
      <c r="AG47" s="347"/>
      <c r="AH47" s="347"/>
      <c r="AI47" s="347"/>
      <c r="AJ47" s="347"/>
      <c r="AK47" s="347"/>
      <c r="AL47" s="347"/>
      <c r="AM47" s="347"/>
      <c r="AN47" s="348"/>
      <c r="AO47" s="4"/>
      <c r="AP47" s="4"/>
      <c r="AQ47" s="355" t="str">
        <f>$B$10</f>
        <v>1890 and prior</v>
      </c>
      <c r="AR47" s="347"/>
      <c r="AS47" s="347"/>
      <c r="AT47" s="347"/>
      <c r="AU47" s="347"/>
      <c r="AV47" s="347"/>
      <c r="AW47" s="347"/>
      <c r="AX47" s="347"/>
      <c r="AY47" s="347"/>
      <c r="AZ47" s="347"/>
      <c r="BA47" s="347"/>
      <c r="BB47" s="348"/>
      <c r="BC47" s="4"/>
      <c r="BD47" s="4"/>
      <c r="BE47" s="355" t="str">
        <f>$B$10</f>
        <v>1890 and prior</v>
      </c>
      <c r="BF47" s="347"/>
      <c r="BG47" s="347"/>
      <c r="BH47" s="347"/>
      <c r="BI47" s="347"/>
      <c r="BJ47" s="347"/>
      <c r="BK47" s="347"/>
      <c r="BL47" s="347"/>
      <c r="BM47" s="347"/>
      <c r="BN47" s="347"/>
      <c r="BO47" s="347"/>
      <c r="BP47" s="348"/>
      <c r="BQ47" s="4"/>
      <c r="BR47" s="4"/>
      <c r="BS47" s="355" t="str">
        <f>$B$10</f>
        <v>1890 and prior</v>
      </c>
      <c r="BT47" s="347"/>
      <c r="BU47" s="347"/>
      <c r="BV47" s="347"/>
      <c r="BW47" s="347"/>
      <c r="BX47" s="347"/>
      <c r="BY47" s="347"/>
      <c r="BZ47" s="347"/>
      <c r="CA47" s="347"/>
      <c r="CB47" s="347"/>
      <c r="CC47" s="347"/>
      <c r="CD47" s="348"/>
      <c r="CE47" s="4"/>
      <c r="CF47" s="4"/>
      <c r="CG47" s="355" t="str">
        <f>$B$10</f>
        <v>1890 and prior</v>
      </c>
      <c r="CH47" s="347"/>
      <c r="CI47" s="347"/>
      <c r="CJ47" s="347"/>
      <c r="CK47" s="347"/>
      <c r="CL47" s="347"/>
      <c r="CM47" s="347"/>
      <c r="CN47" s="347"/>
      <c r="CO47" s="347"/>
      <c r="CP47" s="347"/>
      <c r="CQ47" s="347"/>
      <c r="CR47" s="348"/>
      <c r="CS47" s="4"/>
      <c r="CT47" s="4"/>
      <c r="CU47" s="355" t="str">
        <f>$B$10</f>
        <v>1890 and prior</v>
      </c>
      <c r="CV47" s="347"/>
      <c r="CW47" s="347"/>
      <c r="CX47" s="347"/>
      <c r="CY47" s="347"/>
      <c r="CZ47" s="347"/>
      <c r="DA47" s="347"/>
      <c r="DB47" s="347"/>
      <c r="DC47" s="347"/>
      <c r="DD47" s="347"/>
      <c r="DE47" s="347"/>
      <c r="DF47" s="348"/>
      <c r="DG47" s="4"/>
      <c r="DH47" s="4"/>
      <c r="DI47" s="355" t="str">
        <f>$B$10</f>
        <v>1890 and prior</v>
      </c>
      <c r="DJ47" s="347"/>
      <c r="DK47" s="347"/>
      <c r="DL47" s="347"/>
      <c r="DM47" s="347"/>
      <c r="DN47" s="347"/>
      <c r="DO47" s="347"/>
      <c r="DP47" s="347"/>
      <c r="DQ47" s="347"/>
      <c r="DR47" s="347"/>
      <c r="DS47" s="347"/>
      <c r="DT47" s="348"/>
      <c r="DU47" s="4"/>
      <c r="DV47" s="4"/>
      <c r="DW47" s="355" t="str">
        <f>$B$10</f>
        <v>1890 and prior</v>
      </c>
      <c r="DX47" s="347"/>
      <c r="DY47" s="347"/>
      <c r="DZ47" s="347"/>
      <c r="EA47" s="347"/>
      <c r="EB47" s="347"/>
      <c r="EC47" s="347"/>
      <c r="ED47" s="347"/>
      <c r="EE47" s="347"/>
      <c r="EF47" s="347"/>
      <c r="EG47" s="347"/>
      <c r="EH47" s="348"/>
      <c r="EI47" s="4"/>
      <c r="EJ47" s="4"/>
      <c r="EK47" s="355" t="str">
        <f>$B$10</f>
        <v>1890 and prior</v>
      </c>
      <c r="EL47" s="347"/>
      <c r="EM47" s="347"/>
      <c r="EN47" s="347"/>
      <c r="EO47" s="347"/>
      <c r="EP47" s="347"/>
      <c r="EQ47" s="347"/>
      <c r="ER47" s="347"/>
      <c r="ES47" s="347"/>
      <c r="ET47" s="347"/>
      <c r="EU47" s="347"/>
      <c r="EV47" s="348"/>
      <c r="EW47" s="4"/>
      <c r="EX47" s="4"/>
      <c r="EY47" s="355" t="str">
        <f>$B$10</f>
        <v>1890 and prior</v>
      </c>
      <c r="EZ47" s="347"/>
      <c r="FA47" s="347"/>
      <c r="FB47" s="347"/>
      <c r="FC47" s="347"/>
      <c r="FD47" s="347"/>
      <c r="FE47" s="347"/>
      <c r="FF47" s="347"/>
      <c r="FG47" s="347"/>
      <c r="FH47" s="347"/>
      <c r="FI47" s="347"/>
      <c r="FJ47" s="348"/>
      <c r="FK47" s="4"/>
    </row>
    <row r="48" spans="1:167" ht="14.25">
      <c r="A48" s="355">
        <f>A49-1</f>
        <v>1891</v>
      </c>
      <c r="B48" s="347"/>
      <c r="C48" s="347"/>
      <c r="D48" s="347"/>
      <c r="E48" s="347"/>
      <c r="F48" s="347"/>
      <c r="G48" s="347"/>
      <c r="H48" s="347"/>
      <c r="I48" s="347"/>
      <c r="J48" s="347"/>
      <c r="K48" s="347"/>
      <c r="L48" s="356"/>
      <c r="M48" s="4"/>
      <c r="N48" s="4"/>
      <c r="O48" s="355">
        <f>O49-1</f>
        <v>1891</v>
      </c>
      <c r="P48" s="347"/>
      <c r="Q48" s="347"/>
      <c r="R48" s="347"/>
      <c r="S48" s="347"/>
      <c r="T48" s="347"/>
      <c r="U48" s="347"/>
      <c r="V48" s="347"/>
      <c r="W48" s="347"/>
      <c r="X48" s="347"/>
      <c r="Y48" s="347"/>
      <c r="Z48" s="356"/>
      <c r="AA48" s="4"/>
      <c r="AB48" s="4"/>
      <c r="AC48" s="355">
        <f>AC49-1</f>
        <v>1891</v>
      </c>
      <c r="AD48" s="347"/>
      <c r="AE48" s="347"/>
      <c r="AF48" s="347"/>
      <c r="AG48" s="347"/>
      <c r="AH48" s="347"/>
      <c r="AI48" s="347"/>
      <c r="AJ48" s="347"/>
      <c r="AK48" s="347"/>
      <c r="AL48" s="347"/>
      <c r="AM48" s="347"/>
      <c r="AN48" s="356"/>
      <c r="AO48" s="4"/>
      <c r="AP48" s="4"/>
      <c r="AQ48" s="355">
        <f>AQ49-1</f>
        <v>1891</v>
      </c>
      <c r="AR48" s="347"/>
      <c r="AS48" s="347"/>
      <c r="AT48" s="347"/>
      <c r="AU48" s="347"/>
      <c r="AV48" s="347"/>
      <c r="AW48" s="347"/>
      <c r="AX48" s="347"/>
      <c r="AY48" s="347"/>
      <c r="AZ48" s="347"/>
      <c r="BA48" s="347"/>
      <c r="BB48" s="356"/>
      <c r="BC48" s="4"/>
      <c r="BD48" s="4"/>
      <c r="BE48" s="355">
        <f>BE49-1</f>
        <v>1891</v>
      </c>
      <c r="BF48" s="347"/>
      <c r="BG48" s="347"/>
      <c r="BH48" s="347"/>
      <c r="BI48" s="347"/>
      <c r="BJ48" s="347"/>
      <c r="BK48" s="347"/>
      <c r="BL48" s="347"/>
      <c r="BM48" s="347"/>
      <c r="BN48" s="347"/>
      <c r="BO48" s="347"/>
      <c r="BP48" s="356"/>
      <c r="BQ48" s="4"/>
      <c r="BR48" s="4"/>
      <c r="BS48" s="355">
        <f>BS49-1</f>
        <v>1891</v>
      </c>
      <c r="BT48" s="347"/>
      <c r="BU48" s="347"/>
      <c r="BV48" s="347"/>
      <c r="BW48" s="347"/>
      <c r="BX48" s="347"/>
      <c r="BY48" s="347"/>
      <c r="BZ48" s="347"/>
      <c r="CA48" s="347"/>
      <c r="CB48" s="347"/>
      <c r="CC48" s="347"/>
      <c r="CD48" s="356"/>
      <c r="CE48" s="4"/>
      <c r="CF48" s="4"/>
      <c r="CG48" s="355">
        <f>CG49-1</f>
        <v>1891</v>
      </c>
      <c r="CH48" s="347"/>
      <c r="CI48" s="347"/>
      <c r="CJ48" s="347"/>
      <c r="CK48" s="347"/>
      <c r="CL48" s="347"/>
      <c r="CM48" s="347"/>
      <c r="CN48" s="347"/>
      <c r="CO48" s="347"/>
      <c r="CP48" s="347"/>
      <c r="CQ48" s="347"/>
      <c r="CR48" s="356"/>
      <c r="CS48" s="4"/>
      <c r="CT48" s="4"/>
      <c r="CU48" s="355">
        <f>CU49-1</f>
        <v>1891</v>
      </c>
      <c r="CV48" s="347"/>
      <c r="CW48" s="347"/>
      <c r="CX48" s="347"/>
      <c r="CY48" s="347"/>
      <c r="CZ48" s="347"/>
      <c r="DA48" s="347"/>
      <c r="DB48" s="347"/>
      <c r="DC48" s="347"/>
      <c r="DD48" s="347"/>
      <c r="DE48" s="347"/>
      <c r="DF48" s="356"/>
      <c r="DG48" s="4"/>
      <c r="DH48" s="4"/>
      <c r="DI48" s="355">
        <f>DI49-1</f>
        <v>1891</v>
      </c>
      <c r="DJ48" s="347"/>
      <c r="DK48" s="347"/>
      <c r="DL48" s="347"/>
      <c r="DM48" s="347"/>
      <c r="DN48" s="347"/>
      <c r="DO48" s="347"/>
      <c r="DP48" s="347"/>
      <c r="DQ48" s="347"/>
      <c r="DR48" s="347"/>
      <c r="DS48" s="347"/>
      <c r="DT48" s="356"/>
      <c r="DU48" s="4"/>
      <c r="DV48" s="4"/>
      <c r="DW48" s="355">
        <f>DW49-1</f>
        <v>1891</v>
      </c>
      <c r="DX48" s="347"/>
      <c r="DY48" s="347"/>
      <c r="DZ48" s="347"/>
      <c r="EA48" s="347"/>
      <c r="EB48" s="347"/>
      <c r="EC48" s="347"/>
      <c r="ED48" s="347"/>
      <c r="EE48" s="347"/>
      <c r="EF48" s="347"/>
      <c r="EG48" s="347"/>
      <c r="EH48" s="356"/>
      <c r="EI48" s="4"/>
      <c r="EJ48" s="4"/>
      <c r="EK48" s="355">
        <f>EK49-1</f>
        <v>1891</v>
      </c>
      <c r="EL48" s="347"/>
      <c r="EM48" s="347"/>
      <c r="EN48" s="347"/>
      <c r="EO48" s="347"/>
      <c r="EP48" s="347"/>
      <c r="EQ48" s="347"/>
      <c r="ER48" s="347"/>
      <c r="ES48" s="347"/>
      <c r="ET48" s="347"/>
      <c r="EU48" s="347"/>
      <c r="EV48" s="356"/>
      <c r="EW48" s="4"/>
      <c r="EX48" s="4"/>
      <c r="EY48" s="355">
        <f>EY49-1</f>
        <v>1891</v>
      </c>
      <c r="EZ48" s="347"/>
      <c r="FA48" s="347"/>
      <c r="FB48" s="347"/>
      <c r="FC48" s="347"/>
      <c r="FD48" s="347"/>
      <c r="FE48" s="347"/>
      <c r="FF48" s="347"/>
      <c r="FG48" s="347"/>
      <c r="FH48" s="347"/>
      <c r="FI48" s="347"/>
      <c r="FJ48" s="356"/>
      <c r="FK48" s="4"/>
    </row>
    <row r="49" spans="1:167" ht="14.25">
      <c r="A49" s="355">
        <f>A50-1</f>
        <v>1892</v>
      </c>
      <c r="B49" s="347"/>
      <c r="C49" s="347"/>
      <c r="D49" s="347"/>
      <c r="E49" s="347"/>
      <c r="F49" s="347"/>
      <c r="G49" s="347"/>
      <c r="H49" s="347"/>
      <c r="I49" s="347"/>
      <c r="J49" s="347"/>
      <c r="K49" s="357"/>
      <c r="L49" s="356"/>
      <c r="M49" s="4"/>
      <c r="N49" s="4"/>
      <c r="O49" s="355">
        <f>O50-1</f>
        <v>1892</v>
      </c>
      <c r="P49" s="347"/>
      <c r="Q49" s="347"/>
      <c r="R49" s="347"/>
      <c r="S49" s="347"/>
      <c r="T49" s="347"/>
      <c r="U49" s="347"/>
      <c r="V49" s="347"/>
      <c r="W49" s="347"/>
      <c r="X49" s="347"/>
      <c r="Y49" s="357"/>
      <c r="Z49" s="356"/>
      <c r="AA49" s="4"/>
      <c r="AB49" s="4"/>
      <c r="AC49" s="355">
        <f>AC50-1</f>
        <v>1892</v>
      </c>
      <c r="AD49" s="347"/>
      <c r="AE49" s="347"/>
      <c r="AF49" s="347"/>
      <c r="AG49" s="347"/>
      <c r="AH49" s="347"/>
      <c r="AI49" s="347"/>
      <c r="AJ49" s="347"/>
      <c r="AK49" s="347"/>
      <c r="AL49" s="347"/>
      <c r="AM49" s="357"/>
      <c r="AN49" s="356"/>
      <c r="AO49" s="4"/>
      <c r="AP49" s="4"/>
      <c r="AQ49" s="355">
        <f>AQ50-1</f>
        <v>1892</v>
      </c>
      <c r="AR49" s="347"/>
      <c r="AS49" s="347"/>
      <c r="AT49" s="347"/>
      <c r="AU49" s="347"/>
      <c r="AV49" s="347"/>
      <c r="AW49" s="347"/>
      <c r="AX49" s="347"/>
      <c r="AY49" s="347"/>
      <c r="AZ49" s="347"/>
      <c r="BA49" s="357"/>
      <c r="BB49" s="356"/>
      <c r="BC49" s="4"/>
      <c r="BD49" s="4"/>
      <c r="BE49" s="355">
        <f>BE50-1</f>
        <v>1892</v>
      </c>
      <c r="BF49" s="347"/>
      <c r="BG49" s="347"/>
      <c r="BH49" s="347"/>
      <c r="BI49" s="347"/>
      <c r="BJ49" s="347"/>
      <c r="BK49" s="347"/>
      <c r="BL49" s="347"/>
      <c r="BM49" s="347"/>
      <c r="BN49" s="347"/>
      <c r="BO49" s="357"/>
      <c r="BP49" s="356"/>
      <c r="BQ49" s="4"/>
      <c r="BR49" s="4"/>
      <c r="BS49" s="355">
        <f>BS50-1</f>
        <v>1892</v>
      </c>
      <c r="BT49" s="347"/>
      <c r="BU49" s="347"/>
      <c r="BV49" s="347"/>
      <c r="BW49" s="347"/>
      <c r="BX49" s="347"/>
      <c r="BY49" s="347"/>
      <c r="BZ49" s="347"/>
      <c r="CA49" s="347"/>
      <c r="CB49" s="347"/>
      <c r="CC49" s="357"/>
      <c r="CD49" s="356"/>
      <c r="CE49" s="4"/>
      <c r="CF49" s="4"/>
      <c r="CG49" s="355">
        <f>CG50-1</f>
        <v>1892</v>
      </c>
      <c r="CH49" s="347"/>
      <c r="CI49" s="347"/>
      <c r="CJ49" s="347"/>
      <c r="CK49" s="347"/>
      <c r="CL49" s="347"/>
      <c r="CM49" s="347"/>
      <c r="CN49" s="347"/>
      <c r="CO49" s="347"/>
      <c r="CP49" s="347"/>
      <c r="CQ49" s="357"/>
      <c r="CR49" s="356"/>
      <c r="CS49" s="4"/>
      <c r="CT49" s="4"/>
      <c r="CU49" s="355">
        <f>CU50-1</f>
        <v>1892</v>
      </c>
      <c r="CV49" s="347"/>
      <c r="CW49" s="347"/>
      <c r="CX49" s="347"/>
      <c r="CY49" s="347"/>
      <c r="CZ49" s="347"/>
      <c r="DA49" s="347"/>
      <c r="DB49" s="347"/>
      <c r="DC49" s="347"/>
      <c r="DD49" s="347"/>
      <c r="DE49" s="357"/>
      <c r="DF49" s="356"/>
      <c r="DG49" s="4"/>
      <c r="DH49" s="4"/>
      <c r="DI49" s="355">
        <f>DI50-1</f>
        <v>1892</v>
      </c>
      <c r="DJ49" s="347"/>
      <c r="DK49" s="347"/>
      <c r="DL49" s="347"/>
      <c r="DM49" s="347"/>
      <c r="DN49" s="347"/>
      <c r="DO49" s="347"/>
      <c r="DP49" s="347"/>
      <c r="DQ49" s="347"/>
      <c r="DR49" s="347"/>
      <c r="DS49" s="357"/>
      <c r="DT49" s="356"/>
      <c r="DU49" s="4"/>
      <c r="DV49" s="4"/>
      <c r="DW49" s="355">
        <f>DW50-1</f>
        <v>1892</v>
      </c>
      <c r="DX49" s="347"/>
      <c r="DY49" s="347"/>
      <c r="DZ49" s="347"/>
      <c r="EA49" s="347"/>
      <c r="EB49" s="347"/>
      <c r="EC49" s="347"/>
      <c r="ED49" s="347"/>
      <c r="EE49" s="347"/>
      <c r="EF49" s="347"/>
      <c r="EG49" s="357"/>
      <c r="EH49" s="356"/>
      <c r="EI49" s="4"/>
      <c r="EJ49" s="4"/>
      <c r="EK49" s="355">
        <f>EK50-1</f>
        <v>1892</v>
      </c>
      <c r="EL49" s="347"/>
      <c r="EM49" s="347"/>
      <c r="EN49" s="347"/>
      <c r="EO49" s="347"/>
      <c r="EP49" s="347"/>
      <c r="EQ49" s="347"/>
      <c r="ER49" s="347"/>
      <c r="ES49" s="347"/>
      <c r="ET49" s="347"/>
      <c r="EU49" s="357"/>
      <c r="EV49" s="356"/>
      <c r="EW49" s="4"/>
      <c r="EX49" s="4"/>
      <c r="EY49" s="355">
        <f>EY50-1</f>
        <v>1892</v>
      </c>
      <c r="EZ49" s="347"/>
      <c r="FA49" s="347"/>
      <c r="FB49" s="347"/>
      <c r="FC49" s="347"/>
      <c r="FD49" s="347"/>
      <c r="FE49" s="347"/>
      <c r="FF49" s="347"/>
      <c r="FG49" s="347"/>
      <c r="FH49" s="347"/>
      <c r="FI49" s="357"/>
      <c r="FJ49" s="356"/>
      <c r="FK49" s="4"/>
    </row>
    <row r="50" spans="1:167" ht="14.25">
      <c r="A50" s="355">
        <f>A51-1</f>
        <v>1893</v>
      </c>
      <c r="B50" s="347"/>
      <c r="C50" s="347"/>
      <c r="D50" s="347"/>
      <c r="E50" s="347"/>
      <c r="F50" s="347"/>
      <c r="G50" s="347"/>
      <c r="H50" s="347"/>
      <c r="I50" s="347"/>
      <c r="J50" s="357"/>
      <c r="K50" s="357"/>
      <c r="L50" s="356"/>
      <c r="M50" s="4"/>
      <c r="N50" s="4"/>
      <c r="O50" s="355">
        <f>O51-1</f>
        <v>1893</v>
      </c>
      <c r="P50" s="347"/>
      <c r="Q50" s="347"/>
      <c r="R50" s="347"/>
      <c r="S50" s="347"/>
      <c r="T50" s="347"/>
      <c r="U50" s="347"/>
      <c r="V50" s="347"/>
      <c r="W50" s="347"/>
      <c r="X50" s="357"/>
      <c r="Y50" s="357"/>
      <c r="Z50" s="356"/>
      <c r="AA50" s="4"/>
      <c r="AB50" s="4"/>
      <c r="AC50" s="355">
        <f>AC51-1</f>
        <v>1893</v>
      </c>
      <c r="AD50" s="347"/>
      <c r="AE50" s="347"/>
      <c r="AF50" s="347"/>
      <c r="AG50" s="347"/>
      <c r="AH50" s="347"/>
      <c r="AI50" s="347"/>
      <c r="AJ50" s="347"/>
      <c r="AK50" s="347"/>
      <c r="AL50" s="357"/>
      <c r="AM50" s="357"/>
      <c r="AN50" s="356"/>
      <c r="AO50" s="4"/>
      <c r="AP50" s="4"/>
      <c r="AQ50" s="355">
        <f>AQ51-1</f>
        <v>1893</v>
      </c>
      <c r="AR50" s="347"/>
      <c r="AS50" s="347"/>
      <c r="AT50" s="347"/>
      <c r="AU50" s="347"/>
      <c r="AV50" s="347"/>
      <c r="AW50" s="347"/>
      <c r="AX50" s="347"/>
      <c r="AY50" s="347"/>
      <c r="AZ50" s="357"/>
      <c r="BA50" s="357"/>
      <c r="BB50" s="356"/>
      <c r="BC50" s="4"/>
      <c r="BD50" s="4"/>
      <c r="BE50" s="355">
        <f>BE51-1</f>
        <v>1893</v>
      </c>
      <c r="BF50" s="347"/>
      <c r="BG50" s="347"/>
      <c r="BH50" s="347"/>
      <c r="BI50" s="347"/>
      <c r="BJ50" s="347"/>
      <c r="BK50" s="347"/>
      <c r="BL50" s="347"/>
      <c r="BM50" s="347"/>
      <c r="BN50" s="357"/>
      <c r="BO50" s="357"/>
      <c r="BP50" s="356"/>
      <c r="BQ50" s="4"/>
      <c r="BR50" s="4"/>
      <c r="BS50" s="355">
        <f>BS51-1</f>
        <v>1893</v>
      </c>
      <c r="BT50" s="347"/>
      <c r="BU50" s="347"/>
      <c r="BV50" s="347"/>
      <c r="BW50" s="347"/>
      <c r="BX50" s="347"/>
      <c r="BY50" s="347"/>
      <c r="BZ50" s="347"/>
      <c r="CA50" s="347"/>
      <c r="CB50" s="357"/>
      <c r="CC50" s="357"/>
      <c r="CD50" s="356"/>
      <c r="CE50" s="4"/>
      <c r="CF50" s="4"/>
      <c r="CG50" s="355">
        <f>CG51-1</f>
        <v>1893</v>
      </c>
      <c r="CH50" s="347"/>
      <c r="CI50" s="347"/>
      <c r="CJ50" s="347"/>
      <c r="CK50" s="347"/>
      <c r="CL50" s="347"/>
      <c r="CM50" s="347"/>
      <c r="CN50" s="347"/>
      <c r="CO50" s="347"/>
      <c r="CP50" s="357"/>
      <c r="CQ50" s="357"/>
      <c r="CR50" s="356"/>
      <c r="CS50" s="4"/>
      <c r="CT50" s="4"/>
      <c r="CU50" s="355">
        <f>CU51-1</f>
        <v>1893</v>
      </c>
      <c r="CV50" s="347"/>
      <c r="CW50" s="347"/>
      <c r="CX50" s="347"/>
      <c r="CY50" s="347"/>
      <c r="CZ50" s="347"/>
      <c r="DA50" s="347"/>
      <c r="DB50" s="347"/>
      <c r="DC50" s="347"/>
      <c r="DD50" s="357"/>
      <c r="DE50" s="357"/>
      <c r="DF50" s="356"/>
      <c r="DG50" s="4"/>
      <c r="DH50" s="4"/>
      <c r="DI50" s="355">
        <f>DI51-1</f>
        <v>1893</v>
      </c>
      <c r="DJ50" s="347"/>
      <c r="DK50" s="347"/>
      <c r="DL50" s="347"/>
      <c r="DM50" s="347"/>
      <c r="DN50" s="347"/>
      <c r="DO50" s="347"/>
      <c r="DP50" s="347"/>
      <c r="DQ50" s="347"/>
      <c r="DR50" s="357"/>
      <c r="DS50" s="357"/>
      <c r="DT50" s="356"/>
      <c r="DU50" s="4"/>
      <c r="DV50" s="4"/>
      <c r="DW50" s="355">
        <f>DW51-1</f>
        <v>1893</v>
      </c>
      <c r="DX50" s="347"/>
      <c r="DY50" s="347"/>
      <c r="DZ50" s="347"/>
      <c r="EA50" s="347"/>
      <c r="EB50" s="347"/>
      <c r="EC50" s="347"/>
      <c r="ED50" s="347"/>
      <c r="EE50" s="347"/>
      <c r="EF50" s="357"/>
      <c r="EG50" s="357"/>
      <c r="EH50" s="356"/>
      <c r="EI50" s="4"/>
      <c r="EJ50" s="4"/>
      <c r="EK50" s="355">
        <f>EK51-1</f>
        <v>1893</v>
      </c>
      <c r="EL50" s="347"/>
      <c r="EM50" s="347"/>
      <c r="EN50" s="347"/>
      <c r="EO50" s="347"/>
      <c r="EP50" s="347"/>
      <c r="EQ50" s="347"/>
      <c r="ER50" s="347"/>
      <c r="ES50" s="347"/>
      <c r="ET50" s="357"/>
      <c r="EU50" s="357"/>
      <c r="EV50" s="356"/>
      <c r="EW50" s="4"/>
      <c r="EX50" s="4"/>
      <c r="EY50" s="355">
        <f>EY51-1</f>
        <v>1893</v>
      </c>
      <c r="EZ50" s="347"/>
      <c r="FA50" s="347"/>
      <c r="FB50" s="347"/>
      <c r="FC50" s="347"/>
      <c r="FD50" s="347"/>
      <c r="FE50" s="347"/>
      <c r="FF50" s="347"/>
      <c r="FG50" s="347"/>
      <c r="FH50" s="357"/>
      <c r="FI50" s="357"/>
      <c r="FJ50" s="356"/>
      <c r="FK50" s="4"/>
    </row>
    <row r="51" spans="1:167" ht="14.25">
      <c r="A51" s="355">
        <f>A52-1</f>
        <v>1894</v>
      </c>
      <c r="B51" s="347"/>
      <c r="C51" s="347"/>
      <c r="D51" s="347"/>
      <c r="E51" s="347"/>
      <c r="F51" s="347"/>
      <c r="G51" s="347"/>
      <c r="H51" s="347"/>
      <c r="I51" s="357"/>
      <c r="J51" s="357"/>
      <c r="K51" s="357"/>
      <c r="L51" s="356"/>
      <c r="M51" s="4"/>
      <c r="N51" s="4"/>
      <c r="O51" s="355">
        <f>O52-1</f>
        <v>1894</v>
      </c>
      <c r="P51" s="347"/>
      <c r="Q51" s="347"/>
      <c r="R51" s="347"/>
      <c r="S51" s="347"/>
      <c r="T51" s="347"/>
      <c r="U51" s="347"/>
      <c r="V51" s="347"/>
      <c r="W51" s="357"/>
      <c r="X51" s="357"/>
      <c r="Y51" s="357"/>
      <c r="Z51" s="356"/>
      <c r="AA51" s="4"/>
      <c r="AB51" s="4"/>
      <c r="AC51" s="355">
        <f>AC52-1</f>
        <v>1894</v>
      </c>
      <c r="AD51" s="347"/>
      <c r="AE51" s="347"/>
      <c r="AF51" s="347"/>
      <c r="AG51" s="347"/>
      <c r="AH51" s="347"/>
      <c r="AI51" s="347"/>
      <c r="AJ51" s="347"/>
      <c r="AK51" s="357"/>
      <c r="AL51" s="357"/>
      <c r="AM51" s="357"/>
      <c r="AN51" s="356"/>
      <c r="AO51" s="4"/>
      <c r="AP51" s="4"/>
      <c r="AQ51" s="355">
        <f>AQ52-1</f>
        <v>1894</v>
      </c>
      <c r="AR51" s="347"/>
      <c r="AS51" s="347"/>
      <c r="AT51" s="347"/>
      <c r="AU51" s="347"/>
      <c r="AV51" s="347"/>
      <c r="AW51" s="347"/>
      <c r="AX51" s="347"/>
      <c r="AY51" s="357"/>
      <c r="AZ51" s="357"/>
      <c r="BA51" s="357"/>
      <c r="BB51" s="356"/>
      <c r="BC51" s="4"/>
      <c r="BD51" s="4"/>
      <c r="BE51" s="355">
        <f>BE52-1</f>
        <v>1894</v>
      </c>
      <c r="BF51" s="347"/>
      <c r="BG51" s="347"/>
      <c r="BH51" s="347"/>
      <c r="BI51" s="347"/>
      <c r="BJ51" s="347"/>
      <c r="BK51" s="347"/>
      <c r="BL51" s="347"/>
      <c r="BM51" s="357"/>
      <c r="BN51" s="357"/>
      <c r="BO51" s="357"/>
      <c r="BP51" s="356"/>
      <c r="BQ51" s="4"/>
      <c r="BR51" s="4"/>
      <c r="BS51" s="355">
        <f>BS52-1</f>
        <v>1894</v>
      </c>
      <c r="BT51" s="347"/>
      <c r="BU51" s="347"/>
      <c r="BV51" s="347"/>
      <c r="BW51" s="347"/>
      <c r="BX51" s="347"/>
      <c r="BY51" s="347"/>
      <c r="BZ51" s="347"/>
      <c r="CA51" s="357"/>
      <c r="CB51" s="357"/>
      <c r="CC51" s="357"/>
      <c r="CD51" s="356"/>
      <c r="CE51" s="4"/>
      <c r="CF51" s="4"/>
      <c r="CG51" s="355">
        <f>CG52-1</f>
        <v>1894</v>
      </c>
      <c r="CH51" s="347"/>
      <c r="CI51" s="347"/>
      <c r="CJ51" s="347"/>
      <c r="CK51" s="347"/>
      <c r="CL51" s="347"/>
      <c r="CM51" s="347"/>
      <c r="CN51" s="347"/>
      <c r="CO51" s="357"/>
      <c r="CP51" s="357"/>
      <c r="CQ51" s="357"/>
      <c r="CR51" s="356"/>
      <c r="CS51" s="4"/>
      <c r="CT51" s="4"/>
      <c r="CU51" s="355">
        <f>CU52-1</f>
        <v>1894</v>
      </c>
      <c r="CV51" s="347"/>
      <c r="CW51" s="347"/>
      <c r="CX51" s="347"/>
      <c r="CY51" s="347"/>
      <c r="CZ51" s="347"/>
      <c r="DA51" s="347"/>
      <c r="DB51" s="347"/>
      <c r="DC51" s="357"/>
      <c r="DD51" s="357"/>
      <c r="DE51" s="357"/>
      <c r="DF51" s="356"/>
      <c r="DG51" s="4"/>
      <c r="DH51" s="4"/>
      <c r="DI51" s="355">
        <f>DI52-1</f>
        <v>1894</v>
      </c>
      <c r="DJ51" s="347"/>
      <c r="DK51" s="347"/>
      <c r="DL51" s="347"/>
      <c r="DM51" s="347"/>
      <c r="DN51" s="347"/>
      <c r="DO51" s="347"/>
      <c r="DP51" s="347"/>
      <c r="DQ51" s="357"/>
      <c r="DR51" s="357"/>
      <c r="DS51" s="357"/>
      <c r="DT51" s="356"/>
      <c r="DU51" s="4"/>
      <c r="DV51" s="4"/>
      <c r="DW51" s="355">
        <f>DW52-1</f>
        <v>1894</v>
      </c>
      <c r="DX51" s="347"/>
      <c r="DY51" s="347"/>
      <c r="DZ51" s="347"/>
      <c r="EA51" s="347"/>
      <c r="EB51" s="347"/>
      <c r="EC51" s="347"/>
      <c r="ED51" s="347"/>
      <c r="EE51" s="357"/>
      <c r="EF51" s="357"/>
      <c r="EG51" s="357"/>
      <c r="EH51" s="356"/>
      <c r="EI51" s="4"/>
      <c r="EJ51" s="4"/>
      <c r="EK51" s="355">
        <f>EK52-1</f>
        <v>1894</v>
      </c>
      <c r="EL51" s="347"/>
      <c r="EM51" s="347"/>
      <c r="EN51" s="347"/>
      <c r="EO51" s="347"/>
      <c r="EP51" s="347"/>
      <c r="EQ51" s="347"/>
      <c r="ER51" s="347"/>
      <c r="ES51" s="357"/>
      <c r="ET51" s="357"/>
      <c r="EU51" s="357"/>
      <c r="EV51" s="356"/>
      <c r="EW51" s="4"/>
      <c r="EX51" s="4"/>
      <c r="EY51" s="355">
        <f>EY52-1</f>
        <v>1894</v>
      </c>
      <c r="EZ51" s="347"/>
      <c r="FA51" s="347"/>
      <c r="FB51" s="347"/>
      <c r="FC51" s="347"/>
      <c r="FD51" s="347"/>
      <c r="FE51" s="347"/>
      <c r="FF51" s="347"/>
      <c r="FG51" s="357"/>
      <c r="FH51" s="357"/>
      <c r="FI51" s="357"/>
      <c r="FJ51" s="356"/>
      <c r="FK51" s="4"/>
    </row>
    <row r="52" spans="1:167" ht="14.25">
      <c r="A52" s="355">
        <f>A53-1</f>
        <v>1895</v>
      </c>
      <c r="B52" s="347"/>
      <c r="C52" s="347"/>
      <c r="D52" s="347"/>
      <c r="E52" s="347"/>
      <c r="F52" s="347"/>
      <c r="G52" s="347"/>
      <c r="H52" s="357"/>
      <c r="I52" s="357"/>
      <c r="J52" s="357"/>
      <c r="K52" s="357"/>
      <c r="L52" s="356"/>
      <c r="M52" s="4"/>
      <c r="N52" s="4"/>
      <c r="O52" s="355">
        <f>O53-1</f>
        <v>1895</v>
      </c>
      <c r="P52" s="347"/>
      <c r="Q52" s="347"/>
      <c r="R52" s="347"/>
      <c r="S52" s="347"/>
      <c r="T52" s="347"/>
      <c r="U52" s="347"/>
      <c r="V52" s="357"/>
      <c r="W52" s="357"/>
      <c r="X52" s="357"/>
      <c r="Y52" s="357"/>
      <c r="Z52" s="356"/>
      <c r="AA52" s="4"/>
      <c r="AB52" s="4"/>
      <c r="AC52" s="355">
        <f>AC53-1</f>
        <v>1895</v>
      </c>
      <c r="AD52" s="347"/>
      <c r="AE52" s="347"/>
      <c r="AF52" s="347"/>
      <c r="AG52" s="347"/>
      <c r="AH52" s="347"/>
      <c r="AI52" s="347"/>
      <c r="AJ52" s="357"/>
      <c r="AK52" s="357"/>
      <c r="AL52" s="357"/>
      <c r="AM52" s="357"/>
      <c r="AN52" s="356"/>
      <c r="AO52" s="4"/>
      <c r="AP52" s="4"/>
      <c r="AQ52" s="355">
        <f>AQ53-1</f>
        <v>1895</v>
      </c>
      <c r="AR52" s="347"/>
      <c r="AS52" s="347"/>
      <c r="AT52" s="347"/>
      <c r="AU52" s="347"/>
      <c r="AV52" s="347"/>
      <c r="AW52" s="347"/>
      <c r="AX52" s="357"/>
      <c r="AY52" s="357"/>
      <c r="AZ52" s="357"/>
      <c r="BA52" s="357"/>
      <c r="BB52" s="356"/>
      <c r="BC52" s="4"/>
      <c r="BD52" s="4"/>
      <c r="BE52" s="355">
        <f>BE53-1</f>
        <v>1895</v>
      </c>
      <c r="BF52" s="347"/>
      <c r="BG52" s="347"/>
      <c r="BH52" s="347"/>
      <c r="BI52" s="347"/>
      <c r="BJ52" s="347"/>
      <c r="BK52" s="347"/>
      <c r="BL52" s="357"/>
      <c r="BM52" s="357"/>
      <c r="BN52" s="357"/>
      <c r="BO52" s="357"/>
      <c r="BP52" s="356"/>
      <c r="BQ52" s="4"/>
      <c r="BR52" s="4"/>
      <c r="BS52" s="355">
        <f>BS53-1</f>
        <v>1895</v>
      </c>
      <c r="BT52" s="347"/>
      <c r="BU52" s="347"/>
      <c r="BV52" s="347"/>
      <c r="BW52" s="347"/>
      <c r="BX52" s="347"/>
      <c r="BY52" s="347"/>
      <c r="BZ52" s="357"/>
      <c r="CA52" s="357"/>
      <c r="CB52" s="357"/>
      <c r="CC52" s="357"/>
      <c r="CD52" s="356"/>
      <c r="CE52" s="4"/>
      <c r="CF52" s="4"/>
      <c r="CG52" s="355">
        <f>CG53-1</f>
        <v>1895</v>
      </c>
      <c r="CH52" s="347"/>
      <c r="CI52" s="347"/>
      <c r="CJ52" s="347"/>
      <c r="CK52" s="347"/>
      <c r="CL52" s="347"/>
      <c r="CM52" s="347"/>
      <c r="CN52" s="357"/>
      <c r="CO52" s="357"/>
      <c r="CP52" s="357"/>
      <c r="CQ52" s="357"/>
      <c r="CR52" s="356"/>
      <c r="CS52" s="4"/>
      <c r="CT52" s="4"/>
      <c r="CU52" s="355">
        <f>CU53-1</f>
        <v>1895</v>
      </c>
      <c r="CV52" s="347"/>
      <c r="CW52" s="347"/>
      <c r="CX52" s="347"/>
      <c r="CY52" s="347"/>
      <c r="CZ52" s="347"/>
      <c r="DA52" s="347"/>
      <c r="DB52" s="357"/>
      <c r="DC52" s="357"/>
      <c r="DD52" s="357"/>
      <c r="DE52" s="357"/>
      <c r="DF52" s="356"/>
      <c r="DG52" s="4"/>
      <c r="DH52" s="4"/>
      <c r="DI52" s="355">
        <f>DI53-1</f>
        <v>1895</v>
      </c>
      <c r="DJ52" s="347"/>
      <c r="DK52" s="347"/>
      <c r="DL52" s="347"/>
      <c r="DM52" s="347"/>
      <c r="DN52" s="347"/>
      <c r="DO52" s="347"/>
      <c r="DP52" s="357"/>
      <c r="DQ52" s="357"/>
      <c r="DR52" s="357"/>
      <c r="DS52" s="357"/>
      <c r="DT52" s="356"/>
      <c r="DU52" s="4"/>
      <c r="DV52" s="4"/>
      <c r="DW52" s="355">
        <f>DW53-1</f>
        <v>1895</v>
      </c>
      <c r="DX52" s="347"/>
      <c r="DY52" s="347"/>
      <c r="DZ52" s="347"/>
      <c r="EA52" s="347"/>
      <c r="EB52" s="347"/>
      <c r="EC52" s="347"/>
      <c r="ED52" s="357"/>
      <c r="EE52" s="357"/>
      <c r="EF52" s="357"/>
      <c r="EG52" s="357"/>
      <c r="EH52" s="356"/>
      <c r="EI52" s="4"/>
      <c r="EJ52" s="4"/>
      <c r="EK52" s="355">
        <f>EK53-1</f>
        <v>1895</v>
      </c>
      <c r="EL52" s="347"/>
      <c r="EM52" s="347"/>
      <c r="EN52" s="347"/>
      <c r="EO52" s="347"/>
      <c r="EP52" s="347"/>
      <c r="EQ52" s="347"/>
      <c r="ER52" s="357"/>
      <c r="ES52" s="357"/>
      <c r="ET52" s="357"/>
      <c r="EU52" s="357"/>
      <c r="EV52" s="356"/>
      <c r="EW52" s="4"/>
      <c r="EX52" s="4"/>
      <c r="EY52" s="355">
        <f>EY53-1</f>
        <v>1895</v>
      </c>
      <c r="EZ52" s="347"/>
      <c r="FA52" s="347"/>
      <c r="FB52" s="347"/>
      <c r="FC52" s="347"/>
      <c r="FD52" s="347"/>
      <c r="FE52" s="347"/>
      <c r="FF52" s="357"/>
      <c r="FG52" s="357"/>
      <c r="FH52" s="357"/>
      <c r="FI52" s="357"/>
      <c r="FJ52" s="356"/>
      <c r="FK52" s="4"/>
    </row>
    <row r="53" spans="1:167" ht="14.25">
      <c r="A53" s="355">
        <f>A54-1</f>
        <v>1896</v>
      </c>
      <c r="B53" s="347"/>
      <c r="C53" s="347"/>
      <c r="D53" s="347"/>
      <c r="E53" s="347"/>
      <c r="F53" s="347"/>
      <c r="G53" s="357"/>
      <c r="H53" s="357"/>
      <c r="I53" s="357"/>
      <c r="J53" s="357"/>
      <c r="K53" s="357"/>
      <c r="L53" s="356"/>
      <c r="M53" s="4"/>
      <c r="N53" s="4"/>
      <c r="O53" s="355">
        <f>O54-1</f>
        <v>1896</v>
      </c>
      <c r="P53" s="347"/>
      <c r="Q53" s="347"/>
      <c r="R53" s="347"/>
      <c r="S53" s="347"/>
      <c r="T53" s="347"/>
      <c r="U53" s="357"/>
      <c r="V53" s="357"/>
      <c r="W53" s="357"/>
      <c r="X53" s="357"/>
      <c r="Y53" s="357"/>
      <c r="Z53" s="356"/>
      <c r="AA53" s="4"/>
      <c r="AB53" s="4"/>
      <c r="AC53" s="355">
        <f>AC54-1</f>
        <v>1896</v>
      </c>
      <c r="AD53" s="347"/>
      <c r="AE53" s="347"/>
      <c r="AF53" s="347"/>
      <c r="AG53" s="347"/>
      <c r="AH53" s="347"/>
      <c r="AI53" s="357"/>
      <c r="AJ53" s="357"/>
      <c r="AK53" s="357"/>
      <c r="AL53" s="357"/>
      <c r="AM53" s="357"/>
      <c r="AN53" s="356"/>
      <c r="AO53" s="4"/>
      <c r="AP53" s="4"/>
      <c r="AQ53" s="355">
        <f>AQ54-1</f>
        <v>1896</v>
      </c>
      <c r="AR53" s="347"/>
      <c r="AS53" s="347"/>
      <c r="AT53" s="347"/>
      <c r="AU53" s="347"/>
      <c r="AV53" s="347"/>
      <c r="AW53" s="357"/>
      <c r="AX53" s="357"/>
      <c r="AY53" s="357"/>
      <c r="AZ53" s="357"/>
      <c r="BA53" s="357"/>
      <c r="BB53" s="356"/>
      <c r="BC53" s="4"/>
      <c r="BD53" s="4"/>
      <c r="BE53" s="355">
        <f>BE54-1</f>
        <v>1896</v>
      </c>
      <c r="BF53" s="347"/>
      <c r="BG53" s="347"/>
      <c r="BH53" s="347"/>
      <c r="BI53" s="347"/>
      <c r="BJ53" s="347"/>
      <c r="BK53" s="357"/>
      <c r="BL53" s="357"/>
      <c r="BM53" s="357"/>
      <c r="BN53" s="357"/>
      <c r="BO53" s="357"/>
      <c r="BP53" s="356"/>
      <c r="BQ53" s="4"/>
      <c r="BR53" s="4"/>
      <c r="BS53" s="355">
        <f>BS54-1</f>
        <v>1896</v>
      </c>
      <c r="BT53" s="347"/>
      <c r="BU53" s="347"/>
      <c r="BV53" s="347"/>
      <c r="BW53" s="347"/>
      <c r="BX53" s="347"/>
      <c r="BY53" s="357"/>
      <c r="BZ53" s="357"/>
      <c r="CA53" s="357"/>
      <c r="CB53" s="357"/>
      <c r="CC53" s="357"/>
      <c r="CD53" s="356"/>
      <c r="CE53" s="4"/>
      <c r="CF53" s="4"/>
      <c r="CG53" s="355">
        <f>CG54-1</f>
        <v>1896</v>
      </c>
      <c r="CH53" s="347"/>
      <c r="CI53" s="347"/>
      <c r="CJ53" s="347"/>
      <c r="CK53" s="347"/>
      <c r="CL53" s="347"/>
      <c r="CM53" s="357"/>
      <c r="CN53" s="357"/>
      <c r="CO53" s="357"/>
      <c r="CP53" s="357"/>
      <c r="CQ53" s="357"/>
      <c r="CR53" s="356"/>
      <c r="CS53" s="4"/>
      <c r="CT53" s="4"/>
      <c r="CU53" s="355">
        <f>CU54-1</f>
        <v>1896</v>
      </c>
      <c r="CV53" s="347"/>
      <c r="CW53" s="347"/>
      <c r="CX53" s="347"/>
      <c r="CY53" s="347"/>
      <c r="CZ53" s="347"/>
      <c r="DA53" s="357"/>
      <c r="DB53" s="357"/>
      <c r="DC53" s="357"/>
      <c r="DD53" s="357"/>
      <c r="DE53" s="357"/>
      <c r="DF53" s="356"/>
      <c r="DG53" s="4"/>
      <c r="DH53" s="4"/>
      <c r="DI53" s="355">
        <f>DI54-1</f>
        <v>1896</v>
      </c>
      <c r="DJ53" s="347"/>
      <c r="DK53" s="347"/>
      <c r="DL53" s="347"/>
      <c r="DM53" s="347"/>
      <c r="DN53" s="347"/>
      <c r="DO53" s="357"/>
      <c r="DP53" s="357"/>
      <c r="DQ53" s="357"/>
      <c r="DR53" s="357"/>
      <c r="DS53" s="357"/>
      <c r="DT53" s="356"/>
      <c r="DU53" s="4"/>
      <c r="DV53" s="4"/>
      <c r="DW53" s="355">
        <f>DW54-1</f>
        <v>1896</v>
      </c>
      <c r="DX53" s="347"/>
      <c r="DY53" s="347"/>
      <c r="DZ53" s="347"/>
      <c r="EA53" s="347"/>
      <c r="EB53" s="347"/>
      <c r="EC53" s="357"/>
      <c r="ED53" s="357"/>
      <c r="EE53" s="357"/>
      <c r="EF53" s="357"/>
      <c r="EG53" s="357"/>
      <c r="EH53" s="356"/>
      <c r="EI53" s="4"/>
      <c r="EJ53" s="4"/>
      <c r="EK53" s="355">
        <f>EK54-1</f>
        <v>1896</v>
      </c>
      <c r="EL53" s="347"/>
      <c r="EM53" s="347"/>
      <c r="EN53" s="347"/>
      <c r="EO53" s="347"/>
      <c r="EP53" s="347"/>
      <c r="EQ53" s="357"/>
      <c r="ER53" s="357"/>
      <c r="ES53" s="357"/>
      <c r="ET53" s="357"/>
      <c r="EU53" s="357"/>
      <c r="EV53" s="356"/>
      <c r="EW53" s="4"/>
      <c r="EX53" s="4"/>
      <c r="EY53" s="355">
        <f>EY54-1</f>
        <v>1896</v>
      </c>
      <c r="EZ53" s="347"/>
      <c r="FA53" s="347"/>
      <c r="FB53" s="347"/>
      <c r="FC53" s="347"/>
      <c r="FD53" s="347"/>
      <c r="FE53" s="357"/>
      <c r="FF53" s="357"/>
      <c r="FG53" s="357"/>
      <c r="FH53" s="357"/>
      <c r="FI53" s="357"/>
      <c r="FJ53" s="356"/>
      <c r="FK53" s="4"/>
    </row>
    <row r="54" spans="1:167" ht="13.5" customHeight="1">
      <c r="A54" s="355">
        <f>A55-1</f>
        <v>1897</v>
      </c>
      <c r="B54" s="347"/>
      <c r="C54" s="347"/>
      <c r="D54" s="347"/>
      <c r="E54" s="347"/>
      <c r="F54" s="357"/>
      <c r="G54" s="357"/>
      <c r="H54" s="357"/>
      <c r="I54" s="357"/>
      <c r="J54" s="357"/>
      <c r="K54" s="357"/>
      <c r="L54" s="356"/>
      <c r="M54" s="4"/>
      <c r="N54" s="4"/>
      <c r="O54" s="355">
        <f>O55-1</f>
        <v>1897</v>
      </c>
      <c r="P54" s="347"/>
      <c r="Q54" s="347"/>
      <c r="R54" s="347"/>
      <c r="S54" s="347"/>
      <c r="T54" s="357"/>
      <c r="U54" s="357"/>
      <c r="V54" s="357"/>
      <c r="W54" s="357"/>
      <c r="X54" s="357"/>
      <c r="Y54" s="357"/>
      <c r="Z54" s="356"/>
      <c r="AA54" s="4"/>
      <c r="AB54" s="4"/>
      <c r="AC54" s="355">
        <f>AC55-1</f>
        <v>1897</v>
      </c>
      <c r="AD54" s="347"/>
      <c r="AE54" s="347"/>
      <c r="AF54" s="347"/>
      <c r="AG54" s="347"/>
      <c r="AH54" s="357"/>
      <c r="AI54" s="357"/>
      <c r="AJ54" s="357"/>
      <c r="AK54" s="357"/>
      <c r="AL54" s="357"/>
      <c r="AM54" s="357"/>
      <c r="AN54" s="356"/>
      <c r="AO54" s="4"/>
      <c r="AP54" s="4"/>
      <c r="AQ54" s="355">
        <f>AQ55-1</f>
        <v>1897</v>
      </c>
      <c r="AR54" s="347"/>
      <c r="AS54" s="347"/>
      <c r="AT54" s="347"/>
      <c r="AU54" s="347"/>
      <c r="AV54" s="357"/>
      <c r="AW54" s="357"/>
      <c r="AX54" s="357"/>
      <c r="AY54" s="357"/>
      <c r="AZ54" s="357"/>
      <c r="BA54" s="357"/>
      <c r="BB54" s="356"/>
      <c r="BC54" s="4"/>
      <c r="BD54" s="4"/>
      <c r="BE54" s="355">
        <f>BE55-1</f>
        <v>1897</v>
      </c>
      <c r="BF54" s="347"/>
      <c r="BG54" s="347"/>
      <c r="BH54" s="347"/>
      <c r="BI54" s="347"/>
      <c r="BJ54" s="357"/>
      <c r="BK54" s="357"/>
      <c r="BL54" s="357"/>
      <c r="BM54" s="357"/>
      <c r="BN54" s="357"/>
      <c r="BO54" s="357"/>
      <c r="BP54" s="356"/>
      <c r="BQ54" s="4"/>
      <c r="BR54" s="4"/>
      <c r="BS54" s="355">
        <f>BS55-1</f>
        <v>1897</v>
      </c>
      <c r="BT54" s="347"/>
      <c r="BU54" s="347"/>
      <c r="BV54" s="347"/>
      <c r="BW54" s="347"/>
      <c r="BX54" s="357"/>
      <c r="BY54" s="357"/>
      <c r="BZ54" s="357"/>
      <c r="CA54" s="357"/>
      <c r="CB54" s="357"/>
      <c r="CC54" s="357"/>
      <c r="CD54" s="356"/>
      <c r="CE54" s="4"/>
      <c r="CF54" s="4"/>
      <c r="CG54" s="355">
        <f>CG55-1</f>
        <v>1897</v>
      </c>
      <c r="CH54" s="347"/>
      <c r="CI54" s="347"/>
      <c r="CJ54" s="347"/>
      <c r="CK54" s="347"/>
      <c r="CL54" s="357"/>
      <c r="CM54" s="357"/>
      <c r="CN54" s="357"/>
      <c r="CO54" s="357"/>
      <c r="CP54" s="357"/>
      <c r="CQ54" s="357"/>
      <c r="CR54" s="356"/>
      <c r="CS54" s="4"/>
      <c r="CT54" s="4"/>
      <c r="CU54" s="355">
        <f>CU55-1</f>
        <v>1897</v>
      </c>
      <c r="CV54" s="347"/>
      <c r="CW54" s="347"/>
      <c r="CX54" s="347"/>
      <c r="CY54" s="347"/>
      <c r="CZ54" s="357"/>
      <c r="DA54" s="357"/>
      <c r="DB54" s="357"/>
      <c r="DC54" s="357"/>
      <c r="DD54" s="357"/>
      <c r="DE54" s="357"/>
      <c r="DF54" s="356"/>
      <c r="DG54" s="4"/>
      <c r="DH54" s="4"/>
      <c r="DI54" s="355">
        <f>DI55-1</f>
        <v>1897</v>
      </c>
      <c r="DJ54" s="347"/>
      <c r="DK54" s="347"/>
      <c r="DL54" s="347"/>
      <c r="DM54" s="347"/>
      <c r="DN54" s="357"/>
      <c r="DO54" s="357"/>
      <c r="DP54" s="357"/>
      <c r="DQ54" s="357"/>
      <c r="DR54" s="357"/>
      <c r="DS54" s="357"/>
      <c r="DT54" s="356"/>
      <c r="DU54" s="4"/>
      <c r="DV54" s="4"/>
      <c r="DW54" s="355">
        <f>DW55-1</f>
        <v>1897</v>
      </c>
      <c r="DX54" s="347"/>
      <c r="DY54" s="347"/>
      <c r="DZ54" s="347"/>
      <c r="EA54" s="347"/>
      <c r="EB54" s="357"/>
      <c r="EC54" s="357"/>
      <c r="ED54" s="357"/>
      <c r="EE54" s="357"/>
      <c r="EF54" s="357"/>
      <c r="EG54" s="357"/>
      <c r="EH54" s="356"/>
      <c r="EI54" s="4"/>
      <c r="EJ54" s="4"/>
      <c r="EK54" s="355">
        <f>EK55-1</f>
        <v>1897</v>
      </c>
      <c r="EL54" s="347"/>
      <c r="EM54" s="347"/>
      <c r="EN54" s="347"/>
      <c r="EO54" s="347"/>
      <c r="EP54" s="357"/>
      <c r="EQ54" s="357"/>
      <c r="ER54" s="357"/>
      <c r="ES54" s="357"/>
      <c r="ET54" s="357"/>
      <c r="EU54" s="357"/>
      <c r="EV54" s="356"/>
      <c r="EW54" s="4"/>
      <c r="EX54" s="4"/>
      <c r="EY54" s="355">
        <f>EY55-1</f>
        <v>1897</v>
      </c>
      <c r="EZ54" s="347"/>
      <c r="FA54" s="347"/>
      <c r="FB54" s="347"/>
      <c r="FC54" s="347"/>
      <c r="FD54" s="357"/>
      <c r="FE54" s="357"/>
      <c r="FF54" s="357"/>
      <c r="FG54" s="357"/>
      <c r="FH54" s="357"/>
      <c r="FI54" s="357"/>
      <c r="FJ54" s="356"/>
      <c r="FK54" s="4"/>
    </row>
    <row r="55" spans="1:167" ht="14.25">
      <c r="A55" s="355">
        <f>A56-1</f>
        <v>1898</v>
      </c>
      <c r="B55" s="347"/>
      <c r="C55" s="347"/>
      <c r="D55" s="347"/>
      <c r="E55" s="357"/>
      <c r="F55" s="357"/>
      <c r="G55" s="357"/>
      <c r="H55" s="357"/>
      <c r="I55" s="357"/>
      <c r="J55" s="357"/>
      <c r="K55" s="357"/>
      <c r="L55" s="356"/>
      <c r="M55" s="4"/>
      <c r="N55" s="4"/>
      <c r="O55" s="355">
        <f>O56-1</f>
        <v>1898</v>
      </c>
      <c r="P55" s="347"/>
      <c r="Q55" s="347"/>
      <c r="R55" s="347"/>
      <c r="S55" s="357"/>
      <c r="T55" s="357"/>
      <c r="U55" s="357"/>
      <c r="V55" s="357"/>
      <c r="W55" s="357"/>
      <c r="X55" s="357"/>
      <c r="Y55" s="357"/>
      <c r="Z55" s="356"/>
      <c r="AA55" s="4"/>
      <c r="AB55" s="4"/>
      <c r="AC55" s="355">
        <f>AC56-1</f>
        <v>1898</v>
      </c>
      <c r="AD55" s="347"/>
      <c r="AE55" s="347"/>
      <c r="AF55" s="347"/>
      <c r="AG55" s="357"/>
      <c r="AH55" s="357"/>
      <c r="AI55" s="357"/>
      <c r="AJ55" s="357"/>
      <c r="AK55" s="357"/>
      <c r="AL55" s="357"/>
      <c r="AM55" s="357"/>
      <c r="AN55" s="356"/>
      <c r="AO55" s="4"/>
      <c r="AP55" s="4"/>
      <c r="AQ55" s="355">
        <f>AQ56-1</f>
        <v>1898</v>
      </c>
      <c r="AR55" s="347"/>
      <c r="AS55" s="347"/>
      <c r="AT55" s="347"/>
      <c r="AU55" s="357"/>
      <c r="AV55" s="357"/>
      <c r="AW55" s="357"/>
      <c r="AX55" s="357"/>
      <c r="AY55" s="357"/>
      <c r="AZ55" s="357"/>
      <c r="BA55" s="357"/>
      <c r="BB55" s="356"/>
      <c r="BC55" s="4"/>
      <c r="BD55" s="4"/>
      <c r="BE55" s="355">
        <f>BE56-1</f>
        <v>1898</v>
      </c>
      <c r="BF55" s="347"/>
      <c r="BG55" s="347"/>
      <c r="BH55" s="347"/>
      <c r="BI55" s="357"/>
      <c r="BJ55" s="357"/>
      <c r="BK55" s="357"/>
      <c r="BL55" s="357"/>
      <c r="BM55" s="357"/>
      <c r="BN55" s="357"/>
      <c r="BO55" s="357"/>
      <c r="BP55" s="356"/>
      <c r="BQ55" s="4"/>
      <c r="BR55" s="4"/>
      <c r="BS55" s="355">
        <f>BS56-1</f>
        <v>1898</v>
      </c>
      <c r="BT55" s="347"/>
      <c r="BU55" s="347"/>
      <c r="BV55" s="347"/>
      <c r="BW55" s="357"/>
      <c r="BX55" s="357"/>
      <c r="BY55" s="357"/>
      <c r="BZ55" s="357"/>
      <c r="CA55" s="357"/>
      <c r="CB55" s="357"/>
      <c r="CC55" s="357"/>
      <c r="CD55" s="356"/>
      <c r="CE55" s="4"/>
      <c r="CF55" s="4"/>
      <c r="CG55" s="355">
        <f>CG56-1</f>
        <v>1898</v>
      </c>
      <c r="CH55" s="347"/>
      <c r="CI55" s="347"/>
      <c r="CJ55" s="347"/>
      <c r="CK55" s="357"/>
      <c r="CL55" s="357"/>
      <c r="CM55" s="357"/>
      <c r="CN55" s="357"/>
      <c r="CO55" s="357"/>
      <c r="CP55" s="357"/>
      <c r="CQ55" s="357"/>
      <c r="CR55" s="356"/>
      <c r="CS55" s="4"/>
      <c r="CT55" s="4"/>
      <c r="CU55" s="355">
        <f>CU56-1</f>
        <v>1898</v>
      </c>
      <c r="CV55" s="347"/>
      <c r="CW55" s="347"/>
      <c r="CX55" s="347"/>
      <c r="CY55" s="357"/>
      <c r="CZ55" s="357"/>
      <c r="DA55" s="357"/>
      <c r="DB55" s="357"/>
      <c r="DC55" s="357"/>
      <c r="DD55" s="357"/>
      <c r="DE55" s="357"/>
      <c r="DF55" s="356"/>
      <c r="DG55" s="4"/>
      <c r="DH55" s="4"/>
      <c r="DI55" s="355">
        <f>DI56-1</f>
        <v>1898</v>
      </c>
      <c r="DJ55" s="347"/>
      <c r="DK55" s="347"/>
      <c r="DL55" s="347"/>
      <c r="DM55" s="357"/>
      <c r="DN55" s="357"/>
      <c r="DO55" s="357"/>
      <c r="DP55" s="357"/>
      <c r="DQ55" s="357"/>
      <c r="DR55" s="357"/>
      <c r="DS55" s="357"/>
      <c r="DT55" s="356"/>
      <c r="DU55" s="4"/>
      <c r="DV55" s="4"/>
      <c r="DW55" s="355">
        <f>DW56-1</f>
        <v>1898</v>
      </c>
      <c r="DX55" s="347"/>
      <c r="DY55" s="347"/>
      <c r="DZ55" s="347"/>
      <c r="EA55" s="357"/>
      <c r="EB55" s="357"/>
      <c r="EC55" s="357"/>
      <c r="ED55" s="357"/>
      <c r="EE55" s="357"/>
      <c r="EF55" s="357"/>
      <c r="EG55" s="357"/>
      <c r="EH55" s="356"/>
      <c r="EI55" s="4"/>
      <c r="EJ55" s="4"/>
      <c r="EK55" s="355">
        <f>EK56-1</f>
        <v>1898</v>
      </c>
      <c r="EL55" s="347"/>
      <c r="EM55" s="347"/>
      <c r="EN55" s="347"/>
      <c r="EO55" s="357"/>
      <c r="EP55" s="357"/>
      <c r="EQ55" s="357"/>
      <c r="ER55" s="357"/>
      <c r="ES55" s="357"/>
      <c r="ET55" s="357"/>
      <c r="EU55" s="357"/>
      <c r="EV55" s="356"/>
      <c r="EW55" s="4"/>
      <c r="EX55" s="4"/>
      <c r="EY55" s="355">
        <f>EY56-1</f>
        <v>1898</v>
      </c>
      <c r="EZ55" s="347"/>
      <c r="FA55" s="347"/>
      <c r="FB55" s="347"/>
      <c r="FC55" s="357"/>
      <c r="FD55" s="357"/>
      <c r="FE55" s="357"/>
      <c r="FF55" s="357"/>
      <c r="FG55" s="357"/>
      <c r="FH55" s="357"/>
      <c r="FI55" s="357"/>
      <c r="FJ55" s="356"/>
      <c r="FK55" s="4"/>
    </row>
    <row r="56" spans="1:167" ht="14.25">
      <c r="A56" s="355">
        <f>A57-1</f>
        <v>1899</v>
      </c>
      <c r="B56" s="347"/>
      <c r="C56" s="347"/>
      <c r="D56" s="357"/>
      <c r="E56" s="357"/>
      <c r="F56" s="357"/>
      <c r="G56" s="357"/>
      <c r="H56" s="357"/>
      <c r="I56" s="357"/>
      <c r="J56" s="357"/>
      <c r="K56" s="357"/>
      <c r="L56" s="356"/>
      <c r="M56" s="4"/>
      <c r="N56" s="4"/>
      <c r="O56" s="355">
        <f>O57-1</f>
        <v>1899</v>
      </c>
      <c r="P56" s="347"/>
      <c r="Q56" s="347"/>
      <c r="R56" s="357"/>
      <c r="S56" s="357"/>
      <c r="T56" s="357"/>
      <c r="U56" s="357"/>
      <c r="V56" s="357"/>
      <c r="W56" s="357"/>
      <c r="X56" s="357"/>
      <c r="Y56" s="357"/>
      <c r="Z56" s="356"/>
      <c r="AA56" s="4"/>
      <c r="AB56" s="4"/>
      <c r="AC56" s="355">
        <f>AC57-1</f>
        <v>1899</v>
      </c>
      <c r="AD56" s="347"/>
      <c r="AE56" s="347"/>
      <c r="AF56" s="357"/>
      <c r="AG56" s="357"/>
      <c r="AH56" s="357"/>
      <c r="AI56" s="357"/>
      <c r="AJ56" s="357"/>
      <c r="AK56" s="357"/>
      <c r="AL56" s="357"/>
      <c r="AM56" s="357"/>
      <c r="AN56" s="356"/>
      <c r="AO56" s="4"/>
      <c r="AP56" s="4"/>
      <c r="AQ56" s="355">
        <f>AQ57-1</f>
        <v>1899</v>
      </c>
      <c r="AR56" s="347"/>
      <c r="AS56" s="347"/>
      <c r="AT56" s="357"/>
      <c r="AU56" s="357"/>
      <c r="AV56" s="357"/>
      <c r="AW56" s="357"/>
      <c r="AX56" s="357"/>
      <c r="AY56" s="357"/>
      <c r="AZ56" s="357"/>
      <c r="BA56" s="357"/>
      <c r="BB56" s="356"/>
      <c r="BC56" s="4"/>
      <c r="BD56" s="4"/>
      <c r="BE56" s="355">
        <f>BE57-1</f>
        <v>1899</v>
      </c>
      <c r="BF56" s="347"/>
      <c r="BG56" s="347"/>
      <c r="BH56" s="357"/>
      <c r="BI56" s="357"/>
      <c r="BJ56" s="357"/>
      <c r="BK56" s="357"/>
      <c r="BL56" s="357"/>
      <c r="BM56" s="357"/>
      <c r="BN56" s="357"/>
      <c r="BO56" s="357"/>
      <c r="BP56" s="356"/>
      <c r="BQ56" s="4"/>
      <c r="BR56" s="4"/>
      <c r="BS56" s="355">
        <f>BS57-1</f>
        <v>1899</v>
      </c>
      <c r="BT56" s="347"/>
      <c r="BU56" s="347"/>
      <c r="BV56" s="357"/>
      <c r="BW56" s="357"/>
      <c r="BX56" s="357"/>
      <c r="BY56" s="357"/>
      <c r="BZ56" s="357"/>
      <c r="CA56" s="357"/>
      <c r="CB56" s="357"/>
      <c r="CC56" s="357"/>
      <c r="CD56" s="356"/>
      <c r="CE56" s="4"/>
      <c r="CF56" s="4"/>
      <c r="CG56" s="355">
        <f>CG57-1</f>
        <v>1899</v>
      </c>
      <c r="CH56" s="347"/>
      <c r="CI56" s="347"/>
      <c r="CJ56" s="357"/>
      <c r="CK56" s="357"/>
      <c r="CL56" s="357"/>
      <c r="CM56" s="357"/>
      <c r="CN56" s="357"/>
      <c r="CO56" s="357"/>
      <c r="CP56" s="357"/>
      <c r="CQ56" s="357"/>
      <c r="CR56" s="356"/>
      <c r="CS56" s="4"/>
      <c r="CT56" s="4"/>
      <c r="CU56" s="355">
        <f>CU57-1</f>
        <v>1899</v>
      </c>
      <c r="CV56" s="347"/>
      <c r="CW56" s="347"/>
      <c r="CX56" s="357"/>
      <c r="CY56" s="357"/>
      <c r="CZ56" s="357"/>
      <c r="DA56" s="357"/>
      <c r="DB56" s="357"/>
      <c r="DC56" s="357"/>
      <c r="DD56" s="357"/>
      <c r="DE56" s="357"/>
      <c r="DF56" s="356"/>
      <c r="DG56" s="4"/>
      <c r="DH56" s="4"/>
      <c r="DI56" s="355">
        <f>DI57-1</f>
        <v>1899</v>
      </c>
      <c r="DJ56" s="347"/>
      <c r="DK56" s="347"/>
      <c r="DL56" s="357"/>
      <c r="DM56" s="357"/>
      <c r="DN56" s="357"/>
      <c r="DO56" s="357"/>
      <c r="DP56" s="357"/>
      <c r="DQ56" s="357"/>
      <c r="DR56" s="357"/>
      <c r="DS56" s="357"/>
      <c r="DT56" s="356"/>
      <c r="DU56" s="4"/>
      <c r="DV56" s="4"/>
      <c r="DW56" s="355">
        <f>DW57-1</f>
        <v>1899</v>
      </c>
      <c r="DX56" s="347"/>
      <c r="DY56" s="347"/>
      <c r="DZ56" s="357"/>
      <c r="EA56" s="357"/>
      <c r="EB56" s="357"/>
      <c r="EC56" s="357"/>
      <c r="ED56" s="357"/>
      <c r="EE56" s="357"/>
      <c r="EF56" s="357"/>
      <c r="EG56" s="357"/>
      <c r="EH56" s="356"/>
      <c r="EI56" s="4"/>
      <c r="EJ56" s="4"/>
      <c r="EK56" s="355">
        <f>EK57-1</f>
        <v>1899</v>
      </c>
      <c r="EL56" s="347"/>
      <c r="EM56" s="347"/>
      <c r="EN56" s="357"/>
      <c r="EO56" s="357"/>
      <c r="EP56" s="357"/>
      <c r="EQ56" s="357"/>
      <c r="ER56" s="357"/>
      <c r="ES56" s="357"/>
      <c r="ET56" s="357"/>
      <c r="EU56" s="357"/>
      <c r="EV56" s="356"/>
      <c r="EW56" s="4"/>
      <c r="EX56" s="4"/>
      <c r="EY56" s="355">
        <f>EY57-1</f>
        <v>1899</v>
      </c>
      <c r="EZ56" s="347"/>
      <c r="FA56" s="347"/>
      <c r="FB56" s="357"/>
      <c r="FC56" s="357"/>
      <c r="FD56" s="357"/>
      <c r="FE56" s="357"/>
      <c r="FF56" s="357"/>
      <c r="FG56" s="357"/>
      <c r="FH56" s="357"/>
      <c r="FI56" s="357"/>
      <c r="FJ56" s="356"/>
      <c r="FK56" s="4"/>
    </row>
    <row r="57" spans="1:167" ht="14.25">
      <c r="A57" s="355">
        <f>$L$10</f>
        <v>1900</v>
      </c>
      <c r="B57" s="347"/>
      <c r="C57" s="357"/>
      <c r="D57" s="357"/>
      <c r="E57" s="357"/>
      <c r="F57" s="357"/>
      <c r="G57" s="357"/>
      <c r="H57" s="357"/>
      <c r="I57" s="357"/>
      <c r="J57" s="357"/>
      <c r="K57" s="357"/>
      <c r="L57" s="356"/>
      <c r="M57" s="4"/>
      <c r="N57" s="4"/>
      <c r="O57" s="355">
        <f>$L$10</f>
        <v>1900</v>
      </c>
      <c r="P57" s="347"/>
      <c r="Q57" s="357"/>
      <c r="R57" s="357"/>
      <c r="S57" s="357"/>
      <c r="T57" s="357"/>
      <c r="U57" s="357"/>
      <c r="V57" s="357"/>
      <c r="W57" s="357"/>
      <c r="X57" s="357"/>
      <c r="Y57" s="357"/>
      <c r="Z57" s="356"/>
      <c r="AA57" s="4"/>
      <c r="AB57" s="4"/>
      <c r="AC57" s="355">
        <f>$L$10</f>
        <v>1900</v>
      </c>
      <c r="AD57" s="347"/>
      <c r="AE57" s="357"/>
      <c r="AF57" s="357"/>
      <c r="AG57" s="357"/>
      <c r="AH57" s="357"/>
      <c r="AI57" s="357"/>
      <c r="AJ57" s="357"/>
      <c r="AK57" s="357"/>
      <c r="AL57" s="357"/>
      <c r="AM57" s="357"/>
      <c r="AN57" s="356"/>
      <c r="AO57" s="4"/>
      <c r="AP57" s="4"/>
      <c r="AQ57" s="355">
        <f>$L$10</f>
        <v>1900</v>
      </c>
      <c r="AR57" s="347"/>
      <c r="AS57" s="357"/>
      <c r="AT57" s="357"/>
      <c r="AU57" s="357"/>
      <c r="AV57" s="357"/>
      <c r="AW57" s="357"/>
      <c r="AX57" s="357"/>
      <c r="AY57" s="357"/>
      <c r="AZ57" s="357"/>
      <c r="BA57" s="357"/>
      <c r="BB57" s="356"/>
      <c r="BC57" s="4"/>
      <c r="BD57" s="4"/>
      <c r="BE57" s="355">
        <f>$L$10</f>
        <v>1900</v>
      </c>
      <c r="BF57" s="347"/>
      <c r="BG57" s="357"/>
      <c r="BH57" s="357"/>
      <c r="BI57" s="357"/>
      <c r="BJ57" s="357"/>
      <c r="BK57" s="357"/>
      <c r="BL57" s="357"/>
      <c r="BM57" s="357"/>
      <c r="BN57" s="357"/>
      <c r="BO57" s="357"/>
      <c r="BP57" s="356"/>
      <c r="BQ57" s="4"/>
      <c r="BR57" s="4"/>
      <c r="BS57" s="355">
        <f>$L$10</f>
        <v>1900</v>
      </c>
      <c r="BT57" s="347"/>
      <c r="BU57" s="357"/>
      <c r="BV57" s="357"/>
      <c r="BW57" s="357"/>
      <c r="BX57" s="357"/>
      <c r="BY57" s="357"/>
      <c r="BZ57" s="357"/>
      <c r="CA57" s="357"/>
      <c r="CB57" s="357"/>
      <c r="CC57" s="357"/>
      <c r="CD57" s="356"/>
      <c r="CE57" s="4"/>
      <c r="CF57" s="4"/>
      <c r="CG57" s="355">
        <f>$L$10</f>
        <v>1900</v>
      </c>
      <c r="CH57" s="347"/>
      <c r="CI57" s="357"/>
      <c r="CJ57" s="357"/>
      <c r="CK57" s="357"/>
      <c r="CL57" s="357"/>
      <c r="CM57" s="357"/>
      <c r="CN57" s="357"/>
      <c r="CO57" s="357"/>
      <c r="CP57" s="357"/>
      <c r="CQ57" s="357"/>
      <c r="CR57" s="356"/>
      <c r="CS57" s="4"/>
      <c r="CT57" s="4"/>
      <c r="CU57" s="355">
        <f>$L$10</f>
        <v>1900</v>
      </c>
      <c r="CV57" s="347"/>
      <c r="CW57" s="357"/>
      <c r="CX57" s="357"/>
      <c r="CY57" s="357"/>
      <c r="CZ57" s="357"/>
      <c r="DA57" s="357"/>
      <c r="DB57" s="357"/>
      <c r="DC57" s="357"/>
      <c r="DD57" s="357"/>
      <c r="DE57" s="357"/>
      <c r="DF57" s="356"/>
      <c r="DG57" s="4"/>
      <c r="DH57" s="4"/>
      <c r="DI57" s="355">
        <f>$L$10</f>
        <v>1900</v>
      </c>
      <c r="DJ57" s="347"/>
      <c r="DK57" s="357"/>
      <c r="DL57" s="357"/>
      <c r="DM57" s="357"/>
      <c r="DN57" s="357"/>
      <c r="DO57" s="357"/>
      <c r="DP57" s="357"/>
      <c r="DQ57" s="357"/>
      <c r="DR57" s="357"/>
      <c r="DS57" s="357"/>
      <c r="DT57" s="356"/>
      <c r="DU57" s="4"/>
      <c r="DV57" s="4"/>
      <c r="DW57" s="355">
        <f>$L$10</f>
        <v>1900</v>
      </c>
      <c r="DX57" s="347"/>
      <c r="DY57" s="357"/>
      <c r="DZ57" s="357"/>
      <c r="EA57" s="357"/>
      <c r="EB57" s="357"/>
      <c r="EC57" s="357"/>
      <c r="ED57" s="357"/>
      <c r="EE57" s="357"/>
      <c r="EF57" s="357"/>
      <c r="EG57" s="357"/>
      <c r="EH57" s="356"/>
      <c r="EI57" s="4"/>
      <c r="EJ57" s="4"/>
      <c r="EK57" s="355">
        <f>$L$10</f>
        <v>1900</v>
      </c>
      <c r="EL57" s="347"/>
      <c r="EM57" s="357"/>
      <c r="EN57" s="357"/>
      <c r="EO57" s="357"/>
      <c r="EP57" s="357"/>
      <c r="EQ57" s="357"/>
      <c r="ER57" s="357"/>
      <c r="ES57" s="357"/>
      <c r="ET57" s="357"/>
      <c r="EU57" s="357"/>
      <c r="EV57" s="356"/>
      <c r="EW57" s="4"/>
      <c r="EX57" s="4"/>
      <c r="EY57" s="355">
        <f>$L$10</f>
        <v>1900</v>
      </c>
      <c r="EZ57" s="347"/>
      <c r="FA57" s="357"/>
      <c r="FB57" s="357"/>
      <c r="FC57" s="357"/>
      <c r="FD57" s="357"/>
      <c r="FE57" s="357"/>
      <c r="FF57" s="357"/>
      <c r="FG57" s="357"/>
      <c r="FH57" s="357"/>
      <c r="FI57" s="357"/>
      <c r="FJ57" s="356"/>
      <c r="FK57" s="4"/>
    </row>
    <row r="58" spans="1:167" ht="14.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row>
    <row r="59" spans="1:167" ht="12" customHeight="1" thickBot="1">
      <c r="A59" s="349"/>
      <c r="B59" s="871" t="s">
        <v>734</v>
      </c>
      <c r="C59" s="871"/>
      <c r="D59" s="871"/>
      <c r="E59" s="871"/>
      <c r="F59" s="871"/>
      <c r="G59" s="871"/>
      <c r="H59" s="871"/>
      <c r="I59" s="871"/>
      <c r="J59" s="871"/>
      <c r="K59" s="871"/>
      <c r="L59" s="871"/>
      <c r="M59" s="4"/>
      <c r="N59" s="4"/>
      <c r="O59" s="349"/>
      <c r="P59" s="871" t="s">
        <v>734</v>
      </c>
      <c r="Q59" s="871"/>
      <c r="R59" s="871"/>
      <c r="S59" s="871"/>
      <c r="T59" s="871"/>
      <c r="U59" s="871"/>
      <c r="V59" s="871"/>
      <c r="W59" s="871"/>
      <c r="X59" s="871"/>
      <c r="Y59" s="871"/>
      <c r="Z59" s="871"/>
      <c r="AA59" s="4"/>
      <c r="AB59" s="4"/>
      <c r="AC59" s="349"/>
      <c r="AD59" s="871" t="s">
        <v>734</v>
      </c>
      <c r="AE59" s="871"/>
      <c r="AF59" s="871"/>
      <c r="AG59" s="871"/>
      <c r="AH59" s="871"/>
      <c r="AI59" s="871"/>
      <c r="AJ59" s="871"/>
      <c r="AK59" s="871"/>
      <c r="AL59" s="871"/>
      <c r="AM59" s="871"/>
      <c r="AN59" s="871"/>
      <c r="AO59" s="4"/>
      <c r="AP59" s="4"/>
      <c r="AQ59" s="349"/>
      <c r="AR59" s="871" t="s">
        <v>734</v>
      </c>
      <c r="AS59" s="871"/>
      <c r="AT59" s="871"/>
      <c r="AU59" s="871"/>
      <c r="AV59" s="871"/>
      <c r="AW59" s="871"/>
      <c r="AX59" s="871"/>
      <c r="AY59" s="871"/>
      <c r="AZ59" s="871"/>
      <c r="BA59" s="871"/>
      <c r="BB59" s="871"/>
      <c r="BC59" s="4"/>
      <c r="BD59" s="4"/>
      <c r="BE59" s="349"/>
      <c r="BF59" s="871" t="s">
        <v>734</v>
      </c>
      <c r="BG59" s="871"/>
      <c r="BH59" s="871"/>
      <c r="BI59" s="871"/>
      <c r="BJ59" s="871"/>
      <c r="BK59" s="871"/>
      <c r="BL59" s="871"/>
      <c r="BM59" s="871"/>
      <c r="BN59" s="871"/>
      <c r="BO59" s="871"/>
      <c r="BP59" s="871"/>
      <c r="BQ59" s="4"/>
      <c r="BR59" s="4"/>
      <c r="BS59" s="349"/>
      <c r="BT59" s="871" t="s">
        <v>734</v>
      </c>
      <c r="BU59" s="871"/>
      <c r="BV59" s="871"/>
      <c r="BW59" s="871"/>
      <c r="BX59" s="871"/>
      <c r="BY59" s="871"/>
      <c r="BZ59" s="871"/>
      <c r="CA59" s="871"/>
      <c r="CB59" s="871"/>
      <c r="CC59" s="871"/>
      <c r="CD59" s="871"/>
      <c r="CE59" s="4"/>
      <c r="CF59" s="4"/>
      <c r="CG59" s="349"/>
      <c r="CH59" s="871" t="s">
        <v>734</v>
      </c>
      <c r="CI59" s="871"/>
      <c r="CJ59" s="871"/>
      <c r="CK59" s="871"/>
      <c r="CL59" s="871"/>
      <c r="CM59" s="871"/>
      <c r="CN59" s="871"/>
      <c r="CO59" s="871"/>
      <c r="CP59" s="871"/>
      <c r="CQ59" s="871"/>
      <c r="CR59" s="871"/>
      <c r="CS59" s="4"/>
      <c r="CT59" s="4"/>
      <c r="CU59" s="349"/>
      <c r="CV59" s="871" t="s">
        <v>734</v>
      </c>
      <c r="CW59" s="871"/>
      <c r="CX59" s="871"/>
      <c r="CY59" s="871"/>
      <c r="CZ59" s="871"/>
      <c r="DA59" s="871"/>
      <c r="DB59" s="871"/>
      <c r="DC59" s="871"/>
      <c r="DD59" s="871"/>
      <c r="DE59" s="871"/>
      <c r="DF59" s="871"/>
      <c r="DG59" s="4"/>
      <c r="DH59" s="4"/>
      <c r="DI59" s="349"/>
      <c r="DJ59" s="871" t="s">
        <v>734</v>
      </c>
      <c r="DK59" s="871"/>
      <c r="DL59" s="871"/>
      <c r="DM59" s="871"/>
      <c r="DN59" s="871"/>
      <c r="DO59" s="871"/>
      <c r="DP59" s="871"/>
      <c r="DQ59" s="871"/>
      <c r="DR59" s="871"/>
      <c r="DS59" s="871"/>
      <c r="DT59" s="871"/>
      <c r="DU59" s="4"/>
      <c r="DV59" s="4"/>
      <c r="DW59" s="349"/>
      <c r="DX59" s="871" t="s">
        <v>734</v>
      </c>
      <c r="DY59" s="871"/>
      <c r="DZ59" s="871"/>
      <c r="EA59" s="871"/>
      <c r="EB59" s="871"/>
      <c r="EC59" s="871"/>
      <c r="ED59" s="871"/>
      <c r="EE59" s="871"/>
      <c r="EF59" s="871"/>
      <c r="EG59" s="871"/>
      <c r="EH59" s="871"/>
      <c r="EI59" s="4"/>
      <c r="EJ59" s="4"/>
      <c r="EK59" s="349"/>
      <c r="EL59" s="871" t="s">
        <v>734</v>
      </c>
      <c r="EM59" s="871"/>
      <c r="EN59" s="871"/>
      <c r="EO59" s="871"/>
      <c r="EP59" s="871"/>
      <c r="EQ59" s="871"/>
      <c r="ER59" s="871"/>
      <c r="ES59" s="871"/>
      <c r="ET59" s="871"/>
      <c r="EU59" s="871"/>
      <c r="EV59" s="871"/>
      <c r="EW59" s="4"/>
      <c r="EX59" s="4"/>
      <c r="EY59" s="349"/>
      <c r="EZ59" s="871" t="s">
        <v>734</v>
      </c>
      <c r="FA59" s="871"/>
      <c r="FB59" s="871"/>
      <c r="FC59" s="871"/>
      <c r="FD59" s="871"/>
      <c r="FE59" s="871"/>
      <c r="FF59" s="871"/>
      <c r="FG59" s="871"/>
      <c r="FH59" s="871"/>
      <c r="FI59" s="871"/>
      <c r="FJ59" s="871"/>
      <c r="FK59" s="4"/>
    </row>
    <row r="60" spans="1:167" ht="30.75" thickBot="1">
      <c r="A60" s="350"/>
      <c r="B60" s="351" t="s">
        <v>720</v>
      </c>
      <c r="C60" s="351" t="s">
        <v>721</v>
      </c>
      <c r="D60" s="351" t="s">
        <v>722</v>
      </c>
      <c r="E60" s="351" t="s">
        <v>723</v>
      </c>
      <c r="F60" s="351" t="s">
        <v>724</v>
      </c>
      <c r="G60" s="351" t="s">
        <v>725</v>
      </c>
      <c r="H60" s="351" t="s">
        <v>726</v>
      </c>
      <c r="I60" s="351" t="s">
        <v>727</v>
      </c>
      <c r="J60" s="351" t="s">
        <v>728</v>
      </c>
      <c r="K60" s="351" t="s">
        <v>729</v>
      </c>
      <c r="L60" s="351" t="s">
        <v>730</v>
      </c>
      <c r="M60" s="4"/>
      <c r="N60" s="4"/>
      <c r="O60" s="350"/>
      <c r="P60" s="351" t="s">
        <v>720</v>
      </c>
      <c r="Q60" s="351" t="s">
        <v>721</v>
      </c>
      <c r="R60" s="351" t="s">
        <v>722</v>
      </c>
      <c r="S60" s="351" t="s">
        <v>723</v>
      </c>
      <c r="T60" s="351" t="s">
        <v>724</v>
      </c>
      <c r="U60" s="351" t="s">
        <v>725</v>
      </c>
      <c r="V60" s="351" t="s">
        <v>726</v>
      </c>
      <c r="W60" s="351" t="s">
        <v>727</v>
      </c>
      <c r="X60" s="351" t="s">
        <v>728</v>
      </c>
      <c r="Y60" s="351" t="s">
        <v>729</v>
      </c>
      <c r="Z60" s="351" t="s">
        <v>730</v>
      </c>
      <c r="AA60" s="4"/>
      <c r="AB60" s="4"/>
      <c r="AC60" s="350"/>
      <c r="AD60" s="351" t="s">
        <v>720</v>
      </c>
      <c r="AE60" s="351" t="s">
        <v>721</v>
      </c>
      <c r="AF60" s="351" t="s">
        <v>722</v>
      </c>
      <c r="AG60" s="351" t="s">
        <v>723</v>
      </c>
      <c r="AH60" s="351" t="s">
        <v>724</v>
      </c>
      <c r="AI60" s="351" t="s">
        <v>725</v>
      </c>
      <c r="AJ60" s="351" t="s">
        <v>726</v>
      </c>
      <c r="AK60" s="351" t="s">
        <v>727</v>
      </c>
      <c r="AL60" s="351" t="s">
        <v>728</v>
      </c>
      <c r="AM60" s="351" t="s">
        <v>729</v>
      </c>
      <c r="AN60" s="351" t="s">
        <v>730</v>
      </c>
      <c r="AO60" s="4"/>
      <c r="AP60" s="4"/>
      <c r="AQ60" s="350"/>
      <c r="AR60" s="351" t="s">
        <v>720</v>
      </c>
      <c r="AS60" s="351" t="s">
        <v>721</v>
      </c>
      <c r="AT60" s="351" t="s">
        <v>722</v>
      </c>
      <c r="AU60" s="351" t="s">
        <v>723</v>
      </c>
      <c r="AV60" s="351" t="s">
        <v>724</v>
      </c>
      <c r="AW60" s="351" t="s">
        <v>725</v>
      </c>
      <c r="AX60" s="351" t="s">
        <v>726</v>
      </c>
      <c r="AY60" s="351" t="s">
        <v>727</v>
      </c>
      <c r="AZ60" s="351" t="s">
        <v>728</v>
      </c>
      <c r="BA60" s="351" t="s">
        <v>729</v>
      </c>
      <c r="BB60" s="351" t="s">
        <v>730</v>
      </c>
      <c r="BC60" s="4"/>
      <c r="BD60" s="4"/>
      <c r="BE60" s="350"/>
      <c r="BF60" s="351" t="s">
        <v>720</v>
      </c>
      <c r="BG60" s="351" t="s">
        <v>721</v>
      </c>
      <c r="BH60" s="351" t="s">
        <v>722</v>
      </c>
      <c r="BI60" s="351" t="s">
        <v>723</v>
      </c>
      <c r="BJ60" s="351" t="s">
        <v>724</v>
      </c>
      <c r="BK60" s="351" t="s">
        <v>725</v>
      </c>
      <c r="BL60" s="351" t="s">
        <v>726</v>
      </c>
      <c r="BM60" s="351" t="s">
        <v>727</v>
      </c>
      <c r="BN60" s="351" t="s">
        <v>728</v>
      </c>
      <c r="BO60" s="351" t="s">
        <v>729</v>
      </c>
      <c r="BP60" s="351" t="s">
        <v>730</v>
      </c>
      <c r="BQ60" s="4"/>
      <c r="BR60" s="4"/>
      <c r="BS60" s="350"/>
      <c r="BT60" s="351" t="s">
        <v>720</v>
      </c>
      <c r="BU60" s="351" t="s">
        <v>721</v>
      </c>
      <c r="BV60" s="351" t="s">
        <v>722</v>
      </c>
      <c r="BW60" s="351" t="s">
        <v>723</v>
      </c>
      <c r="BX60" s="351" t="s">
        <v>724</v>
      </c>
      <c r="BY60" s="351" t="s">
        <v>725</v>
      </c>
      <c r="BZ60" s="351" t="s">
        <v>726</v>
      </c>
      <c r="CA60" s="351" t="s">
        <v>727</v>
      </c>
      <c r="CB60" s="351" t="s">
        <v>728</v>
      </c>
      <c r="CC60" s="351" t="s">
        <v>729</v>
      </c>
      <c r="CD60" s="351" t="s">
        <v>730</v>
      </c>
      <c r="CE60" s="4"/>
      <c r="CF60" s="4"/>
      <c r="CG60" s="350"/>
      <c r="CH60" s="351" t="s">
        <v>720</v>
      </c>
      <c r="CI60" s="351" t="s">
        <v>721</v>
      </c>
      <c r="CJ60" s="351" t="s">
        <v>722</v>
      </c>
      <c r="CK60" s="351" t="s">
        <v>723</v>
      </c>
      <c r="CL60" s="351" t="s">
        <v>724</v>
      </c>
      <c r="CM60" s="351" t="s">
        <v>725</v>
      </c>
      <c r="CN60" s="351" t="s">
        <v>726</v>
      </c>
      <c r="CO60" s="351" t="s">
        <v>727</v>
      </c>
      <c r="CP60" s="351" t="s">
        <v>728</v>
      </c>
      <c r="CQ60" s="351" t="s">
        <v>729</v>
      </c>
      <c r="CR60" s="351" t="s">
        <v>730</v>
      </c>
      <c r="CS60" s="4"/>
      <c r="CT60" s="4"/>
      <c r="CU60" s="350"/>
      <c r="CV60" s="351" t="s">
        <v>720</v>
      </c>
      <c r="CW60" s="351" t="s">
        <v>721</v>
      </c>
      <c r="CX60" s="351" t="s">
        <v>722</v>
      </c>
      <c r="CY60" s="351" t="s">
        <v>723</v>
      </c>
      <c r="CZ60" s="351" t="s">
        <v>724</v>
      </c>
      <c r="DA60" s="351" t="s">
        <v>725</v>
      </c>
      <c r="DB60" s="351" t="s">
        <v>726</v>
      </c>
      <c r="DC60" s="351" t="s">
        <v>727</v>
      </c>
      <c r="DD60" s="351" t="s">
        <v>728</v>
      </c>
      <c r="DE60" s="351" t="s">
        <v>729</v>
      </c>
      <c r="DF60" s="351" t="s">
        <v>730</v>
      </c>
      <c r="DG60" s="4"/>
      <c r="DH60" s="4"/>
      <c r="DI60" s="350"/>
      <c r="DJ60" s="351" t="s">
        <v>720</v>
      </c>
      <c r="DK60" s="351" t="s">
        <v>721</v>
      </c>
      <c r="DL60" s="351" t="s">
        <v>722</v>
      </c>
      <c r="DM60" s="351" t="s">
        <v>723</v>
      </c>
      <c r="DN60" s="351" t="s">
        <v>724</v>
      </c>
      <c r="DO60" s="351" t="s">
        <v>725</v>
      </c>
      <c r="DP60" s="351" t="s">
        <v>726</v>
      </c>
      <c r="DQ60" s="351" t="s">
        <v>727</v>
      </c>
      <c r="DR60" s="351" t="s">
        <v>728</v>
      </c>
      <c r="DS60" s="351" t="s">
        <v>729</v>
      </c>
      <c r="DT60" s="351" t="s">
        <v>730</v>
      </c>
      <c r="DU60" s="4"/>
      <c r="DV60" s="4"/>
      <c r="DW60" s="350"/>
      <c r="DX60" s="351" t="s">
        <v>720</v>
      </c>
      <c r="DY60" s="351" t="s">
        <v>721</v>
      </c>
      <c r="DZ60" s="351" t="s">
        <v>722</v>
      </c>
      <c r="EA60" s="351" t="s">
        <v>723</v>
      </c>
      <c r="EB60" s="351" t="s">
        <v>724</v>
      </c>
      <c r="EC60" s="351" t="s">
        <v>725</v>
      </c>
      <c r="ED60" s="351" t="s">
        <v>726</v>
      </c>
      <c r="EE60" s="351" t="s">
        <v>727</v>
      </c>
      <c r="EF60" s="351" t="s">
        <v>728</v>
      </c>
      <c r="EG60" s="351" t="s">
        <v>729</v>
      </c>
      <c r="EH60" s="351" t="s">
        <v>730</v>
      </c>
      <c r="EI60" s="4"/>
      <c r="EJ60" s="4"/>
      <c r="EK60" s="350"/>
      <c r="EL60" s="351" t="s">
        <v>720</v>
      </c>
      <c r="EM60" s="351" t="s">
        <v>721</v>
      </c>
      <c r="EN60" s="351" t="s">
        <v>722</v>
      </c>
      <c r="EO60" s="351" t="s">
        <v>723</v>
      </c>
      <c r="EP60" s="351" t="s">
        <v>724</v>
      </c>
      <c r="EQ60" s="351" t="s">
        <v>725</v>
      </c>
      <c r="ER60" s="351" t="s">
        <v>726</v>
      </c>
      <c r="ES60" s="351" t="s">
        <v>727</v>
      </c>
      <c r="ET60" s="351" t="s">
        <v>728</v>
      </c>
      <c r="EU60" s="351" t="s">
        <v>729</v>
      </c>
      <c r="EV60" s="351" t="s">
        <v>730</v>
      </c>
      <c r="EW60" s="4"/>
      <c r="EX60" s="4"/>
      <c r="EY60" s="350"/>
      <c r="EZ60" s="351" t="s">
        <v>720</v>
      </c>
      <c r="FA60" s="351" t="s">
        <v>721</v>
      </c>
      <c r="FB60" s="351" t="s">
        <v>722</v>
      </c>
      <c r="FC60" s="351" t="s">
        <v>723</v>
      </c>
      <c r="FD60" s="351" t="s">
        <v>724</v>
      </c>
      <c r="FE60" s="351" t="s">
        <v>725</v>
      </c>
      <c r="FF60" s="351" t="s">
        <v>726</v>
      </c>
      <c r="FG60" s="351" t="s">
        <v>727</v>
      </c>
      <c r="FH60" s="351" t="s">
        <v>728</v>
      </c>
      <c r="FI60" s="351" t="s">
        <v>729</v>
      </c>
      <c r="FJ60" s="351" t="s">
        <v>730</v>
      </c>
      <c r="FK60" s="4"/>
    </row>
    <row r="61" spans="1:167" ht="15">
      <c r="A61" s="352" t="s">
        <v>731</v>
      </c>
      <c r="B61" s="353"/>
      <c r="C61" s="353"/>
      <c r="D61" s="353"/>
      <c r="E61" s="354"/>
      <c r="F61" s="354"/>
      <c r="G61" s="354"/>
      <c r="H61" s="354"/>
      <c r="I61" s="354"/>
      <c r="J61" s="354"/>
      <c r="K61" s="354"/>
      <c r="L61" s="354"/>
      <c r="M61" s="4"/>
      <c r="N61" s="4"/>
      <c r="O61" s="352" t="s">
        <v>731</v>
      </c>
      <c r="P61" s="353"/>
      <c r="Q61" s="353"/>
      <c r="R61" s="353"/>
      <c r="S61" s="354"/>
      <c r="T61" s="354"/>
      <c r="U61" s="354"/>
      <c r="V61" s="354"/>
      <c r="W61" s="354"/>
      <c r="X61" s="354"/>
      <c r="Y61" s="354"/>
      <c r="Z61" s="354"/>
      <c r="AA61" s="4"/>
      <c r="AB61" s="4"/>
      <c r="AC61" s="352" t="s">
        <v>731</v>
      </c>
      <c r="AD61" s="353"/>
      <c r="AE61" s="353"/>
      <c r="AF61" s="353"/>
      <c r="AG61" s="354"/>
      <c r="AH61" s="354"/>
      <c r="AI61" s="354"/>
      <c r="AJ61" s="354"/>
      <c r="AK61" s="354"/>
      <c r="AL61" s="354"/>
      <c r="AM61" s="354"/>
      <c r="AN61" s="354"/>
      <c r="AO61" s="4"/>
      <c r="AP61" s="4"/>
      <c r="AQ61" s="352" t="s">
        <v>731</v>
      </c>
      <c r="AR61" s="353"/>
      <c r="AS61" s="353"/>
      <c r="AT61" s="353"/>
      <c r="AU61" s="354"/>
      <c r="AV61" s="354"/>
      <c r="AW61" s="354"/>
      <c r="AX61" s="354"/>
      <c r="AY61" s="354"/>
      <c r="AZ61" s="354"/>
      <c r="BA61" s="354"/>
      <c r="BB61" s="354"/>
      <c r="BC61" s="4"/>
      <c r="BD61" s="4"/>
      <c r="BE61" s="352" t="s">
        <v>731</v>
      </c>
      <c r="BF61" s="353"/>
      <c r="BG61" s="353"/>
      <c r="BH61" s="353"/>
      <c r="BI61" s="354"/>
      <c r="BJ61" s="354"/>
      <c r="BK61" s="354"/>
      <c r="BL61" s="354"/>
      <c r="BM61" s="354"/>
      <c r="BN61" s="354"/>
      <c r="BO61" s="354"/>
      <c r="BP61" s="354"/>
      <c r="BQ61" s="4"/>
      <c r="BR61" s="4"/>
      <c r="BS61" s="352" t="s">
        <v>731</v>
      </c>
      <c r="BT61" s="353"/>
      <c r="BU61" s="353"/>
      <c r="BV61" s="353"/>
      <c r="BW61" s="354"/>
      <c r="BX61" s="354"/>
      <c r="BY61" s="354"/>
      <c r="BZ61" s="354"/>
      <c r="CA61" s="354"/>
      <c r="CB61" s="354"/>
      <c r="CC61" s="354"/>
      <c r="CD61" s="354"/>
      <c r="CE61" s="4"/>
      <c r="CF61" s="4"/>
      <c r="CG61" s="352" t="s">
        <v>731</v>
      </c>
      <c r="CH61" s="353"/>
      <c r="CI61" s="353"/>
      <c r="CJ61" s="353"/>
      <c r="CK61" s="354"/>
      <c r="CL61" s="354"/>
      <c r="CM61" s="354"/>
      <c r="CN61" s="354"/>
      <c r="CO61" s="354"/>
      <c r="CP61" s="354"/>
      <c r="CQ61" s="354"/>
      <c r="CR61" s="354"/>
      <c r="CS61" s="4"/>
      <c r="CT61" s="4"/>
      <c r="CU61" s="352" t="s">
        <v>731</v>
      </c>
      <c r="CV61" s="353"/>
      <c r="CW61" s="353"/>
      <c r="CX61" s="353"/>
      <c r="CY61" s="354"/>
      <c r="CZ61" s="354"/>
      <c r="DA61" s="354"/>
      <c r="DB61" s="354"/>
      <c r="DC61" s="354"/>
      <c r="DD61" s="354"/>
      <c r="DE61" s="354"/>
      <c r="DF61" s="354"/>
      <c r="DG61" s="4"/>
      <c r="DH61" s="4"/>
      <c r="DI61" s="352" t="s">
        <v>731</v>
      </c>
      <c r="DJ61" s="353"/>
      <c r="DK61" s="353"/>
      <c r="DL61" s="353"/>
      <c r="DM61" s="354"/>
      <c r="DN61" s="354"/>
      <c r="DO61" s="354"/>
      <c r="DP61" s="354"/>
      <c r="DQ61" s="354"/>
      <c r="DR61" s="354"/>
      <c r="DS61" s="354"/>
      <c r="DT61" s="354"/>
      <c r="DU61" s="4"/>
      <c r="DV61" s="4"/>
      <c r="DW61" s="352" t="s">
        <v>731</v>
      </c>
      <c r="DX61" s="353"/>
      <c r="DY61" s="353"/>
      <c r="DZ61" s="353"/>
      <c r="EA61" s="354"/>
      <c r="EB61" s="354"/>
      <c r="EC61" s="354"/>
      <c r="ED61" s="354"/>
      <c r="EE61" s="354"/>
      <c r="EF61" s="354"/>
      <c r="EG61" s="354"/>
      <c r="EH61" s="354"/>
      <c r="EI61" s="4"/>
      <c r="EJ61" s="4"/>
      <c r="EK61" s="352" t="s">
        <v>731</v>
      </c>
      <c r="EL61" s="353"/>
      <c r="EM61" s="353"/>
      <c r="EN61" s="353"/>
      <c r="EO61" s="354"/>
      <c r="EP61" s="354"/>
      <c r="EQ61" s="354"/>
      <c r="ER61" s="354"/>
      <c r="ES61" s="354"/>
      <c r="ET61" s="354"/>
      <c r="EU61" s="354"/>
      <c r="EV61" s="354"/>
      <c r="EW61" s="4"/>
      <c r="EX61" s="4"/>
      <c r="EY61" s="352" t="s">
        <v>731</v>
      </c>
      <c r="EZ61" s="353"/>
      <c r="FA61" s="353"/>
      <c r="FB61" s="353"/>
      <c r="FC61" s="354"/>
      <c r="FD61" s="354"/>
      <c r="FE61" s="354"/>
      <c r="FF61" s="354"/>
      <c r="FG61" s="354"/>
      <c r="FH61" s="354"/>
      <c r="FI61" s="354"/>
      <c r="FJ61" s="354"/>
      <c r="FK61" s="4"/>
    </row>
    <row r="62" spans="1:167" ht="14.25">
      <c r="A62" s="355" t="str">
        <f>$B$10</f>
        <v>1890 and prior</v>
      </c>
      <c r="B62" s="347"/>
      <c r="C62" s="347"/>
      <c r="D62" s="347"/>
      <c r="E62" s="347"/>
      <c r="F62" s="347"/>
      <c r="G62" s="347"/>
      <c r="H62" s="347"/>
      <c r="I62" s="347"/>
      <c r="J62" s="347"/>
      <c r="K62" s="347"/>
      <c r="L62" s="348"/>
      <c r="M62" s="4"/>
      <c r="N62" s="4"/>
      <c r="O62" s="355" t="str">
        <f>$B$10</f>
        <v>1890 and prior</v>
      </c>
      <c r="P62" s="347"/>
      <c r="Q62" s="347"/>
      <c r="R62" s="347"/>
      <c r="S62" s="347"/>
      <c r="T62" s="347"/>
      <c r="U62" s="347"/>
      <c r="V62" s="347"/>
      <c r="W62" s="347"/>
      <c r="X62" s="347"/>
      <c r="Y62" s="347"/>
      <c r="Z62" s="348"/>
      <c r="AA62" s="4"/>
      <c r="AB62" s="4"/>
      <c r="AC62" s="355" t="str">
        <f>$B$10</f>
        <v>1890 and prior</v>
      </c>
      <c r="AD62" s="347"/>
      <c r="AE62" s="347"/>
      <c r="AF62" s="347"/>
      <c r="AG62" s="347"/>
      <c r="AH62" s="347"/>
      <c r="AI62" s="347"/>
      <c r="AJ62" s="347"/>
      <c r="AK62" s="347"/>
      <c r="AL62" s="347"/>
      <c r="AM62" s="347"/>
      <c r="AN62" s="348"/>
      <c r="AO62" s="4"/>
      <c r="AP62" s="4"/>
      <c r="AQ62" s="355" t="str">
        <f>$B$10</f>
        <v>1890 and prior</v>
      </c>
      <c r="AR62" s="347"/>
      <c r="AS62" s="347"/>
      <c r="AT62" s="347"/>
      <c r="AU62" s="347"/>
      <c r="AV62" s="347"/>
      <c r="AW62" s="347"/>
      <c r="AX62" s="347"/>
      <c r="AY62" s="347"/>
      <c r="AZ62" s="347"/>
      <c r="BA62" s="347"/>
      <c r="BB62" s="348"/>
      <c r="BC62" s="4"/>
      <c r="BD62" s="4"/>
      <c r="BE62" s="355" t="str">
        <f>$B$10</f>
        <v>1890 and prior</v>
      </c>
      <c r="BF62" s="347"/>
      <c r="BG62" s="347"/>
      <c r="BH62" s="347"/>
      <c r="BI62" s="347"/>
      <c r="BJ62" s="347"/>
      <c r="BK62" s="347"/>
      <c r="BL62" s="347"/>
      <c r="BM62" s="347"/>
      <c r="BN62" s="347"/>
      <c r="BO62" s="347"/>
      <c r="BP62" s="348"/>
      <c r="BQ62" s="4"/>
      <c r="BR62" s="4"/>
      <c r="BS62" s="355" t="str">
        <f>$B$10</f>
        <v>1890 and prior</v>
      </c>
      <c r="BT62" s="347"/>
      <c r="BU62" s="347"/>
      <c r="BV62" s="347"/>
      <c r="BW62" s="347"/>
      <c r="BX62" s="347"/>
      <c r="BY62" s="347"/>
      <c r="BZ62" s="347"/>
      <c r="CA62" s="347"/>
      <c r="CB62" s="347"/>
      <c r="CC62" s="347"/>
      <c r="CD62" s="348"/>
      <c r="CE62" s="4"/>
      <c r="CF62" s="4"/>
      <c r="CG62" s="355" t="str">
        <f>$B$10</f>
        <v>1890 and prior</v>
      </c>
      <c r="CH62" s="347"/>
      <c r="CI62" s="347"/>
      <c r="CJ62" s="347"/>
      <c r="CK62" s="347"/>
      <c r="CL62" s="347"/>
      <c r="CM62" s="347"/>
      <c r="CN62" s="347"/>
      <c r="CO62" s="347"/>
      <c r="CP62" s="347"/>
      <c r="CQ62" s="347"/>
      <c r="CR62" s="348"/>
      <c r="CS62" s="4"/>
      <c r="CT62" s="4"/>
      <c r="CU62" s="355" t="str">
        <f>$B$10</f>
        <v>1890 and prior</v>
      </c>
      <c r="CV62" s="347"/>
      <c r="CW62" s="347"/>
      <c r="CX62" s="347"/>
      <c r="CY62" s="347"/>
      <c r="CZ62" s="347"/>
      <c r="DA62" s="347"/>
      <c r="DB62" s="347"/>
      <c r="DC62" s="347"/>
      <c r="DD62" s="347"/>
      <c r="DE62" s="347"/>
      <c r="DF62" s="348"/>
      <c r="DG62" s="4"/>
      <c r="DH62" s="4"/>
      <c r="DI62" s="355" t="str">
        <f>$B$10</f>
        <v>1890 and prior</v>
      </c>
      <c r="DJ62" s="347"/>
      <c r="DK62" s="347"/>
      <c r="DL62" s="347"/>
      <c r="DM62" s="347"/>
      <c r="DN62" s="347"/>
      <c r="DO62" s="347"/>
      <c r="DP62" s="347"/>
      <c r="DQ62" s="347"/>
      <c r="DR62" s="347"/>
      <c r="DS62" s="347"/>
      <c r="DT62" s="348"/>
      <c r="DU62" s="4"/>
      <c r="DV62" s="4"/>
      <c r="DW62" s="355" t="str">
        <f>$B$10</f>
        <v>1890 and prior</v>
      </c>
      <c r="DX62" s="347"/>
      <c r="DY62" s="347"/>
      <c r="DZ62" s="347"/>
      <c r="EA62" s="347"/>
      <c r="EB62" s="347"/>
      <c r="EC62" s="347"/>
      <c r="ED62" s="347"/>
      <c r="EE62" s="347"/>
      <c r="EF62" s="347"/>
      <c r="EG62" s="347"/>
      <c r="EH62" s="348"/>
      <c r="EI62" s="4"/>
      <c r="EJ62" s="4"/>
      <c r="EK62" s="355" t="str">
        <f>$B$10</f>
        <v>1890 and prior</v>
      </c>
      <c r="EL62" s="347"/>
      <c r="EM62" s="347"/>
      <c r="EN62" s="347"/>
      <c r="EO62" s="347"/>
      <c r="EP62" s="347"/>
      <c r="EQ62" s="347"/>
      <c r="ER62" s="347"/>
      <c r="ES62" s="347"/>
      <c r="ET62" s="347"/>
      <c r="EU62" s="347"/>
      <c r="EV62" s="348"/>
      <c r="EW62" s="4"/>
      <c r="EX62" s="4"/>
      <c r="EY62" s="355" t="str">
        <f>$B$10</f>
        <v>1890 and prior</v>
      </c>
      <c r="EZ62" s="347"/>
      <c r="FA62" s="347"/>
      <c r="FB62" s="347"/>
      <c r="FC62" s="347"/>
      <c r="FD62" s="347"/>
      <c r="FE62" s="347"/>
      <c r="FF62" s="347"/>
      <c r="FG62" s="347"/>
      <c r="FH62" s="347"/>
      <c r="FI62" s="347"/>
      <c r="FJ62" s="348"/>
      <c r="FK62" s="4"/>
    </row>
    <row r="63" spans="1:167" ht="14.25">
      <c r="A63" s="355">
        <f>A64-1</f>
        <v>1891</v>
      </c>
      <c r="B63" s="347"/>
      <c r="C63" s="347"/>
      <c r="D63" s="347"/>
      <c r="E63" s="347"/>
      <c r="F63" s="347"/>
      <c r="G63" s="347"/>
      <c r="H63" s="347"/>
      <c r="I63" s="347"/>
      <c r="J63" s="347"/>
      <c r="K63" s="347"/>
      <c r="L63" s="356"/>
      <c r="M63" s="4"/>
      <c r="N63" s="4"/>
      <c r="O63" s="355">
        <f>O64-1</f>
        <v>1891</v>
      </c>
      <c r="P63" s="347"/>
      <c r="Q63" s="347"/>
      <c r="R63" s="347"/>
      <c r="S63" s="347"/>
      <c r="T63" s="347"/>
      <c r="U63" s="347"/>
      <c r="V63" s="347"/>
      <c r="W63" s="347"/>
      <c r="X63" s="347"/>
      <c r="Y63" s="347"/>
      <c r="Z63" s="356"/>
      <c r="AA63" s="4"/>
      <c r="AB63" s="4"/>
      <c r="AC63" s="355">
        <f>AC64-1</f>
        <v>1891</v>
      </c>
      <c r="AD63" s="347"/>
      <c r="AE63" s="347"/>
      <c r="AF63" s="347"/>
      <c r="AG63" s="347"/>
      <c r="AH63" s="347"/>
      <c r="AI63" s="347"/>
      <c r="AJ63" s="347"/>
      <c r="AK63" s="347"/>
      <c r="AL63" s="347"/>
      <c r="AM63" s="347"/>
      <c r="AN63" s="356"/>
      <c r="AO63" s="4"/>
      <c r="AP63" s="4"/>
      <c r="AQ63" s="355">
        <f>AQ64-1</f>
        <v>1891</v>
      </c>
      <c r="AR63" s="347"/>
      <c r="AS63" s="347"/>
      <c r="AT63" s="347"/>
      <c r="AU63" s="347"/>
      <c r="AV63" s="347"/>
      <c r="AW63" s="347"/>
      <c r="AX63" s="347"/>
      <c r="AY63" s="347"/>
      <c r="AZ63" s="347"/>
      <c r="BA63" s="347"/>
      <c r="BB63" s="356"/>
      <c r="BC63" s="4"/>
      <c r="BD63" s="4"/>
      <c r="BE63" s="355">
        <f>BE64-1</f>
        <v>1891</v>
      </c>
      <c r="BF63" s="347"/>
      <c r="BG63" s="347"/>
      <c r="BH63" s="347"/>
      <c r="BI63" s="347"/>
      <c r="BJ63" s="347"/>
      <c r="BK63" s="347"/>
      <c r="BL63" s="347"/>
      <c r="BM63" s="347"/>
      <c r="BN63" s="347"/>
      <c r="BO63" s="347"/>
      <c r="BP63" s="356"/>
      <c r="BQ63" s="4"/>
      <c r="BR63" s="4"/>
      <c r="BS63" s="355">
        <f>BS64-1</f>
        <v>1891</v>
      </c>
      <c r="BT63" s="347"/>
      <c r="BU63" s="347"/>
      <c r="BV63" s="347"/>
      <c r="BW63" s="347"/>
      <c r="BX63" s="347"/>
      <c r="BY63" s="347"/>
      <c r="BZ63" s="347"/>
      <c r="CA63" s="347"/>
      <c r="CB63" s="347"/>
      <c r="CC63" s="347"/>
      <c r="CD63" s="356"/>
      <c r="CE63" s="4"/>
      <c r="CF63" s="4"/>
      <c r="CG63" s="355">
        <f>CG64-1</f>
        <v>1891</v>
      </c>
      <c r="CH63" s="347"/>
      <c r="CI63" s="347"/>
      <c r="CJ63" s="347"/>
      <c r="CK63" s="347"/>
      <c r="CL63" s="347"/>
      <c r="CM63" s="347"/>
      <c r="CN63" s="347"/>
      <c r="CO63" s="347"/>
      <c r="CP63" s="347"/>
      <c r="CQ63" s="347"/>
      <c r="CR63" s="356"/>
      <c r="CS63" s="4"/>
      <c r="CT63" s="4"/>
      <c r="CU63" s="355">
        <f>CU64-1</f>
        <v>1891</v>
      </c>
      <c r="CV63" s="347"/>
      <c r="CW63" s="347"/>
      <c r="CX63" s="347"/>
      <c r="CY63" s="347"/>
      <c r="CZ63" s="347"/>
      <c r="DA63" s="347"/>
      <c r="DB63" s="347"/>
      <c r="DC63" s="347"/>
      <c r="DD63" s="347"/>
      <c r="DE63" s="347"/>
      <c r="DF63" s="356"/>
      <c r="DG63" s="4"/>
      <c r="DH63" s="4"/>
      <c r="DI63" s="355">
        <f>DI64-1</f>
        <v>1891</v>
      </c>
      <c r="DJ63" s="347"/>
      <c r="DK63" s="347"/>
      <c r="DL63" s="347"/>
      <c r="DM63" s="347"/>
      <c r="DN63" s="347"/>
      <c r="DO63" s="347"/>
      <c r="DP63" s="347"/>
      <c r="DQ63" s="347"/>
      <c r="DR63" s="347"/>
      <c r="DS63" s="347"/>
      <c r="DT63" s="356"/>
      <c r="DU63" s="4"/>
      <c r="DV63" s="4"/>
      <c r="DW63" s="355">
        <f>DW64-1</f>
        <v>1891</v>
      </c>
      <c r="DX63" s="347"/>
      <c r="DY63" s="347"/>
      <c r="DZ63" s="347"/>
      <c r="EA63" s="347"/>
      <c r="EB63" s="347"/>
      <c r="EC63" s="347"/>
      <c r="ED63" s="347"/>
      <c r="EE63" s="347"/>
      <c r="EF63" s="347"/>
      <c r="EG63" s="347"/>
      <c r="EH63" s="356"/>
      <c r="EI63" s="4"/>
      <c r="EJ63" s="4"/>
      <c r="EK63" s="355">
        <f>EK64-1</f>
        <v>1891</v>
      </c>
      <c r="EL63" s="347"/>
      <c r="EM63" s="347"/>
      <c r="EN63" s="347"/>
      <c r="EO63" s="347"/>
      <c r="EP63" s="347"/>
      <c r="EQ63" s="347"/>
      <c r="ER63" s="347"/>
      <c r="ES63" s="347"/>
      <c r="ET63" s="347"/>
      <c r="EU63" s="347"/>
      <c r="EV63" s="356"/>
      <c r="EW63" s="4"/>
      <c r="EX63" s="4"/>
      <c r="EY63" s="355">
        <f>EY64-1</f>
        <v>1891</v>
      </c>
      <c r="EZ63" s="347"/>
      <c r="FA63" s="347"/>
      <c r="FB63" s="347"/>
      <c r="FC63" s="347"/>
      <c r="FD63" s="347"/>
      <c r="FE63" s="347"/>
      <c r="FF63" s="347"/>
      <c r="FG63" s="347"/>
      <c r="FH63" s="347"/>
      <c r="FI63" s="347"/>
      <c r="FJ63" s="356"/>
      <c r="FK63" s="4"/>
    </row>
    <row r="64" spans="1:167" ht="14.25">
      <c r="A64" s="355">
        <f>A65-1</f>
        <v>1892</v>
      </c>
      <c r="B64" s="347"/>
      <c r="C64" s="347"/>
      <c r="D64" s="347"/>
      <c r="E64" s="347"/>
      <c r="F64" s="347"/>
      <c r="G64" s="347"/>
      <c r="H64" s="347"/>
      <c r="I64" s="347"/>
      <c r="J64" s="347"/>
      <c r="K64" s="357"/>
      <c r="L64" s="356"/>
      <c r="M64" s="4"/>
      <c r="N64" s="4"/>
      <c r="O64" s="355">
        <f>O65-1</f>
        <v>1892</v>
      </c>
      <c r="P64" s="347"/>
      <c r="Q64" s="347"/>
      <c r="R64" s="347"/>
      <c r="S64" s="347"/>
      <c r="T64" s="347"/>
      <c r="U64" s="347"/>
      <c r="V64" s="347"/>
      <c r="W64" s="347"/>
      <c r="X64" s="347"/>
      <c r="Y64" s="357"/>
      <c r="Z64" s="356"/>
      <c r="AA64" s="4"/>
      <c r="AB64" s="4"/>
      <c r="AC64" s="355">
        <f>AC65-1</f>
        <v>1892</v>
      </c>
      <c r="AD64" s="347"/>
      <c r="AE64" s="347"/>
      <c r="AF64" s="347"/>
      <c r="AG64" s="347"/>
      <c r="AH64" s="347"/>
      <c r="AI64" s="347"/>
      <c r="AJ64" s="347"/>
      <c r="AK64" s="347"/>
      <c r="AL64" s="347"/>
      <c r="AM64" s="357"/>
      <c r="AN64" s="356"/>
      <c r="AO64" s="4"/>
      <c r="AP64" s="4"/>
      <c r="AQ64" s="355">
        <f>AQ65-1</f>
        <v>1892</v>
      </c>
      <c r="AR64" s="347"/>
      <c r="AS64" s="347"/>
      <c r="AT64" s="347"/>
      <c r="AU64" s="347"/>
      <c r="AV64" s="347"/>
      <c r="AW64" s="347"/>
      <c r="AX64" s="347"/>
      <c r="AY64" s="347"/>
      <c r="AZ64" s="347"/>
      <c r="BA64" s="357"/>
      <c r="BB64" s="356"/>
      <c r="BC64" s="4"/>
      <c r="BD64" s="4"/>
      <c r="BE64" s="355">
        <f>BE65-1</f>
        <v>1892</v>
      </c>
      <c r="BF64" s="347"/>
      <c r="BG64" s="347"/>
      <c r="BH64" s="347"/>
      <c r="BI64" s="347"/>
      <c r="BJ64" s="347"/>
      <c r="BK64" s="347"/>
      <c r="BL64" s="347"/>
      <c r="BM64" s="347"/>
      <c r="BN64" s="347"/>
      <c r="BO64" s="357"/>
      <c r="BP64" s="356"/>
      <c r="BQ64" s="4"/>
      <c r="BR64" s="4"/>
      <c r="BS64" s="355">
        <f>BS65-1</f>
        <v>1892</v>
      </c>
      <c r="BT64" s="347"/>
      <c r="BU64" s="347"/>
      <c r="BV64" s="347"/>
      <c r="BW64" s="347"/>
      <c r="BX64" s="347"/>
      <c r="BY64" s="347"/>
      <c r="BZ64" s="347"/>
      <c r="CA64" s="347"/>
      <c r="CB64" s="347"/>
      <c r="CC64" s="357"/>
      <c r="CD64" s="356"/>
      <c r="CE64" s="4"/>
      <c r="CF64" s="4"/>
      <c r="CG64" s="355">
        <f>CG65-1</f>
        <v>1892</v>
      </c>
      <c r="CH64" s="347"/>
      <c r="CI64" s="347"/>
      <c r="CJ64" s="347"/>
      <c r="CK64" s="347"/>
      <c r="CL64" s="347"/>
      <c r="CM64" s="347"/>
      <c r="CN64" s="347"/>
      <c r="CO64" s="347"/>
      <c r="CP64" s="347"/>
      <c r="CQ64" s="357"/>
      <c r="CR64" s="356"/>
      <c r="CS64" s="4"/>
      <c r="CT64" s="4"/>
      <c r="CU64" s="355">
        <f>CU65-1</f>
        <v>1892</v>
      </c>
      <c r="CV64" s="347"/>
      <c r="CW64" s="347"/>
      <c r="CX64" s="347"/>
      <c r="CY64" s="347"/>
      <c r="CZ64" s="347"/>
      <c r="DA64" s="347"/>
      <c r="DB64" s="347"/>
      <c r="DC64" s="347"/>
      <c r="DD64" s="347"/>
      <c r="DE64" s="357"/>
      <c r="DF64" s="356"/>
      <c r="DG64" s="4"/>
      <c r="DH64" s="4"/>
      <c r="DI64" s="355">
        <f>DI65-1</f>
        <v>1892</v>
      </c>
      <c r="DJ64" s="347"/>
      <c r="DK64" s="347"/>
      <c r="DL64" s="347"/>
      <c r="DM64" s="347"/>
      <c r="DN64" s="347"/>
      <c r="DO64" s="347"/>
      <c r="DP64" s="347"/>
      <c r="DQ64" s="347"/>
      <c r="DR64" s="347"/>
      <c r="DS64" s="357"/>
      <c r="DT64" s="356"/>
      <c r="DU64" s="4"/>
      <c r="DV64" s="4"/>
      <c r="DW64" s="355">
        <f>DW65-1</f>
        <v>1892</v>
      </c>
      <c r="DX64" s="347"/>
      <c r="DY64" s="347"/>
      <c r="DZ64" s="347"/>
      <c r="EA64" s="347"/>
      <c r="EB64" s="347"/>
      <c r="EC64" s="347"/>
      <c r="ED64" s="347"/>
      <c r="EE64" s="347"/>
      <c r="EF64" s="347"/>
      <c r="EG64" s="357"/>
      <c r="EH64" s="356"/>
      <c r="EI64" s="4"/>
      <c r="EJ64" s="4"/>
      <c r="EK64" s="355">
        <f>EK65-1</f>
        <v>1892</v>
      </c>
      <c r="EL64" s="347"/>
      <c r="EM64" s="347"/>
      <c r="EN64" s="347"/>
      <c r="EO64" s="347"/>
      <c r="EP64" s="347"/>
      <c r="EQ64" s="347"/>
      <c r="ER64" s="347"/>
      <c r="ES64" s="347"/>
      <c r="ET64" s="347"/>
      <c r="EU64" s="357"/>
      <c r="EV64" s="356"/>
      <c r="EW64" s="4"/>
      <c r="EX64" s="4"/>
      <c r="EY64" s="355">
        <f>EY65-1</f>
        <v>1892</v>
      </c>
      <c r="EZ64" s="347"/>
      <c r="FA64" s="347"/>
      <c r="FB64" s="347"/>
      <c r="FC64" s="347"/>
      <c r="FD64" s="347"/>
      <c r="FE64" s="347"/>
      <c r="FF64" s="347"/>
      <c r="FG64" s="347"/>
      <c r="FH64" s="347"/>
      <c r="FI64" s="357"/>
      <c r="FJ64" s="356"/>
      <c r="FK64" s="4"/>
    </row>
    <row r="65" spans="1:167" ht="14.25">
      <c r="A65" s="355">
        <f>A66-1</f>
        <v>1893</v>
      </c>
      <c r="B65" s="347"/>
      <c r="C65" s="347"/>
      <c r="D65" s="347"/>
      <c r="E65" s="347"/>
      <c r="F65" s="347"/>
      <c r="G65" s="347"/>
      <c r="H65" s="347"/>
      <c r="I65" s="347"/>
      <c r="J65" s="357"/>
      <c r="K65" s="357"/>
      <c r="L65" s="356"/>
      <c r="M65" s="4"/>
      <c r="N65" s="4"/>
      <c r="O65" s="355">
        <f>O66-1</f>
        <v>1893</v>
      </c>
      <c r="P65" s="347"/>
      <c r="Q65" s="347"/>
      <c r="R65" s="347"/>
      <c r="S65" s="347"/>
      <c r="T65" s="347"/>
      <c r="U65" s="347"/>
      <c r="V65" s="347"/>
      <c r="W65" s="347"/>
      <c r="X65" s="357"/>
      <c r="Y65" s="357"/>
      <c r="Z65" s="356"/>
      <c r="AA65" s="4"/>
      <c r="AB65" s="4"/>
      <c r="AC65" s="355">
        <f>AC66-1</f>
        <v>1893</v>
      </c>
      <c r="AD65" s="347"/>
      <c r="AE65" s="347"/>
      <c r="AF65" s="347"/>
      <c r="AG65" s="347"/>
      <c r="AH65" s="347"/>
      <c r="AI65" s="347"/>
      <c r="AJ65" s="347"/>
      <c r="AK65" s="347"/>
      <c r="AL65" s="357"/>
      <c r="AM65" s="357"/>
      <c r="AN65" s="356"/>
      <c r="AO65" s="4"/>
      <c r="AP65" s="4"/>
      <c r="AQ65" s="355">
        <f>AQ66-1</f>
        <v>1893</v>
      </c>
      <c r="AR65" s="347"/>
      <c r="AS65" s="347"/>
      <c r="AT65" s="347"/>
      <c r="AU65" s="347"/>
      <c r="AV65" s="347"/>
      <c r="AW65" s="347"/>
      <c r="AX65" s="347"/>
      <c r="AY65" s="347"/>
      <c r="AZ65" s="357"/>
      <c r="BA65" s="357"/>
      <c r="BB65" s="356"/>
      <c r="BC65" s="4"/>
      <c r="BD65" s="4"/>
      <c r="BE65" s="355">
        <f>BE66-1</f>
        <v>1893</v>
      </c>
      <c r="BF65" s="347"/>
      <c r="BG65" s="347"/>
      <c r="BH65" s="347"/>
      <c r="BI65" s="347"/>
      <c r="BJ65" s="347"/>
      <c r="BK65" s="347"/>
      <c r="BL65" s="347"/>
      <c r="BM65" s="347"/>
      <c r="BN65" s="357"/>
      <c r="BO65" s="357"/>
      <c r="BP65" s="356"/>
      <c r="BQ65" s="4"/>
      <c r="BR65" s="4"/>
      <c r="BS65" s="355">
        <f>BS66-1</f>
        <v>1893</v>
      </c>
      <c r="BT65" s="347"/>
      <c r="BU65" s="347"/>
      <c r="BV65" s="347"/>
      <c r="BW65" s="347"/>
      <c r="BX65" s="347"/>
      <c r="BY65" s="347"/>
      <c r="BZ65" s="347"/>
      <c r="CA65" s="347"/>
      <c r="CB65" s="357"/>
      <c r="CC65" s="357"/>
      <c r="CD65" s="356"/>
      <c r="CE65" s="4"/>
      <c r="CF65" s="4"/>
      <c r="CG65" s="355">
        <f>CG66-1</f>
        <v>1893</v>
      </c>
      <c r="CH65" s="347"/>
      <c r="CI65" s="347"/>
      <c r="CJ65" s="347"/>
      <c r="CK65" s="347"/>
      <c r="CL65" s="347"/>
      <c r="CM65" s="347"/>
      <c r="CN65" s="347"/>
      <c r="CO65" s="347"/>
      <c r="CP65" s="357"/>
      <c r="CQ65" s="357"/>
      <c r="CR65" s="356"/>
      <c r="CS65" s="4"/>
      <c r="CT65" s="4"/>
      <c r="CU65" s="355">
        <f>CU66-1</f>
        <v>1893</v>
      </c>
      <c r="CV65" s="347"/>
      <c r="CW65" s="347"/>
      <c r="CX65" s="347"/>
      <c r="CY65" s="347"/>
      <c r="CZ65" s="347"/>
      <c r="DA65" s="347"/>
      <c r="DB65" s="347"/>
      <c r="DC65" s="347"/>
      <c r="DD65" s="357"/>
      <c r="DE65" s="357"/>
      <c r="DF65" s="356"/>
      <c r="DG65" s="4"/>
      <c r="DH65" s="4"/>
      <c r="DI65" s="355">
        <f>DI66-1</f>
        <v>1893</v>
      </c>
      <c r="DJ65" s="347"/>
      <c r="DK65" s="347"/>
      <c r="DL65" s="347"/>
      <c r="DM65" s="347"/>
      <c r="DN65" s="347"/>
      <c r="DO65" s="347"/>
      <c r="DP65" s="347"/>
      <c r="DQ65" s="347"/>
      <c r="DR65" s="357"/>
      <c r="DS65" s="357"/>
      <c r="DT65" s="356"/>
      <c r="DU65" s="4"/>
      <c r="DV65" s="4"/>
      <c r="DW65" s="355">
        <f>DW66-1</f>
        <v>1893</v>
      </c>
      <c r="DX65" s="347"/>
      <c r="DY65" s="347"/>
      <c r="DZ65" s="347"/>
      <c r="EA65" s="347"/>
      <c r="EB65" s="347"/>
      <c r="EC65" s="347"/>
      <c r="ED65" s="347"/>
      <c r="EE65" s="347"/>
      <c r="EF65" s="357"/>
      <c r="EG65" s="357"/>
      <c r="EH65" s="356"/>
      <c r="EI65" s="4"/>
      <c r="EJ65" s="4"/>
      <c r="EK65" s="355">
        <f>EK66-1</f>
        <v>1893</v>
      </c>
      <c r="EL65" s="347"/>
      <c r="EM65" s="347"/>
      <c r="EN65" s="347"/>
      <c r="EO65" s="347"/>
      <c r="EP65" s="347"/>
      <c r="EQ65" s="347"/>
      <c r="ER65" s="347"/>
      <c r="ES65" s="347"/>
      <c r="ET65" s="357"/>
      <c r="EU65" s="357"/>
      <c r="EV65" s="356"/>
      <c r="EW65" s="4"/>
      <c r="EX65" s="4"/>
      <c r="EY65" s="355">
        <f>EY66-1</f>
        <v>1893</v>
      </c>
      <c r="EZ65" s="347"/>
      <c r="FA65" s="347"/>
      <c r="FB65" s="347"/>
      <c r="FC65" s="347"/>
      <c r="FD65" s="347"/>
      <c r="FE65" s="347"/>
      <c r="FF65" s="347"/>
      <c r="FG65" s="347"/>
      <c r="FH65" s="357"/>
      <c r="FI65" s="357"/>
      <c r="FJ65" s="356"/>
      <c r="FK65" s="4"/>
    </row>
    <row r="66" spans="1:167" ht="14.25">
      <c r="A66" s="355">
        <f>A67-1</f>
        <v>1894</v>
      </c>
      <c r="B66" s="347"/>
      <c r="C66" s="347"/>
      <c r="D66" s="347"/>
      <c r="E66" s="347"/>
      <c r="F66" s="347"/>
      <c r="G66" s="347"/>
      <c r="H66" s="347"/>
      <c r="I66" s="357"/>
      <c r="J66" s="357"/>
      <c r="K66" s="357"/>
      <c r="L66" s="356"/>
      <c r="M66" s="4"/>
      <c r="N66" s="4"/>
      <c r="O66" s="355">
        <f>O67-1</f>
        <v>1894</v>
      </c>
      <c r="P66" s="347"/>
      <c r="Q66" s="347"/>
      <c r="R66" s="347"/>
      <c r="S66" s="347"/>
      <c r="T66" s="347"/>
      <c r="U66" s="347"/>
      <c r="V66" s="347"/>
      <c r="W66" s="357"/>
      <c r="X66" s="357"/>
      <c r="Y66" s="357"/>
      <c r="Z66" s="356"/>
      <c r="AA66" s="4"/>
      <c r="AB66" s="4"/>
      <c r="AC66" s="355">
        <f>AC67-1</f>
        <v>1894</v>
      </c>
      <c r="AD66" s="347"/>
      <c r="AE66" s="347"/>
      <c r="AF66" s="347"/>
      <c r="AG66" s="347"/>
      <c r="AH66" s="347"/>
      <c r="AI66" s="347"/>
      <c r="AJ66" s="347"/>
      <c r="AK66" s="357"/>
      <c r="AL66" s="357"/>
      <c r="AM66" s="357"/>
      <c r="AN66" s="356"/>
      <c r="AO66" s="4"/>
      <c r="AP66" s="4"/>
      <c r="AQ66" s="355">
        <f>AQ67-1</f>
        <v>1894</v>
      </c>
      <c r="AR66" s="347"/>
      <c r="AS66" s="347"/>
      <c r="AT66" s="347"/>
      <c r="AU66" s="347"/>
      <c r="AV66" s="347"/>
      <c r="AW66" s="347"/>
      <c r="AX66" s="347"/>
      <c r="AY66" s="357"/>
      <c r="AZ66" s="357"/>
      <c r="BA66" s="357"/>
      <c r="BB66" s="356"/>
      <c r="BC66" s="4"/>
      <c r="BD66" s="4"/>
      <c r="BE66" s="355">
        <f>BE67-1</f>
        <v>1894</v>
      </c>
      <c r="BF66" s="347"/>
      <c r="BG66" s="347"/>
      <c r="BH66" s="347"/>
      <c r="BI66" s="347"/>
      <c r="BJ66" s="347"/>
      <c r="BK66" s="347"/>
      <c r="BL66" s="347"/>
      <c r="BM66" s="357"/>
      <c r="BN66" s="357"/>
      <c r="BO66" s="357"/>
      <c r="BP66" s="356"/>
      <c r="BQ66" s="4"/>
      <c r="BR66" s="4"/>
      <c r="BS66" s="355">
        <f>BS67-1</f>
        <v>1894</v>
      </c>
      <c r="BT66" s="347"/>
      <c r="BU66" s="347"/>
      <c r="BV66" s="347"/>
      <c r="BW66" s="347"/>
      <c r="BX66" s="347"/>
      <c r="BY66" s="347"/>
      <c r="BZ66" s="347"/>
      <c r="CA66" s="357"/>
      <c r="CB66" s="357"/>
      <c r="CC66" s="357"/>
      <c r="CD66" s="356"/>
      <c r="CE66" s="4"/>
      <c r="CF66" s="4"/>
      <c r="CG66" s="355">
        <f>CG67-1</f>
        <v>1894</v>
      </c>
      <c r="CH66" s="347"/>
      <c r="CI66" s="347"/>
      <c r="CJ66" s="347"/>
      <c r="CK66" s="347"/>
      <c r="CL66" s="347"/>
      <c r="CM66" s="347"/>
      <c r="CN66" s="347"/>
      <c r="CO66" s="357"/>
      <c r="CP66" s="357"/>
      <c r="CQ66" s="357"/>
      <c r="CR66" s="356"/>
      <c r="CS66" s="4"/>
      <c r="CT66" s="4"/>
      <c r="CU66" s="355">
        <f>CU67-1</f>
        <v>1894</v>
      </c>
      <c r="CV66" s="347"/>
      <c r="CW66" s="347"/>
      <c r="CX66" s="347"/>
      <c r="CY66" s="347"/>
      <c r="CZ66" s="347"/>
      <c r="DA66" s="347"/>
      <c r="DB66" s="347"/>
      <c r="DC66" s="357"/>
      <c r="DD66" s="357"/>
      <c r="DE66" s="357"/>
      <c r="DF66" s="356"/>
      <c r="DG66" s="4"/>
      <c r="DH66" s="4"/>
      <c r="DI66" s="355">
        <f>DI67-1</f>
        <v>1894</v>
      </c>
      <c r="DJ66" s="347"/>
      <c r="DK66" s="347"/>
      <c r="DL66" s="347"/>
      <c r="DM66" s="347"/>
      <c r="DN66" s="347"/>
      <c r="DO66" s="347"/>
      <c r="DP66" s="347"/>
      <c r="DQ66" s="357"/>
      <c r="DR66" s="357"/>
      <c r="DS66" s="357"/>
      <c r="DT66" s="356"/>
      <c r="DU66" s="4"/>
      <c r="DV66" s="4"/>
      <c r="DW66" s="355">
        <f>DW67-1</f>
        <v>1894</v>
      </c>
      <c r="DX66" s="347"/>
      <c r="DY66" s="347"/>
      <c r="DZ66" s="347"/>
      <c r="EA66" s="347"/>
      <c r="EB66" s="347"/>
      <c r="EC66" s="347"/>
      <c r="ED66" s="347"/>
      <c r="EE66" s="357"/>
      <c r="EF66" s="357"/>
      <c r="EG66" s="357"/>
      <c r="EH66" s="356"/>
      <c r="EI66" s="4"/>
      <c r="EJ66" s="4"/>
      <c r="EK66" s="355">
        <f>EK67-1</f>
        <v>1894</v>
      </c>
      <c r="EL66" s="347"/>
      <c r="EM66" s="347"/>
      <c r="EN66" s="347"/>
      <c r="EO66" s="347"/>
      <c r="EP66" s="347"/>
      <c r="EQ66" s="347"/>
      <c r="ER66" s="347"/>
      <c r="ES66" s="357"/>
      <c r="ET66" s="357"/>
      <c r="EU66" s="357"/>
      <c r="EV66" s="356"/>
      <c r="EW66" s="4"/>
      <c r="EX66" s="4"/>
      <c r="EY66" s="355">
        <f>EY67-1</f>
        <v>1894</v>
      </c>
      <c r="EZ66" s="347"/>
      <c r="FA66" s="347"/>
      <c r="FB66" s="347"/>
      <c r="FC66" s="347"/>
      <c r="FD66" s="347"/>
      <c r="FE66" s="347"/>
      <c r="FF66" s="347"/>
      <c r="FG66" s="357"/>
      <c r="FH66" s="357"/>
      <c r="FI66" s="357"/>
      <c r="FJ66" s="356"/>
      <c r="FK66" s="4"/>
    </row>
    <row r="67" spans="1:167" ht="14.25">
      <c r="A67" s="355">
        <f>A68-1</f>
        <v>1895</v>
      </c>
      <c r="B67" s="347"/>
      <c r="C67" s="347"/>
      <c r="D67" s="347"/>
      <c r="E67" s="347"/>
      <c r="F67" s="347"/>
      <c r="G67" s="347"/>
      <c r="H67" s="357"/>
      <c r="I67" s="357"/>
      <c r="J67" s="357"/>
      <c r="K67" s="357"/>
      <c r="L67" s="356"/>
      <c r="M67" s="4"/>
      <c r="N67" s="4"/>
      <c r="O67" s="355">
        <f>O68-1</f>
        <v>1895</v>
      </c>
      <c r="P67" s="347"/>
      <c r="Q67" s="347"/>
      <c r="R67" s="347"/>
      <c r="S67" s="347"/>
      <c r="T67" s="347"/>
      <c r="U67" s="347"/>
      <c r="V67" s="357"/>
      <c r="W67" s="357"/>
      <c r="X67" s="357"/>
      <c r="Y67" s="357"/>
      <c r="Z67" s="356"/>
      <c r="AA67" s="4"/>
      <c r="AB67" s="4"/>
      <c r="AC67" s="355">
        <f>AC68-1</f>
        <v>1895</v>
      </c>
      <c r="AD67" s="347"/>
      <c r="AE67" s="347"/>
      <c r="AF67" s="347"/>
      <c r="AG67" s="347"/>
      <c r="AH67" s="347"/>
      <c r="AI67" s="347"/>
      <c r="AJ67" s="357"/>
      <c r="AK67" s="357"/>
      <c r="AL67" s="357"/>
      <c r="AM67" s="357"/>
      <c r="AN67" s="356"/>
      <c r="AO67" s="4"/>
      <c r="AP67" s="4"/>
      <c r="AQ67" s="355">
        <f>AQ68-1</f>
        <v>1895</v>
      </c>
      <c r="AR67" s="347"/>
      <c r="AS67" s="347"/>
      <c r="AT67" s="347"/>
      <c r="AU67" s="347"/>
      <c r="AV67" s="347"/>
      <c r="AW67" s="347"/>
      <c r="AX67" s="357"/>
      <c r="AY67" s="357"/>
      <c r="AZ67" s="357"/>
      <c r="BA67" s="357"/>
      <c r="BB67" s="356"/>
      <c r="BC67" s="4"/>
      <c r="BD67" s="4"/>
      <c r="BE67" s="355">
        <f>BE68-1</f>
        <v>1895</v>
      </c>
      <c r="BF67" s="347"/>
      <c r="BG67" s="347"/>
      <c r="BH67" s="347"/>
      <c r="BI67" s="347"/>
      <c r="BJ67" s="347"/>
      <c r="BK67" s="347"/>
      <c r="BL67" s="357"/>
      <c r="BM67" s="357"/>
      <c r="BN67" s="357"/>
      <c r="BO67" s="357"/>
      <c r="BP67" s="356"/>
      <c r="BQ67" s="4"/>
      <c r="BR67" s="4"/>
      <c r="BS67" s="355">
        <f>BS68-1</f>
        <v>1895</v>
      </c>
      <c r="BT67" s="347"/>
      <c r="BU67" s="347"/>
      <c r="BV67" s="347"/>
      <c r="BW67" s="347"/>
      <c r="BX67" s="347"/>
      <c r="BY67" s="347"/>
      <c r="BZ67" s="357"/>
      <c r="CA67" s="357"/>
      <c r="CB67" s="357"/>
      <c r="CC67" s="357"/>
      <c r="CD67" s="356"/>
      <c r="CE67" s="4"/>
      <c r="CF67" s="4"/>
      <c r="CG67" s="355">
        <f>CG68-1</f>
        <v>1895</v>
      </c>
      <c r="CH67" s="347"/>
      <c r="CI67" s="347"/>
      <c r="CJ67" s="347"/>
      <c r="CK67" s="347"/>
      <c r="CL67" s="347"/>
      <c r="CM67" s="347"/>
      <c r="CN67" s="357"/>
      <c r="CO67" s="357"/>
      <c r="CP67" s="357"/>
      <c r="CQ67" s="357"/>
      <c r="CR67" s="356"/>
      <c r="CS67" s="4"/>
      <c r="CT67" s="4"/>
      <c r="CU67" s="355">
        <f>CU68-1</f>
        <v>1895</v>
      </c>
      <c r="CV67" s="347"/>
      <c r="CW67" s="347"/>
      <c r="CX67" s="347"/>
      <c r="CY67" s="347"/>
      <c r="CZ67" s="347"/>
      <c r="DA67" s="347"/>
      <c r="DB67" s="357"/>
      <c r="DC67" s="357"/>
      <c r="DD67" s="357"/>
      <c r="DE67" s="357"/>
      <c r="DF67" s="356"/>
      <c r="DG67" s="4"/>
      <c r="DH67" s="4"/>
      <c r="DI67" s="355">
        <f>DI68-1</f>
        <v>1895</v>
      </c>
      <c r="DJ67" s="347"/>
      <c r="DK67" s="347"/>
      <c r="DL67" s="347"/>
      <c r="DM67" s="347"/>
      <c r="DN67" s="347"/>
      <c r="DO67" s="347"/>
      <c r="DP67" s="357"/>
      <c r="DQ67" s="357"/>
      <c r="DR67" s="357"/>
      <c r="DS67" s="357"/>
      <c r="DT67" s="356"/>
      <c r="DU67" s="4"/>
      <c r="DV67" s="4"/>
      <c r="DW67" s="355">
        <f>DW68-1</f>
        <v>1895</v>
      </c>
      <c r="DX67" s="347"/>
      <c r="DY67" s="347"/>
      <c r="DZ67" s="347"/>
      <c r="EA67" s="347"/>
      <c r="EB67" s="347"/>
      <c r="EC67" s="347"/>
      <c r="ED67" s="357"/>
      <c r="EE67" s="357"/>
      <c r="EF67" s="357"/>
      <c r="EG67" s="357"/>
      <c r="EH67" s="356"/>
      <c r="EI67" s="4"/>
      <c r="EJ67" s="4"/>
      <c r="EK67" s="355">
        <f>EK68-1</f>
        <v>1895</v>
      </c>
      <c r="EL67" s="347"/>
      <c r="EM67" s="347"/>
      <c r="EN67" s="347"/>
      <c r="EO67" s="347"/>
      <c r="EP67" s="347"/>
      <c r="EQ67" s="347"/>
      <c r="ER67" s="357"/>
      <c r="ES67" s="357"/>
      <c r="ET67" s="357"/>
      <c r="EU67" s="357"/>
      <c r="EV67" s="356"/>
      <c r="EW67" s="4"/>
      <c r="EX67" s="4"/>
      <c r="EY67" s="355">
        <f>EY68-1</f>
        <v>1895</v>
      </c>
      <c r="EZ67" s="347"/>
      <c r="FA67" s="347"/>
      <c r="FB67" s="347"/>
      <c r="FC67" s="347"/>
      <c r="FD67" s="347"/>
      <c r="FE67" s="347"/>
      <c r="FF67" s="357"/>
      <c r="FG67" s="357"/>
      <c r="FH67" s="357"/>
      <c r="FI67" s="357"/>
      <c r="FJ67" s="356"/>
      <c r="FK67" s="4"/>
    </row>
    <row r="68" spans="1:167" ht="14.25">
      <c r="A68" s="355">
        <f>A69-1</f>
        <v>1896</v>
      </c>
      <c r="B68" s="347"/>
      <c r="C68" s="347"/>
      <c r="D68" s="347"/>
      <c r="E68" s="347"/>
      <c r="F68" s="347"/>
      <c r="G68" s="357"/>
      <c r="H68" s="357"/>
      <c r="I68" s="357"/>
      <c r="J68" s="357"/>
      <c r="K68" s="357"/>
      <c r="L68" s="356"/>
      <c r="M68" s="4"/>
      <c r="N68" s="4"/>
      <c r="O68" s="355">
        <f>O69-1</f>
        <v>1896</v>
      </c>
      <c r="P68" s="347"/>
      <c r="Q68" s="347"/>
      <c r="R68" s="347"/>
      <c r="S68" s="347"/>
      <c r="T68" s="347"/>
      <c r="U68" s="357"/>
      <c r="V68" s="357"/>
      <c r="W68" s="357"/>
      <c r="X68" s="357"/>
      <c r="Y68" s="357"/>
      <c r="Z68" s="356"/>
      <c r="AA68" s="4"/>
      <c r="AB68" s="4"/>
      <c r="AC68" s="355">
        <f>AC69-1</f>
        <v>1896</v>
      </c>
      <c r="AD68" s="347"/>
      <c r="AE68" s="347"/>
      <c r="AF68" s="347"/>
      <c r="AG68" s="347"/>
      <c r="AH68" s="347"/>
      <c r="AI68" s="357"/>
      <c r="AJ68" s="357"/>
      <c r="AK68" s="357"/>
      <c r="AL68" s="357"/>
      <c r="AM68" s="357"/>
      <c r="AN68" s="356"/>
      <c r="AO68" s="4"/>
      <c r="AP68" s="4"/>
      <c r="AQ68" s="355">
        <f>AQ69-1</f>
        <v>1896</v>
      </c>
      <c r="AR68" s="347"/>
      <c r="AS68" s="347"/>
      <c r="AT68" s="347"/>
      <c r="AU68" s="347"/>
      <c r="AV68" s="347"/>
      <c r="AW68" s="357"/>
      <c r="AX68" s="357"/>
      <c r="AY68" s="357"/>
      <c r="AZ68" s="357"/>
      <c r="BA68" s="357"/>
      <c r="BB68" s="356"/>
      <c r="BC68" s="4"/>
      <c r="BD68" s="4"/>
      <c r="BE68" s="355">
        <f>BE69-1</f>
        <v>1896</v>
      </c>
      <c r="BF68" s="347"/>
      <c r="BG68" s="347"/>
      <c r="BH68" s="347"/>
      <c r="BI68" s="347"/>
      <c r="BJ68" s="347"/>
      <c r="BK68" s="357"/>
      <c r="BL68" s="357"/>
      <c r="BM68" s="357"/>
      <c r="BN68" s="357"/>
      <c r="BO68" s="357"/>
      <c r="BP68" s="356"/>
      <c r="BQ68" s="4"/>
      <c r="BR68" s="4"/>
      <c r="BS68" s="355">
        <f>BS69-1</f>
        <v>1896</v>
      </c>
      <c r="BT68" s="347"/>
      <c r="BU68" s="347"/>
      <c r="BV68" s="347"/>
      <c r="BW68" s="347"/>
      <c r="BX68" s="347"/>
      <c r="BY68" s="357"/>
      <c r="BZ68" s="357"/>
      <c r="CA68" s="357"/>
      <c r="CB68" s="357"/>
      <c r="CC68" s="357"/>
      <c r="CD68" s="356"/>
      <c r="CE68" s="4"/>
      <c r="CF68" s="4"/>
      <c r="CG68" s="355">
        <f>CG69-1</f>
        <v>1896</v>
      </c>
      <c r="CH68" s="347"/>
      <c r="CI68" s="347"/>
      <c r="CJ68" s="347"/>
      <c r="CK68" s="347"/>
      <c r="CL68" s="347"/>
      <c r="CM68" s="357"/>
      <c r="CN68" s="357"/>
      <c r="CO68" s="357"/>
      <c r="CP68" s="357"/>
      <c r="CQ68" s="357"/>
      <c r="CR68" s="356"/>
      <c r="CS68" s="4"/>
      <c r="CT68" s="4"/>
      <c r="CU68" s="355">
        <f>CU69-1</f>
        <v>1896</v>
      </c>
      <c r="CV68" s="347"/>
      <c r="CW68" s="347"/>
      <c r="CX68" s="347"/>
      <c r="CY68" s="347"/>
      <c r="CZ68" s="347"/>
      <c r="DA68" s="357"/>
      <c r="DB68" s="357"/>
      <c r="DC68" s="357"/>
      <c r="DD68" s="357"/>
      <c r="DE68" s="357"/>
      <c r="DF68" s="356"/>
      <c r="DG68" s="4"/>
      <c r="DH68" s="4"/>
      <c r="DI68" s="355">
        <f>DI69-1</f>
        <v>1896</v>
      </c>
      <c r="DJ68" s="347"/>
      <c r="DK68" s="347"/>
      <c r="DL68" s="347"/>
      <c r="DM68" s="347"/>
      <c r="DN68" s="347"/>
      <c r="DO68" s="357"/>
      <c r="DP68" s="357"/>
      <c r="DQ68" s="357"/>
      <c r="DR68" s="357"/>
      <c r="DS68" s="357"/>
      <c r="DT68" s="356"/>
      <c r="DU68" s="4"/>
      <c r="DV68" s="4"/>
      <c r="DW68" s="355">
        <f>DW69-1</f>
        <v>1896</v>
      </c>
      <c r="DX68" s="347"/>
      <c r="DY68" s="347"/>
      <c r="DZ68" s="347"/>
      <c r="EA68" s="347"/>
      <c r="EB68" s="347"/>
      <c r="EC68" s="357"/>
      <c r="ED68" s="357"/>
      <c r="EE68" s="357"/>
      <c r="EF68" s="357"/>
      <c r="EG68" s="357"/>
      <c r="EH68" s="356"/>
      <c r="EI68" s="4"/>
      <c r="EJ68" s="4"/>
      <c r="EK68" s="355">
        <f>EK69-1</f>
        <v>1896</v>
      </c>
      <c r="EL68" s="347"/>
      <c r="EM68" s="347"/>
      <c r="EN68" s="347"/>
      <c r="EO68" s="347"/>
      <c r="EP68" s="347"/>
      <c r="EQ68" s="357"/>
      <c r="ER68" s="357"/>
      <c r="ES68" s="357"/>
      <c r="ET68" s="357"/>
      <c r="EU68" s="357"/>
      <c r="EV68" s="356"/>
      <c r="EW68" s="4"/>
      <c r="EX68" s="4"/>
      <c r="EY68" s="355">
        <f>EY69-1</f>
        <v>1896</v>
      </c>
      <c r="EZ68" s="347"/>
      <c r="FA68" s="347"/>
      <c r="FB68" s="347"/>
      <c r="FC68" s="347"/>
      <c r="FD68" s="347"/>
      <c r="FE68" s="357"/>
      <c r="FF68" s="357"/>
      <c r="FG68" s="357"/>
      <c r="FH68" s="357"/>
      <c r="FI68" s="357"/>
      <c r="FJ68" s="356"/>
      <c r="FK68" s="4"/>
    </row>
    <row r="69" spans="1:167" ht="14.25">
      <c r="A69" s="355">
        <f>A70-1</f>
        <v>1897</v>
      </c>
      <c r="B69" s="347"/>
      <c r="C69" s="347"/>
      <c r="D69" s="347"/>
      <c r="E69" s="347"/>
      <c r="F69" s="357"/>
      <c r="G69" s="357"/>
      <c r="H69" s="357"/>
      <c r="I69" s="357"/>
      <c r="J69" s="357"/>
      <c r="K69" s="357"/>
      <c r="L69" s="356"/>
      <c r="M69" s="4"/>
      <c r="N69" s="4"/>
      <c r="O69" s="355">
        <f>O70-1</f>
        <v>1897</v>
      </c>
      <c r="P69" s="347"/>
      <c r="Q69" s="347"/>
      <c r="R69" s="347"/>
      <c r="S69" s="347"/>
      <c r="T69" s="357"/>
      <c r="U69" s="357"/>
      <c r="V69" s="357"/>
      <c r="W69" s="357"/>
      <c r="X69" s="357"/>
      <c r="Y69" s="357"/>
      <c r="Z69" s="356"/>
      <c r="AA69" s="4"/>
      <c r="AB69" s="4"/>
      <c r="AC69" s="355">
        <f>AC70-1</f>
        <v>1897</v>
      </c>
      <c r="AD69" s="347"/>
      <c r="AE69" s="347"/>
      <c r="AF69" s="347"/>
      <c r="AG69" s="347"/>
      <c r="AH69" s="357"/>
      <c r="AI69" s="357"/>
      <c r="AJ69" s="357"/>
      <c r="AK69" s="357"/>
      <c r="AL69" s="357"/>
      <c r="AM69" s="357"/>
      <c r="AN69" s="356"/>
      <c r="AO69" s="4"/>
      <c r="AP69" s="4"/>
      <c r="AQ69" s="355">
        <f>AQ70-1</f>
        <v>1897</v>
      </c>
      <c r="AR69" s="347"/>
      <c r="AS69" s="347"/>
      <c r="AT69" s="347"/>
      <c r="AU69" s="347"/>
      <c r="AV69" s="357"/>
      <c r="AW69" s="357"/>
      <c r="AX69" s="357"/>
      <c r="AY69" s="357"/>
      <c r="AZ69" s="357"/>
      <c r="BA69" s="357"/>
      <c r="BB69" s="356"/>
      <c r="BC69" s="4"/>
      <c r="BD69" s="4"/>
      <c r="BE69" s="355">
        <f>BE70-1</f>
        <v>1897</v>
      </c>
      <c r="BF69" s="347"/>
      <c r="BG69" s="347"/>
      <c r="BH69" s="347"/>
      <c r="BI69" s="347"/>
      <c r="BJ69" s="357"/>
      <c r="BK69" s="357"/>
      <c r="BL69" s="357"/>
      <c r="BM69" s="357"/>
      <c r="BN69" s="357"/>
      <c r="BO69" s="357"/>
      <c r="BP69" s="356"/>
      <c r="BQ69" s="4"/>
      <c r="BR69" s="4"/>
      <c r="BS69" s="355">
        <f>BS70-1</f>
        <v>1897</v>
      </c>
      <c r="BT69" s="347"/>
      <c r="BU69" s="347"/>
      <c r="BV69" s="347"/>
      <c r="BW69" s="347"/>
      <c r="BX69" s="357"/>
      <c r="BY69" s="357"/>
      <c r="BZ69" s="357"/>
      <c r="CA69" s="357"/>
      <c r="CB69" s="357"/>
      <c r="CC69" s="357"/>
      <c r="CD69" s="356"/>
      <c r="CE69" s="4"/>
      <c r="CF69" s="4"/>
      <c r="CG69" s="355">
        <f>CG70-1</f>
        <v>1897</v>
      </c>
      <c r="CH69" s="347"/>
      <c r="CI69" s="347"/>
      <c r="CJ69" s="347"/>
      <c r="CK69" s="347"/>
      <c r="CL69" s="357"/>
      <c r="CM69" s="357"/>
      <c r="CN69" s="357"/>
      <c r="CO69" s="357"/>
      <c r="CP69" s="357"/>
      <c r="CQ69" s="357"/>
      <c r="CR69" s="356"/>
      <c r="CS69" s="4"/>
      <c r="CT69" s="4"/>
      <c r="CU69" s="355">
        <f>CU70-1</f>
        <v>1897</v>
      </c>
      <c r="CV69" s="347"/>
      <c r="CW69" s="347"/>
      <c r="CX69" s="347"/>
      <c r="CY69" s="347"/>
      <c r="CZ69" s="357"/>
      <c r="DA69" s="357"/>
      <c r="DB69" s="357"/>
      <c r="DC69" s="357"/>
      <c r="DD69" s="357"/>
      <c r="DE69" s="357"/>
      <c r="DF69" s="356"/>
      <c r="DG69" s="4"/>
      <c r="DH69" s="4"/>
      <c r="DI69" s="355">
        <f>DI70-1</f>
        <v>1897</v>
      </c>
      <c r="DJ69" s="347"/>
      <c r="DK69" s="347"/>
      <c r="DL69" s="347"/>
      <c r="DM69" s="347"/>
      <c r="DN69" s="357"/>
      <c r="DO69" s="357"/>
      <c r="DP69" s="357"/>
      <c r="DQ69" s="357"/>
      <c r="DR69" s="357"/>
      <c r="DS69" s="357"/>
      <c r="DT69" s="356"/>
      <c r="DU69" s="4"/>
      <c r="DV69" s="4"/>
      <c r="DW69" s="355">
        <f>DW70-1</f>
        <v>1897</v>
      </c>
      <c r="DX69" s="347"/>
      <c r="DY69" s="347"/>
      <c r="DZ69" s="347"/>
      <c r="EA69" s="347"/>
      <c r="EB69" s="357"/>
      <c r="EC69" s="357"/>
      <c r="ED69" s="357"/>
      <c r="EE69" s="357"/>
      <c r="EF69" s="357"/>
      <c r="EG69" s="357"/>
      <c r="EH69" s="356"/>
      <c r="EI69" s="4"/>
      <c r="EJ69" s="4"/>
      <c r="EK69" s="355">
        <f>EK70-1</f>
        <v>1897</v>
      </c>
      <c r="EL69" s="347"/>
      <c r="EM69" s="347"/>
      <c r="EN69" s="347"/>
      <c r="EO69" s="347"/>
      <c r="EP69" s="357"/>
      <c r="EQ69" s="357"/>
      <c r="ER69" s="357"/>
      <c r="ES69" s="357"/>
      <c r="ET69" s="357"/>
      <c r="EU69" s="357"/>
      <c r="EV69" s="356"/>
      <c r="EW69" s="4"/>
      <c r="EX69" s="4"/>
      <c r="EY69" s="355">
        <f>EY70-1</f>
        <v>1897</v>
      </c>
      <c r="EZ69" s="347"/>
      <c r="FA69" s="347"/>
      <c r="FB69" s="347"/>
      <c r="FC69" s="347"/>
      <c r="FD69" s="357"/>
      <c r="FE69" s="357"/>
      <c r="FF69" s="357"/>
      <c r="FG69" s="357"/>
      <c r="FH69" s="357"/>
      <c r="FI69" s="357"/>
      <c r="FJ69" s="356"/>
      <c r="FK69" s="4"/>
    </row>
    <row r="70" spans="1:167" ht="14.25">
      <c r="A70" s="355">
        <f>A71-1</f>
        <v>1898</v>
      </c>
      <c r="B70" s="347"/>
      <c r="C70" s="347"/>
      <c r="D70" s="347"/>
      <c r="E70" s="357"/>
      <c r="F70" s="357"/>
      <c r="G70" s="357"/>
      <c r="H70" s="357"/>
      <c r="I70" s="357"/>
      <c r="J70" s="357"/>
      <c r="K70" s="357"/>
      <c r="L70" s="356"/>
      <c r="M70" s="4"/>
      <c r="N70" s="4"/>
      <c r="O70" s="355">
        <f>O71-1</f>
        <v>1898</v>
      </c>
      <c r="P70" s="347"/>
      <c r="Q70" s="347"/>
      <c r="R70" s="347"/>
      <c r="S70" s="357"/>
      <c r="T70" s="357"/>
      <c r="U70" s="357"/>
      <c r="V70" s="357"/>
      <c r="W70" s="357"/>
      <c r="X70" s="357"/>
      <c r="Y70" s="357"/>
      <c r="Z70" s="356"/>
      <c r="AA70" s="4"/>
      <c r="AB70" s="4"/>
      <c r="AC70" s="355">
        <f>AC71-1</f>
        <v>1898</v>
      </c>
      <c r="AD70" s="347"/>
      <c r="AE70" s="347"/>
      <c r="AF70" s="347"/>
      <c r="AG70" s="357"/>
      <c r="AH70" s="357"/>
      <c r="AI70" s="357"/>
      <c r="AJ70" s="357"/>
      <c r="AK70" s="357"/>
      <c r="AL70" s="357"/>
      <c r="AM70" s="357"/>
      <c r="AN70" s="356"/>
      <c r="AO70" s="4"/>
      <c r="AP70" s="4"/>
      <c r="AQ70" s="355">
        <f>AQ71-1</f>
        <v>1898</v>
      </c>
      <c r="AR70" s="347"/>
      <c r="AS70" s="347"/>
      <c r="AT70" s="347"/>
      <c r="AU70" s="357"/>
      <c r="AV70" s="357"/>
      <c r="AW70" s="357"/>
      <c r="AX70" s="357"/>
      <c r="AY70" s="357"/>
      <c r="AZ70" s="357"/>
      <c r="BA70" s="357"/>
      <c r="BB70" s="356"/>
      <c r="BC70" s="4"/>
      <c r="BD70" s="4"/>
      <c r="BE70" s="355">
        <f>BE71-1</f>
        <v>1898</v>
      </c>
      <c r="BF70" s="347"/>
      <c r="BG70" s="347"/>
      <c r="BH70" s="347"/>
      <c r="BI70" s="357"/>
      <c r="BJ70" s="357"/>
      <c r="BK70" s="357"/>
      <c r="BL70" s="357"/>
      <c r="BM70" s="357"/>
      <c r="BN70" s="357"/>
      <c r="BO70" s="357"/>
      <c r="BP70" s="356"/>
      <c r="BQ70" s="4"/>
      <c r="BR70" s="4"/>
      <c r="BS70" s="355">
        <f>BS71-1</f>
        <v>1898</v>
      </c>
      <c r="BT70" s="347"/>
      <c r="BU70" s="347"/>
      <c r="BV70" s="347"/>
      <c r="BW70" s="357"/>
      <c r="BX70" s="357"/>
      <c r="BY70" s="357"/>
      <c r="BZ70" s="357"/>
      <c r="CA70" s="357"/>
      <c r="CB70" s="357"/>
      <c r="CC70" s="357"/>
      <c r="CD70" s="356"/>
      <c r="CE70" s="4"/>
      <c r="CF70" s="4"/>
      <c r="CG70" s="355">
        <f>CG71-1</f>
        <v>1898</v>
      </c>
      <c r="CH70" s="347"/>
      <c r="CI70" s="347"/>
      <c r="CJ70" s="347"/>
      <c r="CK70" s="357"/>
      <c r="CL70" s="357"/>
      <c r="CM70" s="357"/>
      <c r="CN70" s="357"/>
      <c r="CO70" s="357"/>
      <c r="CP70" s="357"/>
      <c r="CQ70" s="357"/>
      <c r="CR70" s="356"/>
      <c r="CS70" s="4"/>
      <c r="CT70" s="4"/>
      <c r="CU70" s="355">
        <f>CU71-1</f>
        <v>1898</v>
      </c>
      <c r="CV70" s="347"/>
      <c r="CW70" s="347"/>
      <c r="CX70" s="347"/>
      <c r="CY70" s="357"/>
      <c r="CZ70" s="357"/>
      <c r="DA70" s="357"/>
      <c r="DB70" s="357"/>
      <c r="DC70" s="357"/>
      <c r="DD70" s="357"/>
      <c r="DE70" s="357"/>
      <c r="DF70" s="356"/>
      <c r="DG70" s="4"/>
      <c r="DH70" s="4"/>
      <c r="DI70" s="355">
        <f>DI71-1</f>
        <v>1898</v>
      </c>
      <c r="DJ70" s="347"/>
      <c r="DK70" s="347"/>
      <c r="DL70" s="347"/>
      <c r="DM70" s="357"/>
      <c r="DN70" s="357"/>
      <c r="DO70" s="357"/>
      <c r="DP70" s="357"/>
      <c r="DQ70" s="357"/>
      <c r="DR70" s="357"/>
      <c r="DS70" s="357"/>
      <c r="DT70" s="356"/>
      <c r="DU70" s="4"/>
      <c r="DV70" s="4"/>
      <c r="DW70" s="355">
        <f>DW71-1</f>
        <v>1898</v>
      </c>
      <c r="DX70" s="347"/>
      <c r="DY70" s="347"/>
      <c r="DZ70" s="347"/>
      <c r="EA70" s="357"/>
      <c r="EB70" s="357"/>
      <c r="EC70" s="357"/>
      <c r="ED70" s="357"/>
      <c r="EE70" s="357"/>
      <c r="EF70" s="357"/>
      <c r="EG70" s="357"/>
      <c r="EH70" s="356"/>
      <c r="EI70" s="4"/>
      <c r="EJ70" s="4"/>
      <c r="EK70" s="355">
        <f>EK71-1</f>
        <v>1898</v>
      </c>
      <c r="EL70" s="347"/>
      <c r="EM70" s="347"/>
      <c r="EN70" s="347"/>
      <c r="EO70" s="357"/>
      <c r="EP70" s="357"/>
      <c r="EQ70" s="357"/>
      <c r="ER70" s="357"/>
      <c r="ES70" s="357"/>
      <c r="ET70" s="357"/>
      <c r="EU70" s="357"/>
      <c r="EV70" s="356"/>
      <c r="EW70" s="4"/>
      <c r="EX70" s="4"/>
      <c r="EY70" s="355">
        <f>EY71-1</f>
        <v>1898</v>
      </c>
      <c r="EZ70" s="347"/>
      <c r="FA70" s="347"/>
      <c r="FB70" s="347"/>
      <c r="FC70" s="357"/>
      <c r="FD70" s="357"/>
      <c r="FE70" s="357"/>
      <c r="FF70" s="357"/>
      <c r="FG70" s="357"/>
      <c r="FH70" s="357"/>
      <c r="FI70" s="357"/>
      <c r="FJ70" s="356"/>
      <c r="FK70" s="4"/>
    </row>
    <row r="71" spans="1:167" ht="14.25">
      <c r="A71" s="355">
        <f>A72-1</f>
        <v>1899</v>
      </c>
      <c r="B71" s="347"/>
      <c r="C71" s="347"/>
      <c r="D71" s="357"/>
      <c r="E71" s="357"/>
      <c r="F71" s="357"/>
      <c r="G71" s="357"/>
      <c r="H71" s="357"/>
      <c r="I71" s="357"/>
      <c r="J71" s="357"/>
      <c r="K71" s="357"/>
      <c r="L71" s="356"/>
      <c r="M71" s="4"/>
      <c r="N71" s="4"/>
      <c r="O71" s="355">
        <f>O72-1</f>
        <v>1899</v>
      </c>
      <c r="P71" s="347"/>
      <c r="Q71" s="347"/>
      <c r="R71" s="357"/>
      <c r="S71" s="357"/>
      <c r="T71" s="357"/>
      <c r="U71" s="357"/>
      <c r="V71" s="357"/>
      <c r="W71" s="357"/>
      <c r="X71" s="357"/>
      <c r="Y71" s="357"/>
      <c r="Z71" s="356"/>
      <c r="AA71" s="4"/>
      <c r="AB71" s="4"/>
      <c r="AC71" s="355">
        <f>AC72-1</f>
        <v>1899</v>
      </c>
      <c r="AD71" s="347"/>
      <c r="AE71" s="347"/>
      <c r="AF71" s="357"/>
      <c r="AG71" s="357"/>
      <c r="AH71" s="357"/>
      <c r="AI71" s="357"/>
      <c r="AJ71" s="357"/>
      <c r="AK71" s="357"/>
      <c r="AL71" s="357"/>
      <c r="AM71" s="357"/>
      <c r="AN71" s="356"/>
      <c r="AO71" s="4"/>
      <c r="AP71" s="4"/>
      <c r="AQ71" s="355">
        <f>AQ72-1</f>
        <v>1899</v>
      </c>
      <c r="AR71" s="347"/>
      <c r="AS71" s="347"/>
      <c r="AT71" s="357"/>
      <c r="AU71" s="357"/>
      <c r="AV71" s="357"/>
      <c r="AW71" s="357"/>
      <c r="AX71" s="357"/>
      <c r="AY71" s="357"/>
      <c r="AZ71" s="357"/>
      <c r="BA71" s="357"/>
      <c r="BB71" s="356"/>
      <c r="BC71" s="4"/>
      <c r="BD71" s="4"/>
      <c r="BE71" s="355">
        <f>BE72-1</f>
        <v>1899</v>
      </c>
      <c r="BF71" s="347"/>
      <c r="BG71" s="347"/>
      <c r="BH71" s="357"/>
      <c r="BI71" s="357"/>
      <c r="BJ71" s="357"/>
      <c r="BK71" s="357"/>
      <c r="BL71" s="357"/>
      <c r="BM71" s="357"/>
      <c r="BN71" s="357"/>
      <c r="BO71" s="357"/>
      <c r="BP71" s="356"/>
      <c r="BQ71" s="4"/>
      <c r="BR71" s="4"/>
      <c r="BS71" s="355">
        <f>BS72-1</f>
        <v>1899</v>
      </c>
      <c r="BT71" s="347"/>
      <c r="BU71" s="347"/>
      <c r="BV71" s="357"/>
      <c r="BW71" s="357"/>
      <c r="BX71" s="357"/>
      <c r="BY71" s="357"/>
      <c r="BZ71" s="357"/>
      <c r="CA71" s="357"/>
      <c r="CB71" s="357"/>
      <c r="CC71" s="357"/>
      <c r="CD71" s="356"/>
      <c r="CE71" s="4"/>
      <c r="CF71" s="4"/>
      <c r="CG71" s="355">
        <f>CG72-1</f>
        <v>1899</v>
      </c>
      <c r="CH71" s="347"/>
      <c r="CI71" s="347"/>
      <c r="CJ71" s="357"/>
      <c r="CK71" s="357"/>
      <c r="CL71" s="357"/>
      <c r="CM71" s="357"/>
      <c r="CN71" s="357"/>
      <c r="CO71" s="357"/>
      <c r="CP71" s="357"/>
      <c r="CQ71" s="357"/>
      <c r="CR71" s="356"/>
      <c r="CS71" s="4"/>
      <c r="CT71" s="4"/>
      <c r="CU71" s="355">
        <f>CU72-1</f>
        <v>1899</v>
      </c>
      <c r="CV71" s="347"/>
      <c r="CW71" s="347"/>
      <c r="CX71" s="357"/>
      <c r="CY71" s="357"/>
      <c r="CZ71" s="357"/>
      <c r="DA71" s="357"/>
      <c r="DB71" s="357"/>
      <c r="DC71" s="357"/>
      <c r="DD71" s="357"/>
      <c r="DE71" s="357"/>
      <c r="DF71" s="356"/>
      <c r="DG71" s="4"/>
      <c r="DH71" s="4"/>
      <c r="DI71" s="355">
        <f>DI72-1</f>
        <v>1899</v>
      </c>
      <c r="DJ71" s="347"/>
      <c r="DK71" s="347"/>
      <c r="DL71" s="357"/>
      <c r="DM71" s="357"/>
      <c r="DN71" s="357"/>
      <c r="DO71" s="357"/>
      <c r="DP71" s="357"/>
      <c r="DQ71" s="357"/>
      <c r="DR71" s="357"/>
      <c r="DS71" s="357"/>
      <c r="DT71" s="356"/>
      <c r="DU71" s="4"/>
      <c r="DV71" s="4"/>
      <c r="DW71" s="355">
        <f>DW72-1</f>
        <v>1899</v>
      </c>
      <c r="DX71" s="347"/>
      <c r="DY71" s="347"/>
      <c r="DZ71" s="357"/>
      <c r="EA71" s="357"/>
      <c r="EB71" s="357"/>
      <c r="EC71" s="357"/>
      <c r="ED71" s="357"/>
      <c r="EE71" s="357"/>
      <c r="EF71" s="357"/>
      <c r="EG71" s="357"/>
      <c r="EH71" s="356"/>
      <c r="EI71" s="4"/>
      <c r="EJ71" s="4"/>
      <c r="EK71" s="355">
        <f>EK72-1</f>
        <v>1899</v>
      </c>
      <c r="EL71" s="347"/>
      <c r="EM71" s="347"/>
      <c r="EN71" s="357"/>
      <c r="EO71" s="357"/>
      <c r="EP71" s="357"/>
      <c r="EQ71" s="357"/>
      <c r="ER71" s="357"/>
      <c r="ES71" s="357"/>
      <c r="ET71" s="357"/>
      <c r="EU71" s="357"/>
      <c r="EV71" s="356"/>
      <c r="EW71" s="4"/>
      <c r="EX71" s="4"/>
      <c r="EY71" s="355">
        <f>EY72-1</f>
        <v>1899</v>
      </c>
      <c r="EZ71" s="347"/>
      <c r="FA71" s="347"/>
      <c r="FB71" s="357"/>
      <c r="FC71" s="357"/>
      <c r="FD71" s="357"/>
      <c r="FE71" s="357"/>
      <c r="FF71" s="357"/>
      <c r="FG71" s="357"/>
      <c r="FH71" s="357"/>
      <c r="FI71" s="357"/>
      <c r="FJ71" s="356"/>
      <c r="FK71" s="4"/>
    </row>
    <row r="72" spans="1:167" ht="14.25">
      <c r="A72" s="355">
        <f>$L$10</f>
        <v>1900</v>
      </c>
      <c r="B72" s="347"/>
      <c r="C72" s="357"/>
      <c r="D72" s="357"/>
      <c r="E72" s="357"/>
      <c r="F72" s="357"/>
      <c r="G72" s="357"/>
      <c r="H72" s="357"/>
      <c r="I72" s="357"/>
      <c r="J72" s="357"/>
      <c r="K72" s="357"/>
      <c r="L72" s="356"/>
      <c r="M72" s="4"/>
      <c r="N72" s="4"/>
      <c r="O72" s="355">
        <f>$L$10</f>
        <v>1900</v>
      </c>
      <c r="P72" s="347"/>
      <c r="Q72" s="357"/>
      <c r="R72" s="357"/>
      <c r="S72" s="357"/>
      <c r="T72" s="357"/>
      <c r="U72" s="357"/>
      <c r="V72" s="357"/>
      <c r="W72" s="357"/>
      <c r="X72" s="357"/>
      <c r="Y72" s="357"/>
      <c r="Z72" s="356"/>
      <c r="AA72" s="4"/>
      <c r="AB72" s="4"/>
      <c r="AC72" s="355">
        <f>$L$10</f>
        <v>1900</v>
      </c>
      <c r="AD72" s="347"/>
      <c r="AE72" s="357"/>
      <c r="AF72" s="357"/>
      <c r="AG72" s="357"/>
      <c r="AH72" s="357"/>
      <c r="AI72" s="357"/>
      <c r="AJ72" s="357"/>
      <c r="AK72" s="357"/>
      <c r="AL72" s="357"/>
      <c r="AM72" s="357"/>
      <c r="AN72" s="356"/>
      <c r="AO72" s="4"/>
      <c r="AP72" s="4"/>
      <c r="AQ72" s="355">
        <f>$L$10</f>
        <v>1900</v>
      </c>
      <c r="AR72" s="347"/>
      <c r="AS72" s="357"/>
      <c r="AT72" s="357"/>
      <c r="AU72" s="357"/>
      <c r="AV72" s="357"/>
      <c r="AW72" s="357"/>
      <c r="AX72" s="357"/>
      <c r="AY72" s="357"/>
      <c r="AZ72" s="357"/>
      <c r="BA72" s="357"/>
      <c r="BB72" s="356"/>
      <c r="BC72" s="4"/>
      <c r="BD72" s="4"/>
      <c r="BE72" s="355">
        <f>$L$10</f>
        <v>1900</v>
      </c>
      <c r="BF72" s="347"/>
      <c r="BG72" s="357"/>
      <c r="BH72" s="357"/>
      <c r="BI72" s="357"/>
      <c r="BJ72" s="357"/>
      <c r="BK72" s="357"/>
      <c r="BL72" s="357"/>
      <c r="BM72" s="357"/>
      <c r="BN72" s="357"/>
      <c r="BO72" s="357"/>
      <c r="BP72" s="356"/>
      <c r="BQ72" s="4"/>
      <c r="BR72" s="4"/>
      <c r="BS72" s="355">
        <f>$L$10</f>
        <v>1900</v>
      </c>
      <c r="BT72" s="347"/>
      <c r="BU72" s="357"/>
      <c r="BV72" s="357"/>
      <c r="BW72" s="357"/>
      <c r="BX72" s="357"/>
      <c r="BY72" s="357"/>
      <c r="BZ72" s="357"/>
      <c r="CA72" s="357"/>
      <c r="CB72" s="357"/>
      <c r="CC72" s="357"/>
      <c r="CD72" s="356"/>
      <c r="CE72" s="4"/>
      <c r="CF72" s="4"/>
      <c r="CG72" s="355">
        <f>$L$10</f>
        <v>1900</v>
      </c>
      <c r="CH72" s="347"/>
      <c r="CI72" s="357"/>
      <c r="CJ72" s="357"/>
      <c r="CK72" s="357"/>
      <c r="CL72" s="357"/>
      <c r="CM72" s="357"/>
      <c r="CN72" s="357"/>
      <c r="CO72" s="357"/>
      <c r="CP72" s="357"/>
      <c r="CQ72" s="357"/>
      <c r="CR72" s="356"/>
      <c r="CS72" s="4"/>
      <c r="CT72" s="4"/>
      <c r="CU72" s="355">
        <f>$L$10</f>
        <v>1900</v>
      </c>
      <c r="CV72" s="347"/>
      <c r="CW72" s="357"/>
      <c r="CX72" s="357"/>
      <c r="CY72" s="357"/>
      <c r="CZ72" s="357"/>
      <c r="DA72" s="357"/>
      <c r="DB72" s="357"/>
      <c r="DC72" s="357"/>
      <c r="DD72" s="357"/>
      <c r="DE72" s="357"/>
      <c r="DF72" s="356"/>
      <c r="DG72" s="4"/>
      <c r="DH72" s="4"/>
      <c r="DI72" s="355">
        <f>$L$10</f>
        <v>1900</v>
      </c>
      <c r="DJ72" s="347"/>
      <c r="DK72" s="357"/>
      <c r="DL72" s="357"/>
      <c r="DM72" s="357"/>
      <c r="DN72" s="357"/>
      <c r="DO72" s="357"/>
      <c r="DP72" s="357"/>
      <c r="DQ72" s="357"/>
      <c r="DR72" s="357"/>
      <c r="DS72" s="357"/>
      <c r="DT72" s="356"/>
      <c r="DU72" s="4"/>
      <c r="DV72" s="4"/>
      <c r="DW72" s="355">
        <f>$L$10</f>
        <v>1900</v>
      </c>
      <c r="DX72" s="347"/>
      <c r="DY72" s="357"/>
      <c r="DZ72" s="357"/>
      <c r="EA72" s="357"/>
      <c r="EB72" s="357"/>
      <c r="EC72" s="357"/>
      <c r="ED72" s="357"/>
      <c r="EE72" s="357"/>
      <c r="EF72" s="357"/>
      <c r="EG72" s="357"/>
      <c r="EH72" s="356"/>
      <c r="EI72" s="4"/>
      <c r="EJ72" s="4"/>
      <c r="EK72" s="355">
        <f>$L$10</f>
        <v>1900</v>
      </c>
      <c r="EL72" s="347"/>
      <c r="EM72" s="357"/>
      <c r="EN72" s="357"/>
      <c r="EO72" s="357"/>
      <c r="EP72" s="357"/>
      <c r="EQ72" s="357"/>
      <c r="ER72" s="357"/>
      <c r="ES72" s="357"/>
      <c r="ET72" s="357"/>
      <c r="EU72" s="357"/>
      <c r="EV72" s="356"/>
      <c r="EW72" s="4"/>
      <c r="EX72" s="4"/>
      <c r="EY72" s="355">
        <f>$L$10</f>
        <v>1900</v>
      </c>
      <c r="EZ72" s="347"/>
      <c r="FA72" s="357"/>
      <c r="FB72" s="357"/>
      <c r="FC72" s="357"/>
      <c r="FD72" s="357"/>
      <c r="FE72" s="357"/>
      <c r="FF72" s="357"/>
      <c r="FG72" s="357"/>
      <c r="FH72" s="357"/>
      <c r="FI72" s="357"/>
      <c r="FJ72" s="356"/>
      <c r="FK72" s="4"/>
    </row>
    <row r="73" spans="1:167" ht="14.25"/>
    <row r="74" spans="1:167" ht="11.25" customHeight="1"/>
    <row r="75" spans="1:167" ht="11.25" customHeight="1"/>
    <row r="76" spans="1:167" ht="11.25" customHeight="1"/>
    <row r="77" spans="1:167" ht="11.25" customHeight="1"/>
    <row r="78" spans="1:167" ht="11.25" customHeight="1"/>
    <row r="79" spans="1:167" ht="11.25" customHeight="1"/>
    <row r="80" spans="1:167" ht="11.25" customHeight="1"/>
    <row r="81" ht="11.25" customHeight="1"/>
  </sheetData>
  <sheetProtection algorithmName="SHA-512" hashValue="cynZuY5jOwam0K8K0wZWRmQdvBQ+0EQJIzzpZE4HVX87G52vBc4Jq4S/ivvl26pOke+n7z5zZcG3s4tRJyYmOA==" saltValue="JQbIWYYfsydHJj3aB84W4g==" spinCount="100000" sheet="1" objects="1" scenarios="1" formatColumns="0" formatRows="0" insertColumns="0" insertRows="0"/>
  <mergeCells count="145">
    <mergeCell ref="CH7:CR7"/>
    <mergeCell ref="CV7:DF7"/>
    <mergeCell ref="DJ7:DT7"/>
    <mergeCell ref="DX7:EH7"/>
    <mergeCell ref="EL7:EV7"/>
    <mergeCell ref="EZ7:FJ7"/>
    <mergeCell ref="B7:L7"/>
    <mergeCell ref="P7:Z7"/>
    <mergeCell ref="AD7:AN7"/>
    <mergeCell ref="AR7:BB7"/>
    <mergeCell ref="BF7:BP7"/>
    <mergeCell ref="BT7:CD7"/>
    <mergeCell ref="CH9:CR9"/>
    <mergeCell ref="CV9:DF9"/>
    <mergeCell ref="DJ9:DT9"/>
    <mergeCell ref="DX9:EH9"/>
    <mergeCell ref="EL9:EV9"/>
    <mergeCell ref="EZ9:FJ9"/>
    <mergeCell ref="B9:L9"/>
    <mergeCell ref="P9:Z9"/>
    <mergeCell ref="AD9:AN9"/>
    <mergeCell ref="AR9:BB9"/>
    <mergeCell ref="BF9:BP9"/>
    <mergeCell ref="BT9:CD9"/>
    <mergeCell ref="CH14:CR14"/>
    <mergeCell ref="CV14:DF14"/>
    <mergeCell ref="DJ14:DT14"/>
    <mergeCell ref="DX14:EH14"/>
    <mergeCell ref="EL14:EV14"/>
    <mergeCell ref="EZ14:FJ14"/>
    <mergeCell ref="B14:L14"/>
    <mergeCell ref="P14:Z14"/>
    <mergeCell ref="AD14:AN14"/>
    <mergeCell ref="AR14:BB14"/>
    <mergeCell ref="BF14:BP14"/>
    <mergeCell ref="BT14:CD14"/>
    <mergeCell ref="CH29:CR29"/>
    <mergeCell ref="CV29:DF29"/>
    <mergeCell ref="DJ29:DT29"/>
    <mergeCell ref="DX29:EH29"/>
    <mergeCell ref="EL29:EV29"/>
    <mergeCell ref="EZ29:FJ29"/>
    <mergeCell ref="B29:L29"/>
    <mergeCell ref="P29:Z29"/>
    <mergeCell ref="AD29:AN29"/>
    <mergeCell ref="AR29:BB29"/>
    <mergeCell ref="BF29:BP29"/>
    <mergeCell ref="BT29:CD29"/>
    <mergeCell ref="CH44:CR44"/>
    <mergeCell ref="CV44:DF44"/>
    <mergeCell ref="DJ44:DT44"/>
    <mergeCell ref="DX44:EH44"/>
    <mergeCell ref="EL44:EV44"/>
    <mergeCell ref="EZ44:FJ44"/>
    <mergeCell ref="B44:L44"/>
    <mergeCell ref="P44:Z44"/>
    <mergeCell ref="AD44:AN44"/>
    <mergeCell ref="AR44:BB44"/>
    <mergeCell ref="BF44:BP44"/>
    <mergeCell ref="BT44:CD44"/>
    <mergeCell ref="CH59:CR59"/>
    <mergeCell ref="CV59:DF59"/>
    <mergeCell ref="DJ59:DT59"/>
    <mergeCell ref="DX59:EH59"/>
    <mergeCell ref="EL59:EV59"/>
    <mergeCell ref="EZ59:FJ59"/>
    <mergeCell ref="B59:L59"/>
    <mergeCell ref="P59:Z59"/>
    <mergeCell ref="AD59:AN59"/>
    <mergeCell ref="AR59:BB59"/>
    <mergeCell ref="BF59:BP59"/>
    <mergeCell ref="BT59:CD59"/>
    <mergeCell ref="A5:M5"/>
    <mergeCell ref="A1:B1"/>
    <mergeCell ref="A2:B2"/>
    <mergeCell ref="A3:B3"/>
    <mergeCell ref="C1:L1"/>
    <mergeCell ref="C2:L2"/>
    <mergeCell ref="C3:L3"/>
    <mergeCell ref="O1:P1"/>
    <mergeCell ref="Q1:Z1"/>
    <mergeCell ref="O2:P2"/>
    <mergeCell ref="Q2:Z2"/>
    <mergeCell ref="O3:P3"/>
    <mergeCell ref="Q3:Z3"/>
    <mergeCell ref="AC2:AD2"/>
    <mergeCell ref="AE2:AN2"/>
    <mergeCell ref="AC3:AD3"/>
    <mergeCell ref="AE3:AN3"/>
    <mergeCell ref="AQ1:AR1"/>
    <mergeCell ref="AS1:BB1"/>
    <mergeCell ref="AQ2:AR2"/>
    <mergeCell ref="AS2:BB2"/>
    <mergeCell ref="AQ3:AR3"/>
    <mergeCell ref="AS3:BB3"/>
    <mergeCell ref="AC1:AD1"/>
    <mergeCell ref="AE1:AN1"/>
    <mergeCell ref="BE2:BF2"/>
    <mergeCell ref="BG2:BP2"/>
    <mergeCell ref="BE3:BF3"/>
    <mergeCell ref="BG3:BP3"/>
    <mergeCell ref="BS1:BT1"/>
    <mergeCell ref="BU1:CD1"/>
    <mergeCell ref="BS2:BT2"/>
    <mergeCell ref="BU2:CD2"/>
    <mergeCell ref="BS3:BT3"/>
    <mergeCell ref="BU3:CD3"/>
    <mergeCell ref="BE1:BF1"/>
    <mergeCell ref="BG1:BP1"/>
    <mergeCell ref="CG2:CH2"/>
    <mergeCell ref="CI2:CR2"/>
    <mergeCell ref="CG3:CH3"/>
    <mergeCell ref="CI3:CR3"/>
    <mergeCell ref="CU1:CV1"/>
    <mergeCell ref="CW1:DF1"/>
    <mergeCell ref="CU2:CV2"/>
    <mergeCell ref="CW2:DF2"/>
    <mergeCell ref="CU3:CV3"/>
    <mergeCell ref="CW3:DF3"/>
    <mergeCell ref="CG1:CH1"/>
    <mergeCell ref="CI1:CR1"/>
    <mergeCell ref="DI2:DJ2"/>
    <mergeCell ref="DK2:DT2"/>
    <mergeCell ref="DI3:DJ3"/>
    <mergeCell ref="DK3:DT3"/>
    <mergeCell ref="DW1:DX1"/>
    <mergeCell ref="DY1:EH1"/>
    <mergeCell ref="DW2:DX2"/>
    <mergeCell ref="DY2:EH2"/>
    <mergeCell ref="DW3:DX3"/>
    <mergeCell ref="DY3:EH3"/>
    <mergeCell ref="DI1:DJ1"/>
    <mergeCell ref="DK1:DT1"/>
    <mergeCell ref="EK2:EL2"/>
    <mergeCell ref="EM2:EV2"/>
    <mergeCell ref="EK3:EL3"/>
    <mergeCell ref="EM3:EV3"/>
    <mergeCell ref="EY1:EZ1"/>
    <mergeCell ref="FA1:FJ1"/>
    <mergeCell ref="EY2:EZ2"/>
    <mergeCell ref="FA2:FJ2"/>
    <mergeCell ref="EY3:EZ3"/>
    <mergeCell ref="FA3:FJ3"/>
    <mergeCell ref="EK1:EL1"/>
    <mergeCell ref="EM1:EV1"/>
  </mergeCells>
  <conditionalFormatting sqref="A1:A3 C1:C3 FL1:XFD3 A4:XFD4 A5 N5:XFD5">
    <cfRule type="cellIs" dxfId="73" priority="452" operator="lessThan">
      <formula>0</formula>
    </cfRule>
    <cfRule type="cellIs" dxfId="72" priority="453" operator="lessThan">
      <formula>0</formula>
    </cfRule>
    <cfRule type="cellIs" dxfId="71" priority="454" operator="lessThan">
      <formula>0</formula>
    </cfRule>
    <cfRule type="cellIs" dxfId="70" priority="455" operator="lessThan">
      <formula>0</formula>
    </cfRule>
  </conditionalFormatting>
  <conditionalFormatting sqref="A6:XFD10">
    <cfRule type="cellIs" dxfId="69" priority="2" operator="lessThan">
      <formula>0</formula>
    </cfRule>
    <cfRule type="cellIs" dxfId="68" priority="3" operator="lessThan">
      <formula>0</formula>
    </cfRule>
    <cfRule type="cellIs" dxfId="67" priority="4" operator="lessThan">
      <formula>0</formula>
    </cfRule>
    <cfRule type="cellIs" dxfId="66" priority="5" operator="lessThan">
      <formula>0</formula>
    </cfRule>
  </conditionalFormatting>
  <conditionalFormatting sqref="A11:XFD73">
    <cfRule type="cellIs" dxfId="65" priority="1" operator="lessThan">
      <formula>0</formula>
    </cfRule>
  </conditionalFormatting>
  <conditionalFormatting sqref="A74:XFD1048576">
    <cfRule type="cellIs" dxfId="64" priority="357" operator="lessThan">
      <formula>0</formula>
    </cfRule>
    <cfRule type="cellIs" dxfId="63" priority="358" operator="lessThan">
      <formula>0</formula>
    </cfRule>
    <cfRule type="cellIs" dxfId="62" priority="359" operator="lessThan">
      <formula>0</formula>
    </cfRule>
    <cfRule type="cellIs" dxfId="61" priority="360" operator="lessThan">
      <formula>0</formula>
    </cfRule>
  </conditionalFormatting>
  <conditionalFormatting sqref="N1:O3 Q1:Q3">
    <cfRule type="cellIs" dxfId="60" priority="151" operator="lessThan">
      <formula>0</formula>
    </cfRule>
    <cfRule type="cellIs" dxfId="59" priority="152" operator="lessThan">
      <formula>0</formula>
    </cfRule>
    <cfRule type="cellIs" dxfId="58" priority="153" operator="lessThan">
      <formula>0</formula>
    </cfRule>
    <cfRule type="cellIs" dxfId="57" priority="154" operator="lessThan">
      <formula>0</formula>
    </cfRule>
  </conditionalFormatting>
  <conditionalFormatting sqref="AB1:AC3 AE1:AE3">
    <cfRule type="cellIs" dxfId="56" priority="147" operator="lessThan">
      <formula>0</formula>
    </cfRule>
    <cfRule type="cellIs" dxfId="55" priority="148" operator="lessThan">
      <formula>0</formula>
    </cfRule>
    <cfRule type="cellIs" dxfId="54" priority="149" operator="lessThan">
      <formula>0</formula>
    </cfRule>
    <cfRule type="cellIs" dxfId="53" priority="150" operator="lessThan">
      <formula>0</formula>
    </cfRule>
  </conditionalFormatting>
  <conditionalFormatting sqref="AP1:AQ3 AS1:AS3">
    <cfRule type="cellIs" dxfId="52" priority="143" operator="lessThan">
      <formula>0</formula>
    </cfRule>
    <cfRule type="cellIs" dxfId="51" priority="144" operator="lessThan">
      <formula>0</formula>
    </cfRule>
    <cfRule type="cellIs" dxfId="50" priority="145" operator="lessThan">
      <formula>0</formula>
    </cfRule>
    <cfRule type="cellIs" dxfId="49" priority="146" operator="lessThan">
      <formula>0</formula>
    </cfRule>
  </conditionalFormatting>
  <conditionalFormatting sqref="BD1:BE3 BG1:BG3">
    <cfRule type="cellIs" dxfId="48" priority="139" operator="lessThan">
      <formula>0</formula>
    </cfRule>
    <cfRule type="cellIs" dxfId="47" priority="140" operator="lessThan">
      <formula>0</formula>
    </cfRule>
    <cfRule type="cellIs" dxfId="46" priority="141" operator="lessThan">
      <formula>0</formula>
    </cfRule>
    <cfRule type="cellIs" dxfId="45" priority="142" operator="lessThan">
      <formula>0</formula>
    </cfRule>
  </conditionalFormatting>
  <conditionalFormatting sqref="BR1:BS3 BU1:BU3">
    <cfRule type="cellIs" dxfId="44" priority="135" operator="lessThan">
      <formula>0</formula>
    </cfRule>
    <cfRule type="cellIs" dxfId="43" priority="136" operator="lessThan">
      <formula>0</formula>
    </cfRule>
    <cfRule type="cellIs" dxfId="42" priority="137" operator="lessThan">
      <formula>0</formula>
    </cfRule>
    <cfRule type="cellIs" dxfId="41" priority="138" operator="lessThan">
      <formula>0</formula>
    </cfRule>
  </conditionalFormatting>
  <conditionalFormatting sqref="CF1:CG3 CI1:CI3">
    <cfRule type="cellIs" dxfId="40" priority="131" operator="lessThan">
      <formula>0</formula>
    </cfRule>
    <cfRule type="cellIs" dxfId="39" priority="132" operator="lessThan">
      <formula>0</formula>
    </cfRule>
    <cfRule type="cellIs" dxfId="38" priority="133" operator="lessThan">
      <formula>0</formula>
    </cfRule>
    <cfRule type="cellIs" dxfId="37" priority="134" operator="lessThan">
      <formula>0</formula>
    </cfRule>
  </conditionalFormatting>
  <conditionalFormatting sqref="CT1:CU3 CW1:CW3">
    <cfRule type="cellIs" dxfId="36" priority="127" operator="lessThan">
      <formula>0</formula>
    </cfRule>
    <cfRule type="cellIs" dxfId="35" priority="128" operator="lessThan">
      <formula>0</formula>
    </cfRule>
    <cfRule type="cellIs" dxfId="34" priority="129" operator="lessThan">
      <formula>0</formula>
    </cfRule>
    <cfRule type="cellIs" dxfId="33" priority="130" operator="lessThan">
      <formula>0</formula>
    </cfRule>
  </conditionalFormatting>
  <conditionalFormatting sqref="DH1:DI3 DK1:DK3">
    <cfRule type="cellIs" dxfId="32" priority="123" operator="lessThan">
      <formula>0</formula>
    </cfRule>
    <cfRule type="cellIs" dxfId="31" priority="124" operator="lessThan">
      <formula>0</formula>
    </cfRule>
    <cfRule type="cellIs" dxfId="30" priority="125" operator="lessThan">
      <formula>0</formula>
    </cfRule>
    <cfRule type="cellIs" dxfId="29" priority="126" operator="lessThan">
      <formula>0</formula>
    </cfRule>
  </conditionalFormatting>
  <conditionalFormatting sqref="DV1:DW3 DY1:DY3">
    <cfRule type="cellIs" dxfId="28" priority="119" operator="lessThan">
      <formula>0</formula>
    </cfRule>
    <cfRule type="cellIs" dxfId="27" priority="120" operator="lessThan">
      <formula>0</formula>
    </cfRule>
    <cfRule type="cellIs" dxfId="26" priority="121" operator="lessThan">
      <formula>0</formula>
    </cfRule>
    <cfRule type="cellIs" dxfId="25" priority="122" operator="lessThan">
      <formula>0</formula>
    </cfRule>
  </conditionalFormatting>
  <conditionalFormatting sqref="EJ1:EK3 EM1:EM3">
    <cfRule type="cellIs" dxfId="24" priority="115" operator="lessThan">
      <formula>0</formula>
    </cfRule>
    <cfRule type="cellIs" dxfId="23" priority="116" operator="lessThan">
      <formula>0</formula>
    </cfRule>
    <cfRule type="cellIs" dxfId="22" priority="117" operator="lessThan">
      <formula>0</formula>
    </cfRule>
    <cfRule type="cellIs" dxfId="21" priority="118" operator="lessThan">
      <formula>0</formula>
    </cfRule>
  </conditionalFormatting>
  <conditionalFormatting sqref="EX1:EY3 FA1:FA3">
    <cfRule type="cellIs" dxfId="20" priority="111" operator="lessThan">
      <formula>0</formula>
    </cfRule>
    <cfRule type="cellIs" dxfId="19" priority="112" operator="lessThan">
      <formula>0</formula>
    </cfRule>
    <cfRule type="cellIs" dxfId="18" priority="113" operator="lessThan">
      <formula>0</formula>
    </cfRule>
    <cfRule type="cellIs" dxfId="17" priority="114" operator="lessThan">
      <formula>0</formula>
    </cfRule>
  </conditionalFormatting>
  <dataValidations count="2">
    <dataValidation type="custom" errorStyle="warning" allowBlank="1" showInputMessage="1" showErrorMessage="1" errorTitle="Data anomaly" error="Check input" sqref="Q5:AA5 AT5:BC5 BG5:BQ5 BU5:CE5 CI5:CS5 DK5:DU5 DY5:EI5 EM5:EW5 FA5:FK5 CU4:DG6 BQ4:BQ1048576 D71:D1048576 CU7:CU1048576 P4:Z16 DX7:EH16 BE4:BP6 CX56:CX61 CG4:CR6 BE7:BE1048576 EI4:EI1048576 E70:E1048576 F69:F1048576 G68:G1048576 H67:H1048576 I66:I1048576 J65:J1048576 K64:K1048576 L63:L1048576 C72:C1048576 B73:B1048576 L18:L31 K19:K31 J20:J31 I21:I31 H22:H31 G23:G31 F24:F31 E25:E31 D26:D31 B28:B31 C27:C31 C42:C46 L33:L46 K34:K46 J35:J46 I36:I46 H37:H46 G38:G46 F39:F46 E40:E46 D41:D46 B43:B46 B58:B61 C57:C61 L48:L61 K49:K61 J50:J61 I51:I61 H52:H61 G53:G61 F54:F61 E55:E61 D56:D61 N1:O1048576 P73:Z1048576 BC4:BC1048576 DJ7:DT16 AC7:AC72 DZ71:DZ72 EA70:EA72 BS7:BS72 AE1:AE3 EB69:EB72 EW4:EW1048576 EC68:EC72 CE4:CE1048576 FK4:FK1048576 BS73:CD1048576 DG7:DG1048576 DI7:DI72 CS4:CS1048576 ED67:ED72 EE66:EE72 AQ1:AQ72 CH7:CR16 CX71:CX72 CY70:CY72 CZ69:CZ72 DA68:DA72 DB67:DB72 DC66:DC72 DD65:DD72 DE64:DE72 DF63:DF72 CW72 DF18:DF31 DE19:DE31 DD20:DD31 DC21:DC31 DB22:DB31 DA23:DA31 CZ24:CZ31 CY25:CY31 CX26:CX31 CV28:CV31 CW27:CW31 CW42:CW46 DF33:DF46 DE34:DE46 DD35:DD46 DC36:DC46 DB37:DB46 DA38:DA46 CZ39:CZ46 CY40:CY46 CX41:CX46 CV43:CV46 CV58:CV61 CW57:CW61 DF48:DF61 DE49:DE61 DD50:DD61 DC51:DC61 DB52:DB61 EZ7:FJ16 DA53:DA61 EY1:EY3 BH56:BH61 EF65:EF72 CG7:CG72 AC73:AN1048576 EG64:EG72 AC4:AO6 EH63:EH72 B6:L16 AD7:AN16 BF7:BP16 BT7:CD16 CT1:CT1048576 CF1:CF1048576 BR1:BR1048576 BD1:BD1048576 DY72 AP1:AP1048576 AB1:AB1048576 A5:A1048576 EH18:EH31 A4:B4 EX1:EX1048576 EJ1:EJ1048576 DV1:DV1048576 DH1:DH1048576 Q1:Q3 FL1:XFD1048576 EM1:EM3 DW1:DW3 DK1:DK3 CU1:CU3 CI1:CI3 BU1:BU3 BG1:BG3 AS1:AS3 EL7:EV16 M6:M1048576 C1:C4 R71:R72 BF73:BP1048576 S70:S72 T69:T72 U68:U72 V67:V72 W66:W72 X65:X72 Y64:Y72 Z63:Z72 Q72 Z18:Z31 Y19:Y31 X20:X31 W21:W31 V22:V31 U23:U31 T24:T31 S25:S31 R26:R31 P28:P31 Q27:Q31 Q42:Q46 Z33:Z46 Y34:Y46 X35:X46 W36:W46 V37:V46 U38:U46 T39:T46 S40:S46 R41:R46 P43:P46 P58:P61 Q57:Q61 Z48:Z61 Y49:Y61 X50:X61 W51:W61 V52:V61 U53:U61 AF71:AF72 EG19:EG31 EF20:EF31 EE21:EE31 ED22:ED31 EC23:EC31 EB24:EB31 EA25:EA31 DZ26:DZ31 DX28:DX31 DY27:DY31 DY42:DY46 EH33:EH46 EG34:EG46 EF35:EF46 EE36:EE46 ED37:ED46 EC38:EC46 EB39:EB46 EA40:EA46 DZ41:DZ46 DX43:DX46 DX58:DX61 DY57:DY61 EH48:EH61 EG49:EG61 EF50:EF61 EE51:EE61 ED52:ED61 EC53:EC61 EB54:EB61 EA55:EA61 DW7:DW72 AA4:AA1048576 AC1:AC3 T54:T61 BE1:BE3 BS1:BS3 CG1:CG3 CW1:CW3 DI1:DI3 DY1:DY3 EN71:EN72 EO70:EO72 EP69:EP72 EQ68:EQ72 ER67:ER72 ES66:ES72 ET65:ET72 EU64:EU72 EV63:EV72 EM72 EV18:EV31 EU19:EU31 ET20:ET31 ES21:ES31 ER22:ER31 EQ23:EQ31 EP24:EP31 EO25:EO31 EN26:EN31 EL28:EL31 EM27:EM31 EM42:EM46 EV33:EV46 EU34:EU46 ET35:ET46 ES36:ES46 ER37:ER46 EQ38:EQ46 EP39:EP46 EO40:EO46 EN41:EN46 EL43:EL46 EL58:EL61 EM57:EM61 EV48:EV61 EU49:EU61 ET50:ET61 ES51:ES61 ER52:ER61 EQ53:EQ61 EP54:EP61 AG70:AG72 CV73:DF1048576 AH69:AH72 AI68:AI72 AJ67:AJ72 AK66:AK72 AL65:AL72 AM64:AM72 AN63:AN72 AE72 AN18:AN31 AM19:AM31 AL20:AL31 AK21:AK31 AJ22:AJ31 AI23:AI31 AH24:AH31 AG25:AG31 AF26:AF31 AD28:AD31 AE27:AE31 AE42:AE46 AN33:AN46 AM34:AM46 AL35:AL46 AK36:AK46 AJ37:AJ46 AI38:AI46 AH39:AH46 AG40:AG46 AF41:AF46 AD43:AD46 AD58:AD61 AE57:AE61 AN48:AN61 AM49:AM61 AL50:AL61 AK51:AK61 AJ52:AJ61 AI53:AI61 AQ73:BB1048576 AT71:AT72 AU70:AU72 AV69:AV72 AW68:AW72 AX67:AX72 AY66:AY72 AZ65:AZ72 BA64:BA72 BB63:BB72 AS72 BB18:BB31 BA19:BA31 AZ20:AZ31 AY21:AY31 AX22:AX31 AW23:AW31 AV24:AV31 AU25:AU31 AT26:AT31 AR28:AR31 AS27:AS31 AS42:AS46 BB33:BB46 BA34:BA46 AZ35:AZ46 AY36:AY46 AX37:AX46 AW38:AW46 AV39:AV46 AU40:AU46 AT41:AT46 AR43:AR46 AR58:AR61 AS57:AS61 BB48:BB61 BA49:BA61 AZ50:AZ61 AY51:AY61 AX52:AX61 AW53:AW61 AR4:BB16 BH71:BH72 BI70:BI72 DW73:EH1048576 BJ69:BJ72 BK68:BK72 BL67:BL72 BM66:BM72 BN65:BN72 BO64:BO72 BP63:BP72 BG72 BP18:BP31 BO19:BO31 BN20:BN31 BM21:BM31 BL22:BL31 BK23:BK31 BJ24:BJ31 BI25:BI31 BH26:BH31 BF28:BF31 BG27:BG31 BG42:BG46 BP33:BP46 BO34:BO46 BN35:BN46 BM36:BM46 BL37:BL46 BK38:BK46 BJ39:BJ46 BI40:BI46 BH41:BH46 BF43:BF46 BF58:BF61 BG57:BG61 BP48:BP61 BO49:BO61 BN50:BN61 BM51:BM61 BL52:BL61 BK53:BK61 BJ54:BJ61 BV71:BV72 BW70:BW72 EL73:EV1048576 BX69:BX72 BY68:BY72 BZ67:BZ72 CA66:CA72 CB65:CB72 CC64:CC72 CD63:CD72 BU72 CD18:CD31 CC19:CC31 CB20:CB31 CA21:CA31 BZ22:BZ31 BY23:BY31 BX24:BX31 BW25:BW31 BV26:BV31 BT28:BT31 BU27:BU31 BU42:BU46 CD33:CD46 CC34:CC46 CB35:CB46 CA36:CA46 BZ37:BZ46 BY38:BY46 BX39:BX46 BW40:BW46 BV41:BV46 BT43:BT46 BT58:BT61 BU57:BU61 CD48:CD61 CC49:CC61 CB50:CB61 CA51:CA61 BZ52:BZ61 BY53:BY61 BX54:BX61 DU4:DU1048576 AT56:AT61 EZ73:FJ1048576 CG73:CR1048576 CJ71:CJ72 CK70:CK72 CL69:CL72 CM68:CM72 CN67:CN72 CO66:CO72 CP65:CP72 CQ64:CQ72 CR63:CR72 CI72 CR18:CR31 CQ19:CQ31 CP20:CP31 CO21:CO31 CN22:CN31 CM23:CM31 CL24:CL31 CK25:CK31 CJ26:CJ31 CH28:CH31 CI27:CI31 CI42:CI46 CR33:CR46 CQ34:CQ46 CP35:CP46 CO36:CO46 CN37:CN46 CM38:CM46 CL39:CL46 CK40:CK46 CJ41:CJ46 CH43:CH46 CH58:CH61 CI57:CI61 CR48:CR61 CQ49:CQ61 CP50:CP61 CO51:CO61 CN52:CN61 AV54:AV61 AH54:AH61 BI55:BI61 CM53:CM61 BW55:BW61 CZ54:CZ61 DZ56:DZ61 CV7:DF16 CL54:CL61 CY55:CY61 FB56:FB61 D4:M4 A1:A3 EK1:EK3 S55:S61 EO55:EO61 AG55:AG61 FA1:FA3 EN56:EN61 R56:R61 AU55:AU61 BV56:BV61 CK55:CK61 CJ56:CJ61 AO7:AO1048576 AF56:AF61 DI73:DT1048576 DL71:DL72 DM70:DM72 DN69:DN72 DO68:DO72 DP67:DP72 DQ66:DQ72 DR65:DR72 DS64:DS72 DT63:DT72 DK72 DT18:DT31 DS19:DS31 DR20:DR31 DQ21:DQ31 DP22:DP31 DO23:DO31 DN24:DN31 DM25:DM31 DL26:DL31 DJ28:DJ31 DK27:DK31 DK42:DK46 DT33:DT46 DS34:DS46 DR35:DR46 DQ36:DQ46 DP37:DP46 DO38:DO46 DN39:DN46 DM40:DM46 DL41:DL46 DJ43:DJ46 DJ58:DJ61 DK57:DK61 DT48:DT61 DS49:DS61 DR50:DR61 DQ51:DQ61 DP52:DP61 DO53:DO61 DN54:DN61 DM55:DM61 DL56:DL61 EY4:FJ6 DW4:EH6 EK4:EV6 DI4:DT6 BS4:CD6 EK7:EK1048576 FB71:FB72 FC70:FC72 FD69:FD72 FE68:FE72 FF67:FF72 FG66:FG72 FH65:FH72 FI64:FI72 FJ63:FJ72 FA72 FJ18:FJ31 FI19:FI31 FH20:FH31 FG21:FG31 FF22:FF31 FE23:FE31 FD24:FD31 FC25:FC31 FB26:FB31 EZ28:EZ31 FA27:FA31 FA42:FA46 FJ33:FJ46 FI34:FI46 FH35:FH46 FG36:FG46 FF37:FF46 FE38:FE46 FD39:FD46 FC40:FC46 FB41:FB46 EZ43:EZ46 EZ58:EZ61 FA57:FA61 FJ48:FJ61 FI49:FI61 FH50:FH61 FG51:FG61 FF52:FF61 FE53:FE61 FD54:FD61 FC55:FC61 EY7:EY1048576" xr:uid="{00000000-0002-0000-0A00-000000000000}">
      <formula1>"if(B24:FL80&lt;0,""Check"","""")"</formula1>
    </dataValidation>
    <dataValidation type="whole" errorStyle="warning" operator="greaterThan" allowBlank="1" showInputMessage="1" showErrorMessage="1" errorTitle="Data anomaly" error="Check input" sqref="B17:B27 C17:C26 D17:D25 E17:E24 F17:F23 G17:G22 H17:H21 I17:I20 J17:J19 K17:K18 L17 B32:B42 C32:C41 D32:D40 E32:E39 F32:F38 G32:G37 H32:H36 I32:I35 J32:J34 K32:K33 L32 B47:B57 C47:C56 D47:D55 E47:E54 F47:F53 G47:G52 H47:H51 I47:I50 J47:J49 K47:K48 L47 B62:B72 C62:C71 D62:D70 E62:E69 F62:F68 G62:G67 H62:H66 I62:I65 J62:J64 K62:K63 L62 CH17:CH27 CI17:CI26 CJ17:CJ25 CK17:CK24 CL17:CL23 CM17:CM22 CN17:CN21 CO17:CO20 CP17:CP19 CQ17:CQ18 CR17 CH32:CH42 CI32:CI41 CJ32:CJ40 CK32:CK39 CL32:CL38 CM32:CM37 CN32:CN36 CO32:CO35 CP32:CP34 CQ32:CQ33 CR32 CH47:CH57 CI47:CI56 CJ47:CJ55 CK47:CK54 CL47:CL53 CM47:CM52 CN47:CN51 CO47:CO50 CP47:CP49 CQ47:CQ48 CR47 CH62:CH72 CI62:CI71 CJ62:CJ70 CK62:CK69 CL62:CL68 CM62:CM67 CN62:CN66 CO62:CO65 CP62:CP64 CQ62:CQ63 CR62 CV17:CV27 CW17:CW26 CX17:CX25 CY17:CY24 CZ17:CZ23 DA17:DA22 DB17:DB21 DC17:DC20 DD17:DD19 DE17:DE18 DF17 CV32:CV42 CW32:CW41 CX32:CX40 CY32:CY39 CZ32:CZ38 DA32:DA37 DB32:DB36 DC32:DC35 DD32:DD34 DE32:DE33 DF32 CV47:CV57 CW47:CW56 CX47:CX55 CY47:CY54 CZ47:CZ53 DA47:DA52 DB47:DB51 DC47:DC50 DD47:DD49 DE47:DE48 DF47 CV62:CV72 CW62:CW71 CX62:CX70 CY62:CY69 CZ62:CZ68 DA62:DA67 DB62:DB66 DC62:DC65 DD62:DD64 DE62:DE63 DF62 DJ17:DJ27 DK17:DK26 DL17:DL25 DM17:DM24 DN17:DN23 DO17:DO22 DP17:DP21 DQ17:DQ20 DR17:DR19 DS17:DS18 DT17 DJ32:DJ42 DK32:DK41 DL32:DL40 DM32:DM39 DN32:DN38 DO32:DO37 DP32:DP36 DQ32:DQ35 DR32:DR34 DS32:DS33 DT32 DJ47:DJ57 DK47:DK56 DL47:DL55 DM47:DM54 DN47:DN53 DO47:DO52 DP47:DP51 DQ47:DQ50 DR47:DR49 DS47:DS48 DT47 DJ62:DJ72 DK62:DK71 DL62:DL70 DM62:DM69 DN62:DN68 DO62:DO67 DP62:DP66 DQ62:DQ65 DR62:DR64 DS62:DS63 DT62 P17:P27 Q17:Q26 R17:R25 S17:S24 T17:T23 U17:U22 V17:V21 W17:W20 X17:X19 Y17:Y18 Z17 P32:P42 Q32:Q41 R32:R40 S32:S39 T32:T38 U32:U37 V32:V36 W32:W35 X32:X34 Y32:Y33 Z32 P47:P57 Q47:Q56 R47:R55 S47:S54 T47:T53 U47:U52 V47:V51 W47:W50 X47:X49 Y47:Y48 Z47 P62:P72 Q62:Q71 R62:R70 S62:S69 T62:T68 U62:U67 V62:V66 W62:W65 X62:X64 Y62:Y63 Z62 DX17:DX27 DY17:DY26 DZ17:DZ25 EA17:EA24 EB17:EB23 EC17:EC22 ED17:ED21 EE17:EE20 EF17:EF19 EG17:EG18 EH17 DX32:DX42 DY32:DY41 DZ32:DZ40 EA32:EA39 EB32:EB38 EC32:EC37 ED32:ED36 EE32:EE35 EF32:EF34 EG32:EG33 EH32 DX47:DX57 DY47:DY56 DZ47:DZ55 EA47:EA54 EB47:EB53 EC47:EC52 ED47:ED51 EE47:EE50 EF47:EF49 EG47:EG48 EH47 DX62:DX72 DY62:DY71 DZ62:DZ70 EA62:EA69 EB62:EB68 EC62:EC67 ED62:ED66 EE62:EE65 EF62:EF64 EG62:EG63 EH62 EL17:EL27 EM17:EM26 EN17:EN25 EO17:EO24 EP17:EP23 EQ17:EQ22 ER17:ER21 ES17:ES20 ET17:ET19 EU17:EU18 EV17 EL32:EL42 EM32:EM41 EN32:EN40 EO32:EO39 EP32:EP38 EQ32:EQ37 ER32:ER36 ES32:ES35 ET32:ET34 EU32:EU33 EV32 EL47:EL57 EM47:EM56 EN47:EN55 EO47:EO54 EP47:EP53 EQ47:EQ52 ER47:ER51 ES47:ES50 ET47:ET49 EU47:EU48 EV47 EL62:EL72 EM62:EM71 EN62:EN70 EO62:EO69 EP62:EP68 EQ62:EQ67 ER62:ER66 ES62:ES65 ET62:ET64 EU62:EU63 EV62 AD17:AD27 AE17:AE26 AF17:AF25 AG17:AG24 AH17:AH23 AI17:AI22 AJ17:AJ21 AK17:AK20 AL17:AL19 AM17:AM18 AN17 AD32:AD42 AE32:AE41 AF32:AF40 AG32:AG39 AH32:AH38 AI32:AI37 AJ32:AJ36 AK32:AK35 AL32:AL34 AM32:AM33 AN32 AD47:AD57 AE47:AE56 AF47:AF55 AG47:AG54 AH47:AH53 AI47:AI52 AJ47:AJ51 AK47:AK50 AL47:AL49 AM47:AM48 AN47 AD62:AD72 AE62:AE71 AF62:AF70 AG62:AG69 AH62:AH68 AI62:AI67 AJ62:AJ66 AK62:AK65 AL62:AL64 AM62:AM63 AN62 AR17:AR27 AS17:AS26 AT17:AT25 AU17:AU24 AV17:AV23 AW17:AW22 AX17:AX21 AY17:AY20 AZ17:AZ19 BA17:BA18 BB17 AR32:AR42 AS32:AS41 AT32:AT40 AU32:AU39 AV32:AV38 AW32:AW37 AX32:AX36 AY32:AY35 AZ32:AZ34 BA32:BA33 BB32 AR47:AR57 AS47:AS56 AT47:AT55 AU47:AU54 AV47:AV53 AW47:AW52 AX47:AX51 AY47:AY50 AZ47:AZ49 BA47:BA48 BB47 AR62:AR72 AS62:AS71 AT62:AT70 AU62:AU69 AV62:AV68 AW62:AW67 AX62:AX66 AY62:AY65 AZ62:AZ64 BA62:BA63 BB62 BF17:BF27 BG17:BG26 BH17:BH25 BI17:BI24 BJ17:BJ23 BK17:BK22 BL17:BL21 BM17:BM20 BN17:BN19 BO17:BO18 BP17 BF32:BF42 BG32:BG41 BH32:BH40 BI32:BI39 BJ32:BJ38 BK32:BK37 BL32:BL36 BM32:BM35 BN32:BN34 BO32:BO33 BP32 BF47:BF57 BG47:BG56 BH47:BH55 BI47:BI54 BJ47:BJ53 BK47:BK52 BL47:BL51 BM47:BM50 BN47:BN49 BO47:BO48 BP47 BF62:BF72 BG62:BG71 BH62:BH70 BI62:BI69 BJ62:BJ68 BK62:BK67 BL62:BL66 BM62:BM65 BN62:BN64 BO62:BO63 BP62 BT17:BT27 BU17:BU26 BV17:BV25 BW17:BW24 BX17:BX23 BY17:BY22 BZ17:BZ21 CA17:CA20 CB17:CB19 CC17:CC18 CD17 BT32:BT42 BU32:BU41 BV32:BV40 BW32:BW39 BX32:BX38 BY32:BY37 BZ32:BZ36 CA32:CA35 CB32:CB34 CC32:CC33 CD32 BT47:BT57 BU47:BU56 BV47:BV55 BW47:BW54 BX47:BX53 BY47:BY52 BZ47:BZ51 CA47:CA50 CB47:CB49 CC47:CC48 CD47 BT62:BT72 BU62:BU71 BV62:BV70 BW62:BW69 BX62:BX68 BY62:BY67 BZ62:BZ66 CA62:CA65 CB62:CB64 CC62:CC63 CD62 EZ17:EZ27 FA17:FA26 FB17:FB25 FC17:FC24 FD17:FD23 FE17:FE22 FF17:FF21 FG17:FG20 FH17:FH19 FI17:FI18 FJ17 EZ32:EZ42 FA32:FA41 FB32:FB40 FC32:FC39 FD32:FD38 FE32:FE37 FF32:FF36 FG32:FG35 FH32:FH34 FI32:FI33 FJ32 EZ47:EZ57 FA47:FA56 FB47:FB55 FC47:FC54 FD47:FD53 FE47:FE52 FF47:FF51 FG47:FG50 FH47:FH49 FI47:FI48 FJ47 EZ62:EZ72 FA62:FA71 FB62:FB70 FC62:FC69 FD62:FD68 FE62:FE67 FF62:FF66 FG62:FG65 FH62:FH64 FI62:FI63 FJ62" xr:uid="{00000000-0002-0000-0A00-000001000000}">
      <formula1>-1</formula1>
    </dataValidation>
  </dataValidations>
  <pageMargins left="0" right="0" top="0" bottom="0" header="0" footer="0"/>
  <colBreaks count="11" manualBreakCount="11">
    <brk id="13" max="1048575" man="1"/>
    <brk id="27" max="1048575" man="1"/>
    <brk id="42" max="1048575" man="1"/>
    <brk id="56" max="1048575" man="1"/>
    <brk id="70" max="1048575" man="1"/>
    <brk id="84" max="1048575" man="1"/>
    <brk id="98" max="1048575" man="1"/>
    <brk id="112" max="1048575" man="1"/>
    <brk id="126" max="1048575" man="1"/>
    <brk id="140" max="1048575" man="1"/>
    <brk id="154" max="1048575" man="1"/>
  </colBreaks>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rgb="FFFFFF99"/>
    <pageSetUpPr fitToPage="1"/>
  </sheetPr>
  <dimension ref="A1:H103"/>
  <sheetViews>
    <sheetView showGridLines="0" zoomScale="85" zoomScaleNormal="85" zoomScalePageLayoutView="85" workbookViewId="0">
      <pane xSplit="2" ySplit="7" topLeftCell="C19" activePane="bottomRight" state="frozen"/>
      <selection pane="bottomRight" activeCell="D33" sqref="D33"/>
      <selection pane="bottomLeft" activeCell="F53" sqref="F53:L57"/>
      <selection pane="topRight" activeCell="F53" sqref="F53:L57"/>
    </sheetView>
  </sheetViews>
  <sheetFormatPr defaultColWidth="2.28515625" defaultRowHeight="15"/>
  <cols>
    <col min="1" max="1" width="4" style="366" customWidth="1"/>
    <col min="2" max="2" width="35.42578125" style="366" customWidth="1"/>
    <col min="3" max="4" width="17.42578125" style="389" customWidth="1"/>
    <col min="5" max="5" width="17.42578125" style="386" customWidth="1"/>
    <col min="6" max="7" width="17.42578125" style="389" customWidth="1"/>
    <col min="8" max="8" width="17.42578125" style="386" customWidth="1"/>
    <col min="9" max="16384" width="2.28515625" style="366"/>
  </cols>
  <sheetData>
    <row r="1" spans="1:8" s="4" customFormat="1">
      <c r="A1" s="816" t="s">
        <v>4</v>
      </c>
      <c r="B1" s="817"/>
      <c r="C1" s="876">
        <f>Topsheet!C11</f>
        <v>0</v>
      </c>
      <c r="D1" s="876"/>
      <c r="E1" s="876"/>
      <c r="F1" s="876"/>
      <c r="G1" s="876"/>
      <c r="H1" s="877"/>
    </row>
    <row r="2" spans="1:8" s="4" customFormat="1">
      <c r="A2" s="818" t="s">
        <v>5</v>
      </c>
      <c r="B2" s="819"/>
      <c r="C2" s="878">
        <f>Topsheet!C12</f>
        <v>0</v>
      </c>
      <c r="D2" s="878"/>
      <c r="E2" s="878"/>
      <c r="F2" s="878"/>
      <c r="G2" s="878"/>
      <c r="H2" s="879"/>
    </row>
    <row r="3" spans="1:8" s="4" customFormat="1" ht="15.75" thickBot="1">
      <c r="A3" s="820" t="s">
        <v>6</v>
      </c>
      <c r="B3" s="821"/>
      <c r="C3" s="880">
        <f>Topsheet!C13</f>
        <v>0</v>
      </c>
      <c r="D3" s="880"/>
      <c r="E3" s="880"/>
      <c r="F3" s="880"/>
      <c r="G3" s="880"/>
      <c r="H3" s="881"/>
    </row>
    <row r="4" spans="1:8" ht="15.75" customHeight="1">
      <c r="A4" s="362"/>
      <c r="B4" s="363"/>
      <c r="C4" s="364"/>
      <c r="D4" s="364"/>
      <c r="E4" s="364"/>
      <c r="F4" s="364"/>
      <c r="G4" s="365"/>
      <c r="H4" s="364"/>
    </row>
    <row r="5" spans="1:8" s="40" customFormat="1" ht="18">
      <c r="A5" s="867" t="s">
        <v>735</v>
      </c>
      <c r="B5" s="867"/>
      <c r="C5" s="867"/>
      <c r="D5" s="867"/>
      <c r="E5" s="867"/>
      <c r="F5" s="867"/>
      <c r="G5" s="867"/>
      <c r="H5" s="867"/>
    </row>
    <row r="6" spans="1:8" ht="15.75" customHeight="1" thickBot="1">
      <c r="A6" s="362"/>
      <c r="B6" s="363"/>
      <c r="C6" s="364"/>
      <c r="D6" s="364"/>
      <c r="E6" s="364"/>
      <c r="F6" s="364"/>
      <c r="G6" s="365"/>
      <c r="H6" s="364"/>
    </row>
    <row r="7" spans="1:8" s="368" customFormat="1" ht="45.75" thickBot="1">
      <c r="A7" s="451"/>
      <c r="B7" s="451" t="s">
        <v>736</v>
      </c>
      <c r="C7" s="367" t="s">
        <v>737</v>
      </c>
      <c r="D7" s="367" t="s">
        <v>738</v>
      </c>
      <c r="E7" s="367" t="s">
        <v>739</v>
      </c>
      <c r="F7" s="367" t="s">
        <v>740</v>
      </c>
      <c r="G7" s="367" t="s">
        <v>741</v>
      </c>
      <c r="H7" s="367" t="s">
        <v>742</v>
      </c>
    </row>
    <row r="8" spans="1:8" s="369" customFormat="1" ht="15.75" customHeight="1">
      <c r="A8" s="468">
        <v>1</v>
      </c>
      <c r="B8" s="469" t="s">
        <v>743</v>
      </c>
      <c r="C8" s="390"/>
      <c r="D8" s="390"/>
      <c r="E8" s="391">
        <f t="shared" ref="E8" si="0">C8-D8</f>
        <v>0</v>
      </c>
      <c r="F8" s="390"/>
      <c r="G8" s="390"/>
      <c r="H8" s="392">
        <f t="shared" ref="H8" si="1">E8+F8-G8</f>
        <v>0</v>
      </c>
    </row>
    <row r="9" spans="1:8" ht="15.75" customHeight="1">
      <c r="A9" s="398">
        <v>2</v>
      </c>
      <c r="B9" s="470" t="s">
        <v>744</v>
      </c>
      <c r="C9" s="395"/>
      <c r="D9" s="395"/>
      <c r="E9" s="396">
        <f t="shared" ref="E9:E34" si="2">C9-D9</f>
        <v>0</v>
      </c>
      <c r="F9" s="395"/>
      <c r="G9" s="395"/>
      <c r="H9" s="397">
        <f t="shared" ref="H9:H39" si="3">E9+F9-G9</f>
        <v>0</v>
      </c>
    </row>
    <row r="10" spans="1:8" ht="15.75" customHeight="1">
      <c r="A10" s="398">
        <v>3</v>
      </c>
      <c r="B10" s="470" t="s">
        <v>745</v>
      </c>
      <c r="C10" s="395"/>
      <c r="D10" s="395"/>
      <c r="E10" s="396">
        <f t="shared" si="2"/>
        <v>0</v>
      </c>
      <c r="F10" s="395"/>
      <c r="G10" s="395"/>
      <c r="H10" s="397">
        <f t="shared" si="3"/>
        <v>0</v>
      </c>
    </row>
    <row r="11" spans="1:8" ht="15.75" customHeight="1">
      <c r="A11" s="398">
        <v>4</v>
      </c>
      <c r="B11" s="470" t="s">
        <v>746</v>
      </c>
      <c r="C11" s="395"/>
      <c r="D11" s="395"/>
      <c r="E11" s="396">
        <f t="shared" si="2"/>
        <v>0</v>
      </c>
      <c r="F11" s="395"/>
      <c r="G11" s="395"/>
      <c r="H11" s="397">
        <f t="shared" si="3"/>
        <v>0</v>
      </c>
    </row>
    <row r="12" spans="1:8" ht="15.75" customHeight="1">
      <c r="A12" s="398">
        <v>5</v>
      </c>
      <c r="B12" s="470" t="s">
        <v>747</v>
      </c>
      <c r="C12" s="405"/>
      <c r="D12" s="405"/>
      <c r="E12" s="471">
        <f t="shared" si="2"/>
        <v>0</v>
      </c>
      <c r="F12" s="405"/>
      <c r="G12" s="405"/>
      <c r="H12" s="472">
        <f>E12+F12-G12</f>
        <v>0</v>
      </c>
    </row>
    <row r="13" spans="1:8" s="369" customFormat="1" ht="15.75" customHeight="1">
      <c r="A13" s="393"/>
      <c r="B13" s="394" t="s">
        <v>748</v>
      </c>
      <c r="C13" s="473">
        <f>SUBTOTAL(9,C8:C12)</f>
        <v>0</v>
      </c>
      <c r="D13" s="473">
        <f t="shared" ref="D13:H13" si="4">SUBTOTAL(9,D8:D12)</f>
        <v>0</v>
      </c>
      <c r="E13" s="474">
        <f t="shared" si="4"/>
        <v>0</v>
      </c>
      <c r="F13" s="473">
        <f t="shared" si="4"/>
        <v>0</v>
      </c>
      <c r="G13" s="473">
        <f t="shared" si="4"/>
        <v>0</v>
      </c>
      <c r="H13" s="475">
        <f t="shared" si="4"/>
        <v>0</v>
      </c>
    </row>
    <row r="14" spans="1:8" s="369" customFormat="1" ht="15.75" customHeight="1">
      <c r="A14" s="393"/>
      <c r="B14" s="394"/>
      <c r="C14" s="476"/>
      <c r="D14" s="476"/>
      <c r="E14" s="477"/>
      <c r="F14" s="476"/>
      <c r="G14" s="476"/>
      <c r="H14" s="478"/>
    </row>
    <row r="15" spans="1:8" ht="15.75" customHeight="1">
      <c r="A15" s="398">
        <v>6</v>
      </c>
      <c r="B15" s="470" t="s">
        <v>749</v>
      </c>
      <c r="C15" s="395"/>
      <c r="D15" s="395"/>
      <c r="E15" s="396">
        <f>C15-D15</f>
        <v>0</v>
      </c>
      <c r="F15" s="395"/>
      <c r="G15" s="395"/>
      <c r="H15" s="397">
        <f t="shared" si="3"/>
        <v>0</v>
      </c>
    </row>
    <row r="16" spans="1:8" ht="15.75" customHeight="1">
      <c r="A16" s="398">
        <v>7</v>
      </c>
      <c r="B16" s="470" t="s">
        <v>750</v>
      </c>
      <c r="C16" s="395"/>
      <c r="D16" s="395"/>
      <c r="E16" s="396">
        <f t="shared" si="2"/>
        <v>0</v>
      </c>
      <c r="F16" s="395"/>
      <c r="G16" s="395"/>
      <c r="H16" s="397">
        <f t="shared" si="3"/>
        <v>0</v>
      </c>
    </row>
    <row r="17" spans="1:8" ht="15.75" customHeight="1">
      <c r="A17" s="398">
        <v>8</v>
      </c>
      <c r="B17" s="470" t="s">
        <v>751</v>
      </c>
      <c r="C17" s="405"/>
      <c r="D17" s="405"/>
      <c r="E17" s="471">
        <f t="shared" si="2"/>
        <v>0</v>
      </c>
      <c r="F17" s="405"/>
      <c r="G17" s="405"/>
      <c r="H17" s="472">
        <f t="shared" si="3"/>
        <v>0</v>
      </c>
    </row>
    <row r="18" spans="1:8" s="369" customFormat="1" ht="15.75" customHeight="1">
      <c r="A18" s="393"/>
      <c r="B18" s="394" t="s">
        <v>752</v>
      </c>
      <c r="C18" s="473">
        <f>SUBTOTAL(9,C15:C17)</f>
        <v>0</v>
      </c>
      <c r="D18" s="473">
        <f t="shared" ref="D18:H18" si="5">SUBTOTAL(9,D15:D17)</f>
        <v>0</v>
      </c>
      <c r="E18" s="474">
        <f t="shared" si="5"/>
        <v>0</v>
      </c>
      <c r="F18" s="473">
        <f t="shared" si="5"/>
        <v>0</v>
      </c>
      <c r="G18" s="473">
        <f t="shared" si="5"/>
        <v>0</v>
      </c>
      <c r="H18" s="475">
        <f t="shared" si="5"/>
        <v>0</v>
      </c>
    </row>
    <row r="19" spans="1:8" s="369" customFormat="1" ht="15.75" customHeight="1">
      <c r="A19" s="393"/>
      <c r="B19" s="394"/>
      <c r="C19" s="476"/>
      <c r="D19" s="476"/>
      <c r="E19" s="477"/>
      <c r="F19" s="476"/>
      <c r="G19" s="476"/>
      <c r="H19" s="478"/>
    </row>
    <row r="20" spans="1:8" s="369" customFormat="1" ht="15.75" customHeight="1">
      <c r="A20" s="398">
        <v>9</v>
      </c>
      <c r="B20" s="470" t="s">
        <v>753</v>
      </c>
      <c r="C20" s="395"/>
      <c r="D20" s="395"/>
      <c r="E20" s="396">
        <f t="shared" ref="E20:E22" si="6">C20-D20</f>
        <v>0</v>
      </c>
      <c r="F20" s="395"/>
      <c r="G20" s="395"/>
      <c r="H20" s="397">
        <f t="shared" ref="H20:H22" si="7">E20+F20-G20</f>
        <v>0</v>
      </c>
    </row>
    <row r="21" spans="1:8" s="369" customFormat="1" ht="15.75" customHeight="1">
      <c r="A21" s="398">
        <v>10</v>
      </c>
      <c r="B21" s="470" t="s">
        <v>754</v>
      </c>
      <c r="C21" s="395"/>
      <c r="D21" s="395"/>
      <c r="E21" s="396">
        <f t="shared" ref="E21" si="8">C21-D21</f>
        <v>0</v>
      </c>
      <c r="F21" s="395"/>
      <c r="G21" s="395"/>
      <c r="H21" s="397">
        <f t="shared" ref="H21" si="9">E21+F21-G21</f>
        <v>0</v>
      </c>
    </row>
    <row r="22" spans="1:8" s="369" customFormat="1" ht="15.75" customHeight="1">
      <c r="A22" s="398">
        <v>11</v>
      </c>
      <c r="B22" s="470" t="s">
        <v>755</v>
      </c>
      <c r="C22" s="395"/>
      <c r="D22" s="395"/>
      <c r="E22" s="396">
        <f t="shared" si="6"/>
        <v>0</v>
      </c>
      <c r="F22" s="395"/>
      <c r="G22" s="395"/>
      <c r="H22" s="397">
        <f t="shared" si="7"/>
        <v>0</v>
      </c>
    </row>
    <row r="23" spans="1:8" s="369" customFormat="1" ht="15.75" customHeight="1">
      <c r="A23" s="398">
        <v>12</v>
      </c>
      <c r="B23" s="470" t="s">
        <v>756</v>
      </c>
      <c r="C23" s="395"/>
      <c r="D23" s="395"/>
      <c r="E23" s="396">
        <f t="shared" ref="E23" si="10">C23-D23</f>
        <v>0</v>
      </c>
      <c r="F23" s="395"/>
      <c r="G23" s="395"/>
      <c r="H23" s="397">
        <f t="shared" ref="H23" si="11">E23+F23-G23</f>
        <v>0</v>
      </c>
    </row>
    <row r="24" spans="1:8" s="369" customFormat="1" ht="15.75" customHeight="1">
      <c r="A24" s="398">
        <v>13</v>
      </c>
      <c r="B24" s="470" t="s">
        <v>757</v>
      </c>
      <c r="C24" s="395"/>
      <c r="D24" s="395"/>
      <c r="E24" s="396">
        <f t="shared" si="2"/>
        <v>0</v>
      </c>
      <c r="F24" s="395"/>
      <c r="G24" s="395"/>
      <c r="H24" s="397">
        <f t="shared" si="3"/>
        <v>0</v>
      </c>
    </row>
    <row r="25" spans="1:8" s="369" customFormat="1" ht="15.75" customHeight="1">
      <c r="A25" s="393"/>
      <c r="B25" s="394" t="s">
        <v>758</v>
      </c>
      <c r="C25" s="473">
        <f>SUBTOTAL(9,C20:C24)</f>
        <v>0</v>
      </c>
      <c r="D25" s="473">
        <f t="shared" ref="D25:H25" si="12">SUBTOTAL(9,D20:D24)</f>
        <v>0</v>
      </c>
      <c r="E25" s="473">
        <f t="shared" si="12"/>
        <v>0</v>
      </c>
      <c r="F25" s="473">
        <f t="shared" si="12"/>
        <v>0</v>
      </c>
      <c r="G25" s="473">
        <f t="shared" si="12"/>
        <v>0</v>
      </c>
      <c r="H25" s="473">
        <f t="shared" si="12"/>
        <v>0</v>
      </c>
    </row>
    <row r="26" spans="1:8" s="369" customFormat="1" ht="15.75" customHeight="1">
      <c r="A26" s="393"/>
      <c r="B26" s="394"/>
      <c r="C26" s="476"/>
      <c r="D26" s="476"/>
      <c r="E26" s="477"/>
      <c r="F26" s="476"/>
      <c r="G26" s="476"/>
      <c r="H26" s="478"/>
    </row>
    <row r="27" spans="1:8" ht="15.75" customHeight="1">
      <c r="A27" s="398">
        <v>14</v>
      </c>
      <c r="B27" s="479" t="s">
        <v>759</v>
      </c>
      <c r="C27" s="395"/>
      <c r="D27" s="395"/>
      <c r="E27" s="396">
        <f t="shared" si="2"/>
        <v>0</v>
      </c>
      <c r="F27" s="395"/>
      <c r="G27" s="395"/>
      <c r="H27" s="397">
        <f t="shared" si="3"/>
        <v>0</v>
      </c>
    </row>
    <row r="28" spans="1:8" ht="15.75" customHeight="1">
      <c r="A28" s="398">
        <v>15</v>
      </c>
      <c r="B28" s="479" t="s">
        <v>760</v>
      </c>
      <c r="C28" s="395"/>
      <c r="D28" s="395"/>
      <c r="E28" s="396">
        <f t="shared" si="2"/>
        <v>0</v>
      </c>
      <c r="F28" s="395"/>
      <c r="G28" s="395"/>
      <c r="H28" s="397">
        <f>E28+F28-G28</f>
        <v>0</v>
      </c>
    </row>
    <row r="29" spans="1:8" ht="15.75" customHeight="1">
      <c r="A29" s="398">
        <v>16</v>
      </c>
      <c r="B29" s="479" t="s">
        <v>761</v>
      </c>
      <c r="C29" s="395"/>
      <c r="D29" s="395"/>
      <c r="E29" s="396">
        <f t="shared" si="2"/>
        <v>0</v>
      </c>
      <c r="F29" s="395"/>
      <c r="G29" s="395"/>
      <c r="H29" s="397">
        <f t="shared" si="3"/>
        <v>0</v>
      </c>
    </row>
    <row r="30" spans="1:8" ht="15.75" customHeight="1">
      <c r="A30" s="398">
        <v>17</v>
      </c>
      <c r="B30" s="479" t="s">
        <v>762</v>
      </c>
      <c r="C30" s="395"/>
      <c r="D30" s="395"/>
      <c r="E30" s="396">
        <f t="shared" si="2"/>
        <v>0</v>
      </c>
      <c r="F30" s="395"/>
      <c r="G30" s="395"/>
      <c r="H30" s="397">
        <f t="shared" si="3"/>
        <v>0</v>
      </c>
    </row>
    <row r="31" spans="1:8" ht="15.75" customHeight="1">
      <c r="A31" s="480">
        <v>18</v>
      </c>
      <c r="B31" s="470" t="s">
        <v>763</v>
      </c>
      <c r="C31" s="395"/>
      <c r="D31" s="395"/>
      <c r="E31" s="396">
        <f t="shared" si="2"/>
        <v>0</v>
      </c>
      <c r="F31" s="395"/>
      <c r="G31" s="395"/>
      <c r="H31" s="397">
        <f t="shared" si="3"/>
        <v>0</v>
      </c>
    </row>
    <row r="32" spans="1:8" s="370" customFormat="1" ht="15.75" customHeight="1">
      <c r="A32" s="481">
        <v>19</v>
      </c>
      <c r="B32" s="482" t="s">
        <v>764</v>
      </c>
      <c r="C32" s="395"/>
      <c r="D32" s="395"/>
      <c r="E32" s="396">
        <f t="shared" si="2"/>
        <v>0</v>
      </c>
      <c r="F32" s="395"/>
      <c r="G32" s="395"/>
      <c r="H32" s="397">
        <f t="shared" si="3"/>
        <v>0</v>
      </c>
    </row>
    <row r="33" spans="1:8" ht="15.75" customHeight="1">
      <c r="A33" s="480">
        <v>20</v>
      </c>
      <c r="B33" s="479" t="s">
        <v>765</v>
      </c>
      <c r="C33" s="395"/>
      <c r="D33" s="395"/>
      <c r="E33" s="396">
        <f t="shared" si="2"/>
        <v>0</v>
      </c>
      <c r="F33" s="395"/>
      <c r="G33" s="395"/>
      <c r="H33" s="397">
        <f t="shared" si="3"/>
        <v>0</v>
      </c>
    </row>
    <row r="34" spans="1:8" ht="15.75" customHeight="1">
      <c r="A34" s="481">
        <v>21</v>
      </c>
      <c r="B34" s="479" t="s">
        <v>766</v>
      </c>
      <c r="C34" s="395"/>
      <c r="D34" s="395"/>
      <c r="E34" s="396">
        <f t="shared" si="2"/>
        <v>0</v>
      </c>
      <c r="F34" s="395"/>
      <c r="G34" s="395"/>
      <c r="H34" s="397">
        <f t="shared" si="3"/>
        <v>0</v>
      </c>
    </row>
    <row r="35" spans="1:8" ht="15.75" customHeight="1">
      <c r="A35" s="480">
        <v>22</v>
      </c>
      <c r="B35" s="479" t="s">
        <v>767</v>
      </c>
      <c r="C35" s="395"/>
      <c r="D35" s="395"/>
      <c r="E35" s="396">
        <f t="shared" ref="E33:E39" si="13">C35-D35</f>
        <v>0</v>
      </c>
      <c r="F35" s="395"/>
      <c r="G35" s="395"/>
      <c r="H35" s="397">
        <f t="shared" si="3"/>
        <v>0</v>
      </c>
    </row>
    <row r="36" spans="1:8" ht="15.75" customHeight="1">
      <c r="A36" s="481">
        <v>23</v>
      </c>
      <c r="B36" s="479" t="s">
        <v>768</v>
      </c>
      <c r="C36" s="395"/>
      <c r="D36" s="395"/>
      <c r="E36" s="396">
        <f t="shared" si="13"/>
        <v>0</v>
      </c>
      <c r="F36" s="395"/>
      <c r="G36" s="395"/>
      <c r="H36" s="397">
        <f t="shared" si="3"/>
        <v>0</v>
      </c>
    </row>
    <row r="37" spans="1:8" ht="15.75" customHeight="1">
      <c r="A37" s="481">
        <v>24</v>
      </c>
      <c r="B37" s="479" t="s">
        <v>769</v>
      </c>
      <c r="C37" s="395"/>
      <c r="D37" s="395"/>
      <c r="E37" s="396">
        <f t="shared" si="13"/>
        <v>0</v>
      </c>
      <c r="F37" s="395"/>
      <c r="G37" s="395"/>
      <c r="H37" s="397">
        <f t="shared" si="3"/>
        <v>0</v>
      </c>
    </row>
    <row r="38" spans="1:8" ht="15.75" customHeight="1">
      <c r="A38" s="480">
        <v>25</v>
      </c>
      <c r="B38" s="483" t="s">
        <v>770</v>
      </c>
      <c r="C38" s="395"/>
      <c r="D38" s="395"/>
      <c r="E38" s="396">
        <f t="shared" si="13"/>
        <v>0</v>
      </c>
      <c r="F38" s="395"/>
      <c r="G38" s="395"/>
      <c r="H38" s="397">
        <f t="shared" si="3"/>
        <v>0</v>
      </c>
    </row>
    <row r="39" spans="1:8" s="370" customFormat="1" ht="15.75" customHeight="1">
      <c r="A39" s="481">
        <v>26</v>
      </c>
      <c r="B39" s="482" t="s">
        <v>771</v>
      </c>
      <c r="C39" s="395"/>
      <c r="D39" s="395"/>
      <c r="E39" s="396">
        <f t="shared" si="13"/>
        <v>0</v>
      </c>
      <c r="F39" s="395"/>
      <c r="G39" s="395"/>
      <c r="H39" s="397">
        <f t="shared" si="3"/>
        <v>0</v>
      </c>
    </row>
    <row r="40" spans="1:8" s="370" customFormat="1" ht="15.75" customHeight="1">
      <c r="A40" s="401"/>
      <c r="B40" s="402"/>
      <c r="C40" s="395"/>
      <c r="D40" s="395"/>
      <c r="E40" s="399"/>
      <c r="F40" s="395"/>
      <c r="G40" s="395"/>
      <c r="H40" s="400"/>
    </row>
    <row r="41" spans="1:8" s="370" customFormat="1" ht="15.75" customHeight="1">
      <c r="A41" s="401"/>
      <c r="B41" s="402"/>
      <c r="C41" s="395"/>
      <c r="D41" s="395"/>
      <c r="E41" s="399"/>
      <c r="F41" s="395"/>
      <c r="G41" s="395"/>
      <c r="H41" s="400"/>
    </row>
    <row r="42" spans="1:8" s="370" customFormat="1" ht="15.75" customHeight="1">
      <c r="A42" s="401"/>
      <c r="B42" s="402"/>
      <c r="C42" s="395"/>
      <c r="D42" s="395"/>
      <c r="E42" s="399"/>
      <c r="F42" s="395"/>
      <c r="G42" s="395"/>
      <c r="H42" s="400"/>
    </row>
    <row r="43" spans="1:8" s="370" customFormat="1" ht="15.75" customHeight="1">
      <c r="A43" s="401"/>
      <c r="B43" s="402"/>
      <c r="C43" s="395"/>
      <c r="D43" s="395"/>
      <c r="E43" s="399"/>
      <c r="F43" s="395"/>
      <c r="G43" s="395"/>
      <c r="H43" s="400"/>
    </row>
    <row r="44" spans="1:8" s="370" customFormat="1" ht="15.75" customHeight="1" thickBot="1">
      <c r="A44" s="403"/>
      <c r="B44" s="404"/>
      <c r="C44" s="405"/>
      <c r="D44" s="405"/>
      <c r="E44" s="406"/>
      <c r="F44" s="405"/>
      <c r="G44" s="405"/>
      <c r="H44" s="407"/>
    </row>
    <row r="45" spans="1:8" s="369" customFormat="1" ht="15.75" customHeight="1" thickBot="1">
      <c r="A45" s="371"/>
      <c r="B45" s="372" t="s">
        <v>772</v>
      </c>
      <c r="C45" s="373">
        <f t="shared" ref="C45:H45" si="14">SUBTOTAL(9,C8:C44)</f>
        <v>0</v>
      </c>
      <c r="D45" s="373">
        <f t="shared" si="14"/>
        <v>0</v>
      </c>
      <c r="E45" s="373">
        <f t="shared" si="14"/>
        <v>0</v>
      </c>
      <c r="F45" s="373">
        <f t="shared" si="14"/>
        <v>0</v>
      </c>
      <c r="G45" s="373">
        <f t="shared" si="14"/>
        <v>0</v>
      </c>
      <c r="H45" s="373">
        <f t="shared" si="14"/>
        <v>0</v>
      </c>
    </row>
    <row r="46" spans="1:8" ht="15.75" customHeight="1">
      <c r="A46" s="374"/>
      <c r="B46" s="375"/>
      <c r="C46" s="376"/>
      <c r="D46" s="377"/>
      <c r="E46" s="378"/>
      <c r="F46" s="377"/>
      <c r="G46" s="377"/>
      <c r="H46" s="379"/>
    </row>
    <row r="47" spans="1:8" ht="15.75" customHeight="1">
      <c r="A47" s="875"/>
      <c r="B47" s="875"/>
      <c r="C47" s="376"/>
      <c r="D47" s="377"/>
      <c r="E47" s="378"/>
      <c r="F47" s="377"/>
      <c r="G47" s="377"/>
      <c r="H47" s="379"/>
    </row>
    <row r="48" spans="1:8" ht="15.75" customHeight="1">
      <c r="A48" s="380"/>
      <c r="B48" s="381"/>
      <c r="C48" s="376"/>
      <c r="D48" s="377"/>
      <c r="E48" s="378"/>
      <c r="F48" s="377"/>
      <c r="G48" s="377"/>
      <c r="H48" s="379"/>
    </row>
    <row r="49" spans="1:8">
      <c r="C49" s="382"/>
      <c r="D49" s="383"/>
      <c r="E49" s="384"/>
      <c r="F49" s="382"/>
      <c r="G49" s="382"/>
      <c r="H49" s="385"/>
    </row>
    <row r="50" spans="1:8">
      <c r="A50" s="369"/>
      <c r="B50" s="369"/>
      <c r="C50" s="385"/>
      <c r="D50" s="386"/>
      <c r="F50" s="387"/>
      <c r="G50" s="386"/>
    </row>
    <row r="51" spans="1:8">
      <c r="A51" s="369"/>
      <c r="B51" s="369"/>
      <c r="C51" s="385"/>
      <c r="D51" s="386"/>
      <c r="F51" s="388"/>
      <c r="G51" s="386"/>
      <c r="H51" s="388"/>
    </row>
    <row r="52" spans="1:8">
      <c r="A52" s="369"/>
      <c r="B52" s="369"/>
      <c r="C52" s="385"/>
      <c r="D52" s="386"/>
      <c r="F52" s="386"/>
      <c r="G52" s="386"/>
      <c r="H52" s="386" t="s">
        <v>773</v>
      </c>
    </row>
    <row r="53" spans="1:8">
      <c r="A53" s="369"/>
      <c r="B53" s="369"/>
      <c r="C53" s="385"/>
      <c r="D53" s="383"/>
      <c r="F53" s="386"/>
      <c r="G53" s="386"/>
    </row>
    <row r="54" spans="1:8">
      <c r="A54" s="369"/>
      <c r="B54" s="369"/>
      <c r="C54" s="385"/>
      <c r="D54" s="386"/>
      <c r="F54" s="386"/>
      <c r="G54" s="386"/>
    </row>
    <row r="55" spans="1:8">
      <c r="A55" s="369"/>
      <c r="B55" s="369"/>
      <c r="C55" s="385"/>
      <c r="D55" s="386"/>
      <c r="F55" s="386"/>
      <c r="G55" s="386"/>
    </row>
    <row r="56" spans="1:8">
      <c r="A56" s="369"/>
      <c r="B56" s="369"/>
      <c r="C56" s="385"/>
      <c r="D56" s="386"/>
      <c r="F56" s="386"/>
      <c r="G56" s="386"/>
    </row>
    <row r="57" spans="1:8">
      <c r="A57" s="369"/>
      <c r="B57" s="369"/>
      <c r="C57" s="386"/>
      <c r="D57" s="386"/>
      <c r="F57" s="386"/>
      <c r="G57" s="386"/>
    </row>
    <row r="58" spans="1:8">
      <c r="A58" s="369"/>
      <c r="B58" s="369"/>
      <c r="C58" s="386"/>
      <c r="D58" s="386"/>
      <c r="F58" s="386"/>
      <c r="G58" s="386"/>
    </row>
    <row r="59" spans="1:8">
      <c r="A59" s="369"/>
      <c r="B59" s="369"/>
      <c r="C59" s="386"/>
      <c r="D59" s="386"/>
      <c r="F59" s="386"/>
      <c r="G59" s="386"/>
    </row>
    <row r="60" spans="1:8">
      <c r="A60" s="369"/>
      <c r="B60" s="369"/>
      <c r="C60" s="386"/>
      <c r="D60" s="386"/>
      <c r="F60" s="386"/>
      <c r="G60" s="386"/>
    </row>
    <row r="61" spans="1:8">
      <c r="A61" s="369"/>
      <c r="B61" s="369"/>
      <c r="C61" s="386"/>
      <c r="D61" s="386"/>
      <c r="F61" s="386"/>
      <c r="G61" s="386"/>
    </row>
    <row r="62" spans="1:8">
      <c r="A62" s="369"/>
      <c r="B62" s="369"/>
      <c r="C62" s="386"/>
      <c r="D62" s="386"/>
      <c r="F62" s="386"/>
      <c r="G62" s="386"/>
    </row>
    <row r="63" spans="1:8">
      <c r="A63" s="369"/>
      <c r="B63" s="369"/>
      <c r="C63" s="386"/>
      <c r="D63" s="386"/>
      <c r="F63" s="386"/>
      <c r="G63" s="386"/>
    </row>
    <row r="64" spans="1:8">
      <c r="A64" s="369"/>
      <c r="B64" s="369"/>
      <c r="C64" s="386"/>
      <c r="D64" s="386"/>
      <c r="F64" s="386"/>
      <c r="G64" s="386"/>
    </row>
    <row r="65" spans="1:7">
      <c r="A65" s="369"/>
      <c r="B65" s="369"/>
      <c r="C65" s="386"/>
      <c r="D65" s="386"/>
      <c r="F65" s="386"/>
      <c r="G65" s="386"/>
    </row>
    <row r="66" spans="1:7">
      <c r="A66" s="369"/>
      <c r="B66" s="369"/>
      <c r="C66" s="386"/>
      <c r="D66" s="386"/>
      <c r="F66" s="386"/>
      <c r="G66" s="386"/>
    </row>
    <row r="67" spans="1:7">
      <c r="A67" s="369"/>
      <c r="B67" s="369"/>
      <c r="C67" s="386"/>
      <c r="D67" s="386"/>
      <c r="F67" s="386"/>
      <c r="G67" s="386"/>
    </row>
    <row r="68" spans="1:7">
      <c r="A68" s="369"/>
      <c r="B68" s="369"/>
      <c r="C68" s="386"/>
      <c r="D68" s="386"/>
      <c r="F68" s="386"/>
      <c r="G68" s="386"/>
    </row>
    <row r="69" spans="1:7">
      <c r="A69" s="369"/>
      <c r="B69" s="369"/>
      <c r="C69" s="386"/>
      <c r="D69" s="386"/>
      <c r="F69" s="386"/>
      <c r="G69" s="386"/>
    </row>
    <row r="70" spans="1:7">
      <c r="A70" s="369"/>
      <c r="B70" s="369"/>
      <c r="C70" s="386"/>
      <c r="D70" s="386"/>
      <c r="F70" s="386"/>
      <c r="G70" s="386"/>
    </row>
    <row r="71" spans="1:7">
      <c r="A71" s="369"/>
      <c r="B71" s="369"/>
      <c r="C71" s="386"/>
      <c r="D71" s="386"/>
      <c r="F71" s="386"/>
      <c r="G71" s="386"/>
    </row>
    <row r="72" spans="1:7">
      <c r="A72" s="369"/>
      <c r="B72" s="369"/>
      <c r="C72" s="386"/>
      <c r="D72" s="386"/>
      <c r="F72" s="386"/>
      <c r="G72" s="386"/>
    </row>
    <row r="73" spans="1:7">
      <c r="A73" s="369"/>
      <c r="B73" s="369"/>
      <c r="C73" s="386"/>
      <c r="D73" s="386"/>
      <c r="F73" s="386"/>
      <c r="G73" s="386"/>
    </row>
    <row r="74" spans="1:7">
      <c r="A74" s="369"/>
      <c r="B74" s="369"/>
      <c r="C74" s="386"/>
      <c r="D74" s="386"/>
      <c r="F74" s="386"/>
      <c r="G74" s="386"/>
    </row>
    <row r="75" spans="1:7">
      <c r="A75" s="369"/>
      <c r="B75" s="369"/>
      <c r="C75" s="386"/>
      <c r="D75" s="386"/>
      <c r="F75" s="386"/>
      <c r="G75" s="386"/>
    </row>
    <row r="76" spans="1:7">
      <c r="A76" s="369"/>
      <c r="B76" s="369"/>
      <c r="C76" s="386"/>
      <c r="D76" s="386"/>
      <c r="F76" s="386"/>
      <c r="G76" s="386"/>
    </row>
    <row r="77" spans="1:7">
      <c r="A77" s="369"/>
      <c r="B77" s="369"/>
      <c r="C77" s="386"/>
      <c r="D77" s="386"/>
      <c r="F77" s="386"/>
      <c r="G77" s="386"/>
    </row>
    <row r="78" spans="1:7">
      <c r="A78" s="369"/>
      <c r="B78" s="369"/>
      <c r="C78" s="386"/>
      <c r="D78" s="386"/>
      <c r="F78" s="386"/>
      <c r="G78" s="386"/>
    </row>
    <row r="79" spans="1:7">
      <c r="A79" s="369"/>
      <c r="B79" s="369"/>
      <c r="C79" s="386"/>
      <c r="D79" s="386"/>
      <c r="F79" s="386"/>
      <c r="G79" s="386"/>
    </row>
    <row r="80" spans="1:7">
      <c r="A80" s="369"/>
      <c r="B80" s="369"/>
      <c r="C80" s="386"/>
      <c r="D80" s="386"/>
      <c r="F80" s="386"/>
      <c r="G80" s="386"/>
    </row>
    <row r="81" spans="1:7">
      <c r="A81" s="369"/>
      <c r="B81" s="369"/>
      <c r="C81" s="386"/>
      <c r="D81" s="386"/>
      <c r="F81" s="386"/>
      <c r="G81" s="386"/>
    </row>
    <row r="82" spans="1:7">
      <c r="A82" s="369"/>
      <c r="B82" s="369"/>
      <c r="C82" s="386"/>
      <c r="D82" s="386"/>
      <c r="F82" s="386"/>
      <c r="G82" s="386"/>
    </row>
    <row r="83" spans="1:7">
      <c r="A83" s="369"/>
      <c r="B83" s="369"/>
      <c r="C83" s="386"/>
      <c r="D83" s="386"/>
      <c r="F83" s="386"/>
      <c r="G83" s="386"/>
    </row>
    <row r="84" spans="1:7">
      <c r="A84" s="369"/>
      <c r="B84" s="369"/>
      <c r="C84" s="386"/>
      <c r="D84" s="386"/>
      <c r="F84" s="386"/>
      <c r="G84" s="386"/>
    </row>
    <row r="85" spans="1:7">
      <c r="A85" s="369"/>
      <c r="B85" s="369"/>
      <c r="C85" s="386"/>
      <c r="D85" s="386"/>
      <c r="F85" s="386"/>
      <c r="G85" s="386"/>
    </row>
    <row r="86" spans="1:7">
      <c r="A86" s="369"/>
      <c r="B86" s="369"/>
      <c r="C86" s="386"/>
      <c r="D86" s="386"/>
      <c r="F86" s="386"/>
      <c r="G86" s="386"/>
    </row>
    <row r="87" spans="1:7">
      <c r="A87" s="369"/>
      <c r="B87" s="369"/>
      <c r="C87" s="386"/>
      <c r="D87" s="386"/>
      <c r="F87" s="386"/>
      <c r="G87" s="386"/>
    </row>
    <row r="88" spans="1:7">
      <c r="A88" s="369"/>
      <c r="B88" s="369"/>
      <c r="C88" s="386"/>
      <c r="D88" s="386"/>
      <c r="F88" s="386"/>
      <c r="G88" s="386"/>
    </row>
    <row r="89" spans="1:7">
      <c r="A89" s="369"/>
      <c r="B89" s="369"/>
      <c r="C89" s="386"/>
      <c r="D89" s="386"/>
      <c r="F89" s="386"/>
      <c r="G89" s="386"/>
    </row>
    <row r="90" spans="1:7">
      <c r="A90" s="369"/>
      <c r="B90" s="369"/>
      <c r="C90" s="386"/>
      <c r="D90" s="386"/>
      <c r="F90" s="386"/>
      <c r="G90" s="386"/>
    </row>
    <row r="91" spans="1:7">
      <c r="A91" s="369"/>
      <c r="B91" s="369"/>
      <c r="C91" s="386"/>
      <c r="D91" s="386"/>
      <c r="F91" s="386"/>
      <c r="G91" s="386"/>
    </row>
    <row r="92" spans="1:7">
      <c r="A92" s="369"/>
      <c r="B92" s="369"/>
      <c r="C92" s="386"/>
      <c r="D92" s="386"/>
      <c r="F92" s="386"/>
      <c r="G92" s="386"/>
    </row>
    <row r="93" spans="1:7">
      <c r="A93" s="369"/>
      <c r="B93" s="369"/>
      <c r="C93" s="386"/>
      <c r="D93" s="386"/>
      <c r="F93" s="386"/>
      <c r="G93" s="386"/>
    </row>
    <row r="94" spans="1:7">
      <c r="A94" s="369"/>
      <c r="B94" s="369"/>
      <c r="C94" s="386"/>
      <c r="D94" s="386"/>
      <c r="F94" s="386"/>
      <c r="G94" s="386"/>
    </row>
    <row r="95" spans="1:7">
      <c r="A95" s="369"/>
      <c r="B95" s="369"/>
      <c r="C95" s="386"/>
      <c r="D95" s="386"/>
      <c r="F95" s="386"/>
      <c r="G95" s="386"/>
    </row>
    <row r="96" spans="1:7">
      <c r="A96" s="369"/>
      <c r="B96" s="369"/>
      <c r="C96" s="386"/>
      <c r="D96" s="386"/>
      <c r="F96" s="386"/>
      <c r="G96" s="386"/>
    </row>
    <row r="97" spans="1:7">
      <c r="A97" s="369"/>
      <c r="B97" s="369"/>
      <c r="C97" s="386"/>
      <c r="D97" s="386"/>
      <c r="F97" s="386"/>
      <c r="G97" s="386"/>
    </row>
    <row r="98" spans="1:7">
      <c r="A98" s="369"/>
      <c r="B98" s="369"/>
      <c r="C98" s="386"/>
      <c r="D98" s="386"/>
      <c r="F98" s="386"/>
      <c r="G98" s="386"/>
    </row>
    <row r="99" spans="1:7">
      <c r="A99" s="369"/>
      <c r="B99" s="369"/>
      <c r="C99" s="386"/>
      <c r="D99" s="386"/>
      <c r="F99" s="386"/>
      <c r="G99" s="386"/>
    </row>
    <row r="100" spans="1:7">
      <c r="A100" s="369"/>
      <c r="B100" s="369"/>
      <c r="C100" s="386"/>
      <c r="D100" s="386"/>
      <c r="F100" s="386"/>
      <c r="G100" s="386"/>
    </row>
    <row r="101" spans="1:7">
      <c r="A101" s="369"/>
      <c r="B101" s="369"/>
      <c r="C101" s="386"/>
      <c r="D101" s="386"/>
      <c r="F101" s="386"/>
      <c r="G101" s="386"/>
    </row>
    <row r="102" spans="1:7">
      <c r="A102" s="369"/>
      <c r="B102" s="369"/>
      <c r="C102" s="386"/>
      <c r="D102" s="386"/>
      <c r="F102" s="386"/>
      <c r="G102" s="386"/>
    </row>
    <row r="103" spans="1:7">
      <c r="A103" s="369"/>
      <c r="B103" s="369"/>
      <c r="C103" s="386"/>
      <c r="D103" s="386"/>
      <c r="F103" s="386"/>
      <c r="G103" s="386"/>
    </row>
  </sheetData>
  <sheetProtection algorithmName="SHA-512" hashValue="jKn8xUIjL8OA9colzdmyKYjY4v3sk4FygfHDsrIRzVUhKo71ARddGolTKKXmZ/yrfoDWCPYdhf3dWCz6hRWDag==" saltValue="YObyq8K2qgpICBYpIwMHKg==" spinCount="100000" sheet="1" objects="1" scenarios="1" insertRows="0" deleteRows="0"/>
  <mergeCells count="8">
    <mergeCell ref="A47:B47"/>
    <mergeCell ref="C1:H1"/>
    <mergeCell ref="C2:H2"/>
    <mergeCell ref="C3:H3"/>
    <mergeCell ref="A1:B1"/>
    <mergeCell ref="A2:B2"/>
    <mergeCell ref="A3:B3"/>
    <mergeCell ref="A5:H5"/>
  </mergeCells>
  <pageMargins left="0.25" right="0.25" top="0.75" bottom="0" header="0.3" footer="0.3"/>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FFFF99"/>
  </sheetPr>
  <dimension ref="A1:K30"/>
  <sheetViews>
    <sheetView showGridLines="0" zoomScale="85" zoomScaleNormal="85" zoomScaleSheetLayoutView="85" zoomScalePageLayoutView="85" workbookViewId="0">
      <selection activeCell="AB11" sqref="AB11"/>
    </sheetView>
  </sheetViews>
  <sheetFormatPr defaultColWidth="5" defaultRowHeight="25.5" customHeight="1"/>
  <cols>
    <col min="1" max="1" width="5.42578125" style="4" customWidth="1"/>
    <col min="2" max="2" width="24" style="4" customWidth="1"/>
    <col min="3" max="3" width="25.7109375" style="4" customWidth="1"/>
    <col min="4" max="4" width="26.42578125" style="4" customWidth="1"/>
    <col min="5" max="16384" width="5" style="4"/>
  </cols>
  <sheetData>
    <row r="1" spans="1:11" ht="15">
      <c r="A1" s="420"/>
      <c r="B1" s="359" t="s">
        <v>4</v>
      </c>
      <c r="C1" s="795">
        <f>Topsheet!C11</f>
        <v>0</v>
      </c>
      <c r="D1" s="796"/>
      <c r="E1" s="36"/>
      <c r="F1" s="36"/>
      <c r="G1" s="36"/>
      <c r="H1" s="36"/>
      <c r="I1" s="36"/>
      <c r="J1" s="36"/>
      <c r="K1" s="36"/>
    </row>
    <row r="2" spans="1:11" ht="15">
      <c r="A2" s="421"/>
      <c r="B2" s="360" t="s">
        <v>5</v>
      </c>
      <c r="C2" s="775">
        <f>Topsheet!C12</f>
        <v>0</v>
      </c>
      <c r="D2" s="777"/>
      <c r="E2" s="317"/>
      <c r="F2" s="317"/>
      <c r="G2" s="317"/>
      <c r="H2" s="317"/>
      <c r="I2" s="317"/>
      <c r="J2" s="317"/>
      <c r="K2" s="317"/>
    </row>
    <row r="3" spans="1:11" ht="15.75" thickBot="1">
      <c r="A3" s="422"/>
      <c r="B3" s="361" t="s">
        <v>6</v>
      </c>
      <c r="C3" s="779">
        <f>Topsheet!C13</f>
        <v>0</v>
      </c>
      <c r="D3" s="781"/>
      <c r="E3" s="36"/>
      <c r="F3" s="36"/>
      <c r="G3" s="36"/>
      <c r="H3" s="36"/>
      <c r="I3" s="36"/>
      <c r="J3" s="36"/>
      <c r="K3" s="36"/>
    </row>
    <row r="4" spans="1:11" ht="15">
      <c r="A4" s="35"/>
      <c r="B4" s="358"/>
      <c r="C4" s="358"/>
      <c r="D4" s="358"/>
      <c r="E4" s="358"/>
      <c r="F4" s="358"/>
    </row>
    <row r="5" spans="1:11" s="40" customFormat="1" ht="18">
      <c r="A5" s="857" t="s">
        <v>774</v>
      </c>
      <c r="B5" s="857"/>
      <c r="C5" s="857"/>
      <c r="D5" s="857"/>
      <c r="E5" s="408"/>
      <c r="F5" s="408"/>
    </row>
    <row r="6" spans="1:11" ht="15" thickBot="1"/>
    <row r="7" spans="1:11" ht="15">
      <c r="A7" s="17" t="s">
        <v>775</v>
      </c>
      <c r="B7" s="280"/>
      <c r="C7" s="280"/>
      <c r="D7" s="409">
        <f>SFP!H169</f>
        <v>0</v>
      </c>
    </row>
    <row r="8" spans="1:11" ht="15">
      <c r="A8" s="19" t="s">
        <v>776</v>
      </c>
      <c r="D8" s="410">
        <f>SFP!I169</f>
        <v>0</v>
      </c>
    </row>
    <row r="9" spans="1:11" ht="15">
      <c r="A9" s="19" t="s">
        <v>777</v>
      </c>
      <c r="D9" s="411">
        <f>D7-D8</f>
        <v>0</v>
      </c>
    </row>
    <row r="10" spans="1:11" ht="15">
      <c r="A10" s="19" t="s">
        <v>778</v>
      </c>
      <c r="D10" s="412"/>
    </row>
    <row r="11" spans="1:11" ht="14.25">
      <c r="A11" s="115">
        <v>1</v>
      </c>
      <c r="B11" s="1025"/>
      <c r="C11" s="1025"/>
      <c r="D11" s="413"/>
    </row>
    <row r="12" spans="1:11" ht="14.25">
      <c r="A12" s="115">
        <v>2</v>
      </c>
      <c r="B12" s="1025"/>
      <c r="C12" s="1025"/>
      <c r="D12" s="413"/>
    </row>
    <row r="13" spans="1:11" ht="14.25">
      <c r="A13" s="115">
        <v>3</v>
      </c>
      <c r="B13" s="1025"/>
      <c r="C13" s="1025"/>
      <c r="D13" s="413"/>
    </row>
    <row r="14" spans="1:11" ht="14.25">
      <c r="A14" s="115">
        <v>4</v>
      </c>
      <c r="B14" s="1025"/>
      <c r="C14" s="1025"/>
      <c r="D14" s="413"/>
    </row>
    <row r="15" spans="1:11" ht="14.25">
      <c r="A15" s="115">
        <v>5</v>
      </c>
      <c r="B15" s="1025"/>
      <c r="C15" s="1025"/>
      <c r="D15" s="413"/>
    </row>
    <row r="16" spans="1:11" ht="14.25">
      <c r="A16" s="115">
        <v>6</v>
      </c>
      <c r="B16" s="1025"/>
      <c r="C16" s="1025"/>
      <c r="D16" s="413"/>
    </row>
    <row r="17" spans="1:4" ht="14.25">
      <c r="A17" s="115">
        <v>7</v>
      </c>
      <c r="B17" s="1025"/>
      <c r="C17" s="1025"/>
      <c r="D17" s="413"/>
    </row>
    <row r="18" spans="1:4" ht="14.25">
      <c r="A18" s="115">
        <v>8</v>
      </c>
      <c r="B18" s="1025"/>
      <c r="C18" s="1025"/>
      <c r="D18" s="413"/>
    </row>
    <row r="19" spans="1:4" ht="14.25">
      <c r="A19" s="115">
        <v>9</v>
      </c>
      <c r="B19" s="1025"/>
      <c r="C19" s="1025"/>
      <c r="D19" s="413"/>
    </row>
    <row r="20" spans="1:4" ht="14.25">
      <c r="A20" s="115">
        <v>10</v>
      </c>
      <c r="B20" s="1025"/>
      <c r="C20" s="1025"/>
      <c r="D20" s="413"/>
    </row>
    <row r="21" spans="1:4" s="25" customFormat="1" ht="14.25">
      <c r="A21" s="414">
        <v>11</v>
      </c>
      <c r="B21" s="1025"/>
      <c r="C21" s="1025"/>
      <c r="D21" s="413"/>
    </row>
    <row r="22" spans="1:4" s="25" customFormat="1" ht="14.25">
      <c r="A22" s="414">
        <v>12</v>
      </c>
      <c r="B22" s="1025"/>
      <c r="C22" s="1025"/>
      <c r="D22" s="413"/>
    </row>
    <row r="23" spans="1:4" s="25" customFormat="1" ht="14.25">
      <c r="A23" s="414">
        <v>13</v>
      </c>
      <c r="B23" s="1025"/>
      <c r="C23" s="1025"/>
      <c r="D23" s="413"/>
    </row>
    <row r="24" spans="1:4" s="25" customFormat="1" ht="14.25">
      <c r="A24" s="414">
        <v>14</v>
      </c>
      <c r="B24" s="1025"/>
      <c r="C24" s="1025"/>
      <c r="D24" s="413"/>
    </row>
    <row r="25" spans="1:4" s="25" customFormat="1" ht="14.25">
      <c r="A25" s="414">
        <v>3</v>
      </c>
      <c r="B25" s="1025"/>
      <c r="C25" s="1025"/>
      <c r="D25" s="413"/>
    </row>
    <row r="26" spans="1:4" s="25" customFormat="1" ht="14.25">
      <c r="A26" s="414">
        <v>16</v>
      </c>
      <c r="B26" s="1025"/>
      <c r="C26" s="1025"/>
      <c r="D26" s="413"/>
    </row>
    <row r="27" spans="1:4" s="25" customFormat="1" ht="14.25">
      <c r="A27" s="414">
        <v>17</v>
      </c>
      <c r="B27" s="1025"/>
      <c r="C27" s="1025"/>
      <c r="D27" s="413"/>
    </row>
    <row r="28" spans="1:4" s="25" customFormat="1" ht="14.25">
      <c r="A28" s="414">
        <v>18</v>
      </c>
      <c r="B28" s="1025"/>
      <c r="C28" s="1025"/>
      <c r="D28" s="415"/>
    </row>
    <row r="29" spans="1:4" ht="15.75" thickBot="1">
      <c r="A29" s="416" t="s">
        <v>779</v>
      </c>
      <c r="B29" s="417"/>
      <c r="C29" s="418"/>
      <c r="D29" s="419">
        <f>SUM(D9:D28)</f>
        <v>0</v>
      </c>
    </row>
    <row r="30" spans="1:4" ht="25.5" customHeight="1" thickTop="1"/>
  </sheetData>
  <sheetProtection algorithmName="SHA-512" hashValue="mJFmkBJJTX2N+oBWiHyzF/tlDba67Snn4dEdHdCD1jge+YZKyBbKfeSmFgHscPHonzviOtT/qZyxI5GL7on7bw==" saltValue="VXPp2msvTFi65dsCSNs1Zw==" spinCount="100000" sheet="1" objects="1" scenarios="1" insertRows="0" deleteRows="0"/>
  <mergeCells count="22">
    <mergeCell ref="C1:D1"/>
    <mergeCell ref="C2:D2"/>
    <mergeCell ref="C3:D3"/>
    <mergeCell ref="A5:D5"/>
    <mergeCell ref="B18:C18"/>
    <mergeCell ref="B11:C11"/>
    <mergeCell ref="B12:C12"/>
    <mergeCell ref="B13:C13"/>
    <mergeCell ref="B14:C14"/>
    <mergeCell ref="B15:C15"/>
    <mergeCell ref="B16:C16"/>
    <mergeCell ref="B17:C17"/>
    <mergeCell ref="B25:C25"/>
    <mergeCell ref="B26:C26"/>
    <mergeCell ref="B27:C27"/>
    <mergeCell ref="B28:C28"/>
    <mergeCell ref="B19:C19"/>
    <mergeCell ref="B20:C20"/>
    <mergeCell ref="B21:C21"/>
    <mergeCell ref="B22:C22"/>
    <mergeCell ref="B23:C23"/>
    <mergeCell ref="B24:C24"/>
  </mergeCells>
  <pageMargins left="0.7" right="0.7" top="0.75" bottom="0.75" header="0.3" footer="0.3"/>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E63"/>
  <sheetViews>
    <sheetView showGridLines="0" zoomScale="90" zoomScaleNormal="90" zoomScaleSheetLayoutView="100" zoomScalePageLayoutView="90" workbookViewId="0">
      <selection activeCell="D16" sqref="D16"/>
    </sheetView>
  </sheetViews>
  <sheetFormatPr defaultColWidth="8.85546875" defaultRowHeight="14.25"/>
  <cols>
    <col min="1" max="1" width="14.28515625" style="4" customWidth="1"/>
    <col min="2" max="3" width="22.85546875" style="4" customWidth="1"/>
    <col min="4" max="4" width="60.28515625" style="9" customWidth="1"/>
    <col min="5" max="5" width="22.85546875" style="4" customWidth="1"/>
    <col min="6" max="16384" width="8.85546875" style="4"/>
  </cols>
  <sheetData>
    <row r="1" spans="1:5" s="44" customFormat="1" ht="16.5" thickBot="1">
      <c r="A1" s="891" t="s">
        <v>780</v>
      </c>
      <c r="B1" s="891"/>
      <c r="C1" s="891"/>
      <c r="D1" s="891"/>
      <c r="E1" s="891"/>
    </row>
    <row r="2" spans="1:5" ht="15.75" thickTop="1">
      <c r="A2" s="3" t="s">
        <v>781</v>
      </c>
      <c r="B2" s="1003" t="s">
        <v>782</v>
      </c>
      <c r="C2" s="1003"/>
      <c r="D2" s="1003"/>
      <c r="E2" s="1003"/>
    </row>
    <row r="3" spans="1:5" ht="15">
      <c r="A3" s="3" t="s">
        <v>783</v>
      </c>
      <c r="B3" s="1003" t="s">
        <v>784</v>
      </c>
      <c r="C3" s="1003"/>
      <c r="D3" s="1003"/>
      <c r="E3" s="1003"/>
    </row>
    <row r="4" spans="1:5" ht="15">
      <c r="A4" s="39"/>
      <c r="B4" s="3"/>
      <c r="C4" s="3"/>
      <c r="D4" s="50"/>
      <c r="E4" s="3"/>
    </row>
    <row r="5" spans="1:5" ht="15" thickBot="1"/>
    <row r="6" spans="1:5" s="45" customFormat="1" ht="15.75" customHeight="1">
      <c r="A6" s="893" t="s">
        <v>785</v>
      </c>
      <c r="B6" s="892" t="s">
        <v>786</v>
      </c>
      <c r="C6" s="892" t="s">
        <v>787</v>
      </c>
      <c r="D6" s="892"/>
      <c r="E6" s="896" t="s">
        <v>788</v>
      </c>
    </row>
    <row r="7" spans="1:5" s="45" customFormat="1" ht="15.75" customHeight="1" thickBot="1">
      <c r="A7" s="894"/>
      <c r="B7" s="895"/>
      <c r="C7" s="594" t="s">
        <v>789</v>
      </c>
      <c r="D7" s="594" t="s">
        <v>790</v>
      </c>
      <c r="E7" s="897"/>
    </row>
    <row r="8" spans="1:5">
      <c r="A8" s="42"/>
      <c r="B8" s="43"/>
      <c r="C8" s="43"/>
      <c r="D8" s="51"/>
      <c r="E8" s="49"/>
    </row>
    <row r="9" spans="1:5">
      <c r="A9" s="885">
        <v>2024</v>
      </c>
      <c r="B9" s="882">
        <v>45422</v>
      </c>
      <c r="C9" s="898" t="s">
        <v>20</v>
      </c>
      <c r="D9" s="677" t="s">
        <v>791</v>
      </c>
      <c r="E9" s="888" t="s">
        <v>792</v>
      </c>
    </row>
    <row r="10" spans="1:5">
      <c r="A10" s="886"/>
      <c r="B10" s="883"/>
      <c r="C10" s="899"/>
      <c r="D10" s="677" t="s">
        <v>793</v>
      </c>
      <c r="E10" s="889"/>
    </row>
    <row r="11" spans="1:5">
      <c r="A11" s="886"/>
      <c r="B11" s="883"/>
      <c r="C11" s="687" t="s">
        <v>22</v>
      </c>
      <c r="D11" s="677" t="s">
        <v>794</v>
      </c>
      <c r="E11" s="889"/>
    </row>
    <row r="12" spans="1:5">
      <c r="A12" s="886"/>
      <c r="B12" s="883"/>
      <c r="C12" s="687" t="s">
        <v>795</v>
      </c>
      <c r="D12" s="677" t="s">
        <v>796</v>
      </c>
      <c r="E12" s="889"/>
    </row>
    <row r="13" spans="1:5">
      <c r="A13" s="887"/>
      <c r="B13" s="884"/>
      <c r="C13" s="687" t="s">
        <v>37</v>
      </c>
      <c r="D13" s="677" t="s">
        <v>797</v>
      </c>
      <c r="E13" s="890"/>
    </row>
    <row r="14" spans="1:5" ht="42.75">
      <c r="A14" s="885">
        <v>2023</v>
      </c>
      <c r="B14" s="882">
        <v>45057</v>
      </c>
      <c r="C14" s="672" t="s">
        <v>26</v>
      </c>
      <c r="D14" s="673" t="s">
        <v>798</v>
      </c>
      <c r="E14" s="888" t="s">
        <v>792</v>
      </c>
    </row>
    <row r="15" spans="1:5">
      <c r="A15" s="886"/>
      <c r="B15" s="883"/>
      <c r="C15" s="47" t="s">
        <v>35</v>
      </c>
      <c r="D15" s="449" t="s">
        <v>799</v>
      </c>
      <c r="E15" s="889"/>
    </row>
    <row r="16" spans="1:5" ht="28.5">
      <c r="A16" s="885" t="s">
        <v>800</v>
      </c>
      <c r="B16" s="882">
        <v>44739</v>
      </c>
      <c r="C16" s="47" t="s">
        <v>24</v>
      </c>
      <c r="D16" s="449" t="s">
        <v>801</v>
      </c>
      <c r="E16" s="888" t="s">
        <v>792</v>
      </c>
    </row>
    <row r="17" spans="1:5" ht="28.5">
      <c r="A17" s="886"/>
      <c r="B17" s="883"/>
      <c r="C17" s="898" t="s">
        <v>20</v>
      </c>
      <c r="D17" s="449" t="s">
        <v>802</v>
      </c>
      <c r="E17" s="889"/>
    </row>
    <row r="18" spans="1:5" ht="28.5">
      <c r="A18" s="886"/>
      <c r="B18" s="883"/>
      <c r="C18" s="899"/>
      <c r="D18" s="449" t="s">
        <v>803</v>
      </c>
      <c r="E18" s="889"/>
    </row>
    <row r="19" spans="1:5">
      <c r="A19" s="886"/>
      <c r="B19" s="883"/>
      <c r="C19" s="898" t="s">
        <v>26</v>
      </c>
      <c r="D19" s="449" t="s">
        <v>804</v>
      </c>
      <c r="E19" s="889"/>
    </row>
    <row r="20" spans="1:5" ht="28.5">
      <c r="A20" s="887"/>
      <c r="B20" s="884"/>
      <c r="C20" s="899"/>
      <c r="D20" s="449" t="s">
        <v>805</v>
      </c>
      <c r="E20" s="890"/>
    </row>
    <row r="21" spans="1:5" ht="28.5">
      <c r="A21" s="885" t="s">
        <v>806</v>
      </c>
      <c r="B21" s="882">
        <v>44683</v>
      </c>
      <c r="C21" s="47" t="s">
        <v>14</v>
      </c>
      <c r="D21" s="449" t="s">
        <v>807</v>
      </c>
      <c r="E21" s="888" t="s">
        <v>792</v>
      </c>
    </row>
    <row r="22" spans="1:5" ht="14.25" customHeight="1">
      <c r="A22" s="886"/>
      <c r="B22" s="883"/>
      <c r="C22" s="898" t="s">
        <v>808</v>
      </c>
      <c r="D22" s="449" t="s">
        <v>809</v>
      </c>
      <c r="E22" s="889"/>
    </row>
    <row r="23" spans="1:5" ht="27.75" customHeight="1">
      <c r="A23" s="886"/>
      <c r="B23" s="883"/>
      <c r="C23" s="901"/>
      <c r="D23" s="449" t="s">
        <v>810</v>
      </c>
      <c r="E23" s="889"/>
    </row>
    <row r="24" spans="1:5" ht="28.5">
      <c r="A24" s="886"/>
      <c r="B24" s="883"/>
      <c r="C24" s="899"/>
      <c r="D24" s="449" t="s">
        <v>811</v>
      </c>
      <c r="E24" s="889"/>
    </row>
    <row r="25" spans="1:5" ht="28.5" customHeight="1">
      <c r="A25" s="886"/>
      <c r="B25" s="883"/>
      <c r="C25" s="898" t="s">
        <v>26</v>
      </c>
      <c r="D25" s="449" t="s">
        <v>812</v>
      </c>
      <c r="E25" s="889"/>
    </row>
    <row r="26" spans="1:5" ht="13.5" customHeight="1">
      <c r="A26" s="886"/>
      <c r="B26" s="883"/>
      <c r="C26" s="901"/>
      <c r="D26" s="449" t="s">
        <v>813</v>
      </c>
      <c r="E26" s="889"/>
    </row>
    <row r="27" spans="1:5" ht="27.75" customHeight="1">
      <c r="A27" s="886"/>
      <c r="B27" s="883"/>
      <c r="C27" s="901"/>
      <c r="D27" s="449" t="s">
        <v>814</v>
      </c>
      <c r="E27" s="889"/>
    </row>
    <row r="28" spans="1:5" ht="85.5" customHeight="1">
      <c r="A28" s="886"/>
      <c r="B28" s="883"/>
      <c r="C28" s="901"/>
      <c r="D28" s="449" t="s">
        <v>815</v>
      </c>
      <c r="E28" s="889"/>
    </row>
    <row r="29" spans="1:5">
      <c r="A29" s="886"/>
      <c r="B29" s="883"/>
      <c r="C29" s="47" t="s">
        <v>35</v>
      </c>
      <c r="D29" s="449" t="s">
        <v>799</v>
      </c>
      <c r="E29" s="889"/>
    </row>
    <row r="30" spans="1:5">
      <c r="A30" s="887"/>
      <c r="B30" s="884"/>
      <c r="C30" s="47" t="s">
        <v>37</v>
      </c>
      <c r="D30" s="449" t="s">
        <v>816</v>
      </c>
      <c r="E30" s="890"/>
    </row>
    <row r="31" spans="1:5" ht="28.5" hidden="1" customHeight="1">
      <c r="A31" s="447" t="s">
        <v>817</v>
      </c>
      <c r="B31" s="446">
        <v>44418</v>
      </c>
      <c r="C31" s="47" t="s">
        <v>26</v>
      </c>
      <c r="D31" s="449" t="s">
        <v>818</v>
      </c>
      <c r="E31" s="448" t="s">
        <v>792</v>
      </c>
    </row>
    <row r="32" spans="1:5" ht="28.5" hidden="1" customHeight="1">
      <c r="A32" s="885" t="s">
        <v>819</v>
      </c>
      <c r="B32" s="882">
        <v>44341</v>
      </c>
      <c r="C32" s="898" t="s">
        <v>20</v>
      </c>
      <c r="D32" s="52" t="s">
        <v>820</v>
      </c>
      <c r="E32" s="888" t="s">
        <v>792</v>
      </c>
    </row>
    <row r="33" spans="1:5" hidden="1">
      <c r="A33" s="887"/>
      <c r="B33" s="884"/>
      <c r="C33" s="899"/>
      <c r="D33" s="52" t="s">
        <v>821</v>
      </c>
      <c r="E33" s="890"/>
    </row>
    <row r="34" spans="1:5" hidden="1">
      <c r="A34" s="885" t="s">
        <v>822</v>
      </c>
      <c r="B34" s="882">
        <v>44335</v>
      </c>
      <c r="C34" s="47" t="s">
        <v>17</v>
      </c>
      <c r="D34" s="52" t="s">
        <v>823</v>
      </c>
      <c r="E34" s="888" t="s">
        <v>792</v>
      </c>
    </row>
    <row r="35" spans="1:5" hidden="1">
      <c r="A35" s="886"/>
      <c r="B35" s="883"/>
      <c r="C35" s="47" t="s">
        <v>17</v>
      </c>
      <c r="D35" s="52" t="s">
        <v>824</v>
      </c>
      <c r="E35" s="889"/>
    </row>
    <row r="36" spans="1:5" hidden="1">
      <c r="A36" s="887"/>
      <c r="B36" s="884"/>
      <c r="C36" s="47" t="s">
        <v>825</v>
      </c>
      <c r="D36" s="52" t="s">
        <v>823</v>
      </c>
      <c r="E36" s="890"/>
    </row>
    <row r="37" spans="1:5" hidden="1">
      <c r="A37" s="885" t="s">
        <v>826</v>
      </c>
      <c r="B37" s="882">
        <v>44313</v>
      </c>
      <c r="C37" s="47" t="s">
        <v>827</v>
      </c>
      <c r="D37" s="52" t="s">
        <v>828</v>
      </c>
      <c r="E37" s="888" t="s">
        <v>792</v>
      </c>
    </row>
    <row r="38" spans="1:5" hidden="1">
      <c r="A38" s="886"/>
      <c r="B38" s="883"/>
      <c r="C38" s="47" t="s">
        <v>14</v>
      </c>
      <c r="D38" s="52" t="s">
        <v>829</v>
      </c>
      <c r="E38" s="889"/>
    </row>
    <row r="39" spans="1:5" hidden="1">
      <c r="A39" s="886"/>
      <c r="B39" s="883"/>
      <c r="C39" s="898" t="s">
        <v>20</v>
      </c>
      <c r="D39" s="52" t="s">
        <v>830</v>
      </c>
      <c r="E39" s="889"/>
    </row>
    <row r="40" spans="1:5" hidden="1">
      <c r="A40" s="886"/>
      <c r="B40" s="883"/>
      <c r="C40" s="901"/>
      <c r="D40" s="52" t="s">
        <v>831</v>
      </c>
      <c r="E40" s="889"/>
    </row>
    <row r="41" spans="1:5" hidden="1">
      <c r="A41" s="886"/>
      <c r="B41" s="883"/>
      <c r="C41" s="899"/>
      <c r="D41" s="52" t="s">
        <v>832</v>
      </c>
      <c r="E41" s="889"/>
    </row>
    <row r="42" spans="1:5" hidden="1">
      <c r="A42" s="886"/>
      <c r="B42" s="883"/>
      <c r="C42" s="47" t="s">
        <v>22</v>
      </c>
      <c r="D42" s="52" t="s">
        <v>830</v>
      </c>
      <c r="E42" s="889"/>
    </row>
    <row r="43" spans="1:5" hidden="1">
      <c r="A43" s="886"/>
      <c r="B43" s="883"/>
      <c r="C43" s="47" t="s">
        <v>24</v>
      </c>
      <c r="D43" s="52" t="s">
        <v>830</v>
      </c>
      <c r="E43" s="889"/>
    </row>
    <row r="44" spans="1:5" hidden="1">
      <c r="A44" s="886"/>
      <c r="B44" s="883"/>
      <c r="C44" s="47" t="s">
        <v>28</v>
      </c>
      <c r="D44" s="52" t="s">
        <v>830</v>
      </c>
      <c r="E44" s="889"/>
    </row>
    <row r="45" spans="1:5" hidden="1">
      <c r="A45" s="886"/>
      <c r="B45" s="883"/>
      <c r="C45" s="47" t="s">
        <v>31</v>
      </c>
      <c r="D45" s="52" t="s">
        <v>830</v>
      </c>
      <c r="E45" s="889"/>
    </row>
    <row r="46" spans="1:5" hidden="1">
      <c r="A46" s="886"/>
      <c r="B46" s="883"/>
      <c r="C46" s="47" t="s">
        <v>32</v>
      </c>
      <c r="D46" s="52" t="s">
        <v>830</v>
      </c>
      <c r="E46" s="889"/>
    </row>
    <row r="47" spans="1:5" hidden="1">
      <c r="A47" s="886"/>
      <c r="B47" s="883"/>
      <c r="C47" s="47" t="s">
        <v>34</v>
      </c>
      <c r="D47" s="52" t="s">
        <v>830</v>
      </c>
      <c r="E47" s="889"/>
    </row>
    <row r="48" spans="1:5" hidden="1">
      <c r="A48" s="886"/>
      <c r="B48" s="883"/>
      <c r="C48" s="898" t="s">
        <v>795</v>
      </c>
      <c r="D48" s="52" t="s">
        <v>830</v>
      </c>
      <c r="E48" s="889"/>
    </row>
    <row r="49" spans="1:5" hidden="1">
      <c r="A49" s="887"/>
      <c r="B49" s="884"/>
      <c r="C49" s="899"/>
      <c r="D49" s="52" t="s">
        <v>833</v>
      </c>
      <c r="E49" s="890"/>
    </row>
    <row r="50" spans="1:5" s="46" customFormat="1" ht="28.5" hidden="1">
      <c r="A50" s="885" t="s">
        <v>834</v>
      </c>
      <c r="B50" s="882">
        <v>44036</v>
      </c>
      <c r="C50" s="672" t="s">
        <v>17</v>
      </c>
      <c r="D50" s="673" t="s">
        <v>835</v>
      </c>
      <c r="E50" s="888" t="s">
        <v>792</v>
      </c>
    </row>
    <row r="51" spans="1:5" s="46" customFormat="1" ht="28.5" hidden="1">
      <c r="A51" s="886"/>
      <c r="B51" s="883"/>
      <c r="C51" s="672" t="s">
        <v>20</v>
      </c>
      <c r="D51" s="673" t="s">
        <v>836</v>
      </c>
      <c r="E51" s="889"/>
    </row>
    <row r="52" spans="1:5" s="46" customFormat="1" hidden="1">
      <c r="A52" s="886"/>
      <c r="B52" s="883"/>
      <c r="C52" s="672" t="s">
        <v>20</v>
      </c>
      <c r="D52" s="673" t="s">
        <v>837</v>
      </c>
      <c r="E52" s="889"/>
    </row>
    <row r="53" spans="1:5" s="46" customFormat="1" ht="28.5" hidden="1">
      <c r="A53" s="886"/>
      <c r="B53" s="883"/>
      <c r="C53" s="672" t="s">
        <v>20</v>
      </c>
      <c r="D53" s="673" t="s">
        <v>838</v>
      </c>
      <c r="E53" s="889"/>
    </row>
    <row r="54" spans="1:5" s="46" customFormat="1" hidden="1">
      <c r="A54" s="886"/>
      <c r="B54" s="883"/>
      <c r="C54" s="672" t="s">
        <v>20</v>
      </c>
      <c r="D54" s="673" t="s">
        <v>839</v>
      </c>
      <c r="E54" s="889"/>
    </row>
    <row r="55" spans="1:5" s="46" customFormat="1" hidden="1">
      <c r="A55" s="886"/>
      <c r="B55" s="883"/>
      <c r="C55" s="672" t="s">
        <v>20</v>
      </c>
      <c r="D55" s="673" t="s">
        <v>840</v>
      </c>
      <c r="E55" s="889"/>
    </row>
    <row r="56" spans="1:5" s="46" customFormat="1" ht="28.5" hidden="1">
      <c r="A56" s="886"/>
      <c r="B56" s="883"/>
      <c r="C56" s="672" t="s">
        <v>20</v>
      </c>
      <c r="D56" s="673" t="s">
        <v>841</v>
      </c>
      <c r="E56" s="889"/>
    </row>
    <row r="57" spans="1:5" hidden="1">
      <c r="A57" s="886"/>
      <c r="B57" s="883"/>
      <c r="C57" s="672" t="s">
        <v>20</v>
      </c>
      <c r="D57" s="700" t="s">
        <v>842</v>
      </c>
      <c r="E57" s="889"/>
    </row>
    <row r="58" spans="1:5" hidden="1">
      <c r="A58" s="886"/>
      <c r="B58" s="883"/>
      <c r="C58" s="672" t="s">
        <v>22</v>
      </c>
      <c r="D58" s="700" t="s">
        <v>842</v>
      </c>
      <c r="E58" s="889"/>
    </row>
    <row r="59" spans="1:5" hidden="1">
      <c r="A59" s="887"/>
      <c r="B59" s="884"/>
      <c r="C59" s="47" t="s">
        <v>795</v>
      </c>
      <c r="D59" s="52" t="s">
        <v>843</v>
      </c>
      <c r="E59" s="890"/>
    </row>
    <row r="60" spans="1:5" s="46" customFormat="1" ht="42.75" hidden="1">
      <c r="A60" s="902" t="s">
        <v>844</v>
      </c>
      <c r="B60" s="903">
        <v>43766</v>
      </c>
      <c r="C60" s="672" t="s">
        <v>845</v>
      </c>
      <c r="D60" s="673" t="s">
        <v>846</v>
      </c>
      <c r="E60" s="900" t="s">
        <v>847</v>
      </c>
    </row>
    <row r="61" spans="1:5" s="46" customFormat="1" hidden="1">
      <c r="A61" s="902"/>
      <c r="B61" s="903"/>
      <c r="C61" s="672" t="s">
        <v>787</v>
      </c>
      <c r="D61" s="673" t="s">
        <v>848</v>
      </c>
      <c r="E61" s="900"/>
    </row>
    <row r="62" spans="1:5" s="46" customFormat="1" ht="28.5" hidden="1">
      <c r="A62" s="902"/>
      <c r="B62" s="903"/>
      <c r="C62" s="672" t="s">
        <v>22</v>
      </c>
      <c r="D62" s="673" t="s">
        <v>849</v>
      </c>
      <c r="E62" s="900"/>
    </row>
    <row r="63" spans="1:5" ht="15" customHeight="1" thickBot="1">
      <c r="A63" s="41"/>
      <c r="B63" s="701"/>
      <c r="C63" s="702"/>
      <c r="D63" s="703"/>
      <c r="E63" s="704"/>
    </row>
  </sheetData>
  <mergeCells count="42">
    <mergeCell ref="E34:E36"/>
    <mergeCell ref="B34:B36"/>
    <mergeCell ref="A34:A36"/>
    <mergeCell ref="C19:C20"/>
    <mergeCell ref="E16:E20"/>
    <mergeCell ref="C17:C18"/>
    <mergeCell ref="A32:A33"/>
    <mergeCell ref="B32:B33"/>
    <mergeCell ref="C32:C33"/>
    <mergeCell ref="E32:E33"/>
    <mergeCell ref="C25:C28"/>
    <mergeCell ref="C22:C24"/>
    <mergeCell ref="B21:B30"/>
    <mergeCell ref="A21:A30"/>
    <mergeCell ref="E21:E30"/>
    <mergeCell ref="A16:A20"/>
    <mergeCell ref="E60:E62"/>
    <mergeCell ref="C39:C41"/>
    <mergeCell ref="E37:E49"/>
    <mergeCell ref="E50:E59"/>
    <mergeCell ref="A50:A59"/>
    <mergeCell ref="B50:B59"/>
    <mergeCell ref="C48:C49"/>
    <mergeCell ref="B37:B49"/>
    <mergeCell ref="A37:A49"/>
    <mergeCell ref="A60:A62"/>
    <mergeCell ref="B60:B62"/>
    <mergeCell ref="B9:B13"/>
    <mergeCell ref="A9:A13"/>
    <mergeCell ref="E9:E13"/>
    <mergeCell ref="B16:B20"/>
    <mergeCell ref="A1:E1"/>
    <mergeCell ref="B2:E2"/>
    <mergeCell ref="C6:D6"/>
    <mergeCell ref="A6:A7"/>
    <mergeCell ref="B6:B7"/>
    <mergeCell ref="E6:E7"/>
    <mergeCell ref="B3:E3"/>
    <mergeCell ref="A14:A15"/>
    <mergeCell ref="B14:B15"/>
    <mergeCell ref="E14:E15"/>
    <mergeCell ref="C9:C10"/>
  </mergeCells>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
  <sheetViews>
    <sheetView workbookViewId="0">
      <selection activeCell="X35" sqref="X35"/>
    </sheetView>
  </sheetViews>
  <sheetFormatPr defaultColWidth="8.85546875" defaultRowHeight="12"/>
  <sheetData/>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99CC"/>
  </sheetPr>
  <dimension ref="A1:K30"/>
  <sheetViews>
    <sheetView showGridLines="0" view="pageBreakPreview" zoomScale="90" zoomScaleSheetLayoutView="90" workbookViewId="0">
      <selection activeCell="D16" sqref="D16"/>
    </sheetView>
  </sheetViews>
  <sheetFormatPr defaultColWidth="8.85546875" defaultRowHeight="12"/>
  <cols>
    <col min="1" max="1" width="21.140625" customWidth="1"/>
    <col min="2" max="2" width="20" customWidth="1"/>
    <col min="3" max="3" width="19.42578125" bestFit="1" customWidth="1"/>
    <col min="4" max="5" width="20.140625" bestFit="1" customWidth="1"/>
    <col min="6" max="6" width="23" bestFit="1" customWidth="1"/>
    <col min="7" max="7" width="22.28515625" bestFit="1" customWidth="1"/>
    <col min="10" max="10" width="9.28515625" style="490" bestFit="1" customWidth="1"/>
    <col min="11" max="11" width="16" style="488" bestFit="1" customWidth="1"/>
  </cols>
  <sheetData>
    <row r="1" spans="1:11" ht="15">
      <c r="A1" s="494" t="s">
        <v>4</v>
      </c>
      <c r="B1" s="904">
        <f>Topsheet!C11</f>
        <v>0</v>
      </c>
      <c r="C1" s="905"/>
      <c r="D1" s="905"/>
      <c r="E1" s="905"/>
      <c r="F1" s="905"/>
      <c r="G1" s="906"/>
    </row>
    <row r="2" spans="1:11" ht="15">
      <c r="A2" s="495" t="s">
        <v>5</v>
      </c>
      <c r="B2" s="907">
        <f>Topsheet!C12</f>
        <v>0</v>
      </c>
      <c r="C2" s="908"/>
      <c r="D2" s="908"/>
      <c r="E2" s="908"/>
      <c r="F2" s="908"/>
      <c r="G2" s="909"/>
    </row>
    <row r="3" spans="1:11" ht="15.75" thickBot="1">
      <c r="A3" s="496" t="s">
        <v>6</v>
      </c>
      <c r="B3" s="910">
        <f>Topsheet!C13</f>
        <v>0</v>
      </c>
      <c r="C3" s="911"/>
      <c r="D3" s="911"/>
      <c r="E3" s="911"/>
      <c r="F3" s="911"/>
      <c r="G3" s="912"/>
    </row>
    <row r="4" spans="1:11" ht="14.25">
      <c r="A4" s="4"/>
      <c r="B4" s="4"/>
      <c r="C4" s="4"/>
      <c r="D4" s="4"/>
      <c r="E4" s="484"/>
      <c r="F4" s="485"/>
    </row>
    <row r="5" spans="1:11" ht="20.25">
      <c r="A5" s="925" t="s">
        <v>850</v>
      </c>
      <c r="B5" s="925"/>
      <c r="C5" s="925"/>
      <c r="D5" s="925"/>
      <c r="E5" s="925"/>
      <c r="F5" s="925"/>
      <c r="G5" s="925"/>
    </row>
    <row r="6" spans="1:11" ht="14.25">
      <c r="A6" s="4"/>
      <c r="B6" s="4"/>
      <c r="C6" s="4"/>
      <c r="D6" s="4"/>
      <c r="E6" s="484"/>
      <c r="F6" s="485"/>
    </row>
    <row r="7" spans="1:11" ht="15" thickBot="1">
      <c r="A7" s="4"/>
      <c r="B7" s="4"/>
      <c r="C7" s="4"/>
      <c r="D7" s="4"/>
      <c r="E7" s="484"/>
      <c r="F7" s="485"/>
    </row>
    <row r="8" spans="1:11" ht="15.75">
      <c r="A8" s="930" t="s">
        <v>851</v>
      </c>
      <c r="B8" s="931"/>
      <c r="C8" s="934" t="e">
        <f>D8-1</f>
        <v>#NUM!</v>
      </c>
      <c r="D8" s="934" t="e">
        <f>E8-1</f>
        <v>#NUM!</v>
      </c>
      <c r="E8" s="934" t="e">
        <f>YEAR(F8)-1</f>
        <v>#NUM!</v>
      </c>
      <c r="F8" s="497">
        <f>G8-92</f>
        <v>-92</v>
      </c>
      <c r="G8" s="498">
        <f>B2</f>
        <v>0</v>
      </c>
    </row>
    <row r="9" spans="1:11" ht="16.5" thickBot="1">
      <c r="A9" s="932"/>
      <c r="B9" s="933"/>
      <c r="C9" s="935"/>
      <c r="D9" s="935"/>
      <c r="E9" s="935"/>
      <c r="F9" s="499" t="s">
        <v>116</v>
      </c>
      <c r="G9" s="500" t="s">
        <v>852</v>
      </c>
    </row>
    <row r="10" spans="1:11" ht="15.75">
      <c r="A10" s="914"/>
      <c r="B10" s="915"/>
      <c r="C10" s="501"/>
      <c r="D10" s="501"/>
      <c r="E10" s="501"/>
      <c r="F10" s="502"/>
      <c r="G10" s="503"/>
      <c r="J10" s="491"/>
      <c r="K10" s="489"/>
    </row>
    <row r="11" spans="1:11" ht="15.75">
      <c r="A11" s="926" t="s">
        <v>853</v>
      </c>
      <c r="B11" s="927"/>
      <c r="C11" s="504"/>
      <c r="D11" s="504"/>
      <c r="E11" s="504"/>
      <c r="F11" s="505">
        <f>SFP!N248</f>
        <v>0</v>
      </c>
      <c r="G11" s="506">
        <f>SFP!K248</f>
        <v>0</v>
      </c>
      <c r="J11" s="492">
        <v>2018</v>
      </c>
      <c r="K11" s="493">
        <v>550000000</v>
      </c>
    </row>
    <row r="12" spans="1:11" ht="15.75" thickBot="1">
      <c r="A12" s="928" t="s">
        <v>854</v>
      </c>
      <c r="B12" s="929"/>
      <c r="C12" s="507" t="e">
        <f>VLOOKUP(C8,$J$11:$K$24,2,TRUE)</f>
        <v>#NUM!</v>
      </c>
      <c r="D12" s="507" t="e">
        <f>VLOOKUP(D8,$J$11:$K$24,2,TRUE)</f>
        <v>#NUM!</v>
      </c>
      <c r="E12" s="507" t="e">
        <f>VLOOKUP(E8,$J$11:$K$24,2,TRUE)</f>
        <v>#NUM!</v>
      </c>
      <c r="F12" s="507" t="e">
        <f>VLOOKUP(F8,$J$11:$K$24,2,TRUE)</f>
        <v>#N/A</v>
      </c>
      <c r="G12" s="508" t="e">
        <f>F12</f>
        <v>#N/A</v>
      </c>
      <c r="J12" s="492">
        <v>2019</v>
      </c>
      <c r="K12" s="492">
        <v>900000000</v>
      </c>
    </row>
    <row r="13" spans="1:11" ht="15.75">
      <c r="A13" s="916" t="s">
        <v>855</v>
      </c>
      <c r="B13" s="917"/>
      <c r="C13" s="509" t="e">
        <f>C11-C12</f>
        <v>#NUM!</v>
      </c>
      <c r="D13" s="509" t="e">
        <f t="shared" ref="D13:G13" si="0">D11-D12</f>
        <v>#NUM!</v>
      </c>
      <c r="E13" s="509" t="e">
        <f t="shared" si="0"/>
        <v>#NUM!</v>
      </c>
      <c r="F13" s="509" t="e">
        <f t="shared" si="0"/>
        <v>#N/A</v>
      </c>
      <c r="G13" s="510" t="e">
        <f t="shared" si="0"/>
        <v>#N/A</v>
      </c>
      <c r="J13" s="492">
        <v>2020</v>
      </c>
      <c r="K13" s="492">
        <v>900000000</v>
      </c>
    </row>
    <row r="14" spans="1:11" ht="15.75">
      <c r="A14" s="916"/>
      <c r="B14" s="917"/>
      <c r="C14" s="511"/>
      <c r="D14" s="511"/>
      <c r="E14" s="511"/>
      <c r="F14" s="511"/>
      <c r="G14" s="512"/>
      <c r="J14" s="492">
        <v>2021</v>
      </c>
      <c r="K14" s="492">
        <v>900000000</v>
      </c>
    </row>
    <row r="15" spans="1:11" ht="15.75">
      <c r="A15" s="918" t="s">
        <v>856</v>
      </c>
      <c r="B15" s="919"/>
      <c r="C15" s="919"/>
      <c r="D15" s="919"/>
      <c r="E15" s="919"/>
      <c r="F15" s="919"/>
      <c r="G15" s="922"/>
      <c r="J15" s="492">
        <v>44651</v>
      </c>
      <c r="K15" s="492">
        <v>900000000</v>
      </c>
    </row>
    <row r="16" spans="1:11" ht="37.5" customHeight="1">
      <c r="A16" s="937" t="s">
        <v>857</v>
      </c>
      <c r="B16" s="938"/>
      <c r="C16" s="653"/>
      <c r="D16" s="654"/>
      <c r="E16" s="654"/>
      <c r="F16" s="653"/>
      <c r="G16" s="655"/>
      <c r="J16" s="492">
        <f>J15+91</f>
        <v>44742</v>
      </c>
      <c r="K16" s="492">
        <v>900000000</v>
      </c>
    </row>
    <row r="17" spans="1:11" ht="15.75">
      <c r="A17" s="937" t="s">
        <v>858</v>
      </c>
      <c r="B17" s="938"/>
      <c r="C17" s="653"/>
      <c r="D17" s="654"/>
      <c r="E17" s="654"/>
      <c r="F17" s="653"/>
      <c r="G17" s="655"/>
      <c r="J17" s="492">
        <f>J16+92</f>
        <v>44834</v>
      </c>
      <c r="K17" s="492">
        <v>900000000</v>
      </c>
    </row>
    <row r="18" spans="1:11" ht="15.75">
      <c r="A18" s="920"/>
      <c r="B18" s="921"/>
      <c r="C18" s="653"/>
      <c r="D18" s="654"/>
      <c r="E18" s="654"/>
      <c r="F18" s="653"/>
      <c r="G18" s="655"/>
      <c r="J18" s="492">
        <f>J14+92</f>
        <v>2113</v>
      </c>
      <c r="K18" s="492">
        <v>1300000000</v>
      </c>
    </row>
    <row r="19" spans="1:11" ht="16.5" thickBot="1">
      <c r="A19" s="920"/>
      <c r="B19" s="921"/>
      <c r="C19" s="656"/>
      <c r="D19" s="657"/>
      <c r="E19" s="657"/>
      <c r="F19" s="656"/>
      <c r="G19" s="658"/>
      <c r="J19" s="492">
        <f>J15+92</f>
        <v>44743</v>
      </c>
      <c r="K19" s="492">
        <v>1300000000</v>
      </c>
    </row>
    <row r="20" spans="1:11" ht="15.75">
      <c r="A20" s="918" t="s">
        <v>859</v>
      </c>
      <c r="B20" s="919"/>
      <c r="C20" s="519">
        <f>SUM(C16:C19)</f>
        <v>0</v>
      </c>
      <c r="D20" s="519">
        <f t="shared" ref="D20:G20" si="1">SUM(D16:D19)</f>
        <v>0</v>
      </c>
      <c r="E20" s="519">
        <f t="shared" si="1"/>
        <v>0</v>
      </c>
      <c r="F20" s="519">
        <f t="shared" si="1"/>
        <v>0</v>
      </c>
      <c r="G20" s="520">
        <f t="shared" si="1"/>
        <v>0</v>
      </c>
      <c r="J20" s="492">
        <f>J16+92</f>
        <v>44834</v>
      </c>
      <c r="K20" s="492">
        <v>1300000000</v>
      </c>
    </row>
    <row r="21" spans="1:11" ht="15.75">
      <c r="A21" s="937"/>
      <c r="B21" s="938"/>
      <c r="C21" s="513"/>
      <c r="D21" s="514"/>
      <c r="E21" s="514"/>
      <c r="F21" s="513"/>
      <c r="G21" s="515"/>
      <c r="J21" s="492">
        <f>J17+92</f>
        <v>44926</v>
      </c>
      <c r="K21" s="492">
        <v>1300000000</v>
      </c>
    </row>
    <row r="22" spans="1:11" ht="16.5" thickBot="1">
      <c r="C22" s="516"/>
      <c r="D22" s="517"/>
      <c r="E22" s="517"/>
      <c r="F22" s="516"/>
      <c r="G22" s="518"/>
      <c r="J22" s="492">
        <v>2022</v>
      </c>
      <c r="K22" s="492">
        <v>1300000000</v>
      </c>
    </row>
    <row r="23" spans="1:11" ht="16.5" thickBot="1">
      <c r="A23" s="923" t="s">
        <v>855</v>
      </c>
      <c r="B23" s="924"/>
      <c r="C23" s="521" t="e">
        <f>C13+C20</f>
        <v>#NUM!</v>
      </c>
      <c r="D23" s="521" t="e">
        <f t="shared" ref="D23:G23" si="2">D13+D20</f>
        <v>#NUM!</v>
      </c>
      <c r="E23" s="521" t="e">
        <f t="shared" si="2"/>
        <v>#NUM!</v>
      </c>
      <c r="F23" s="521" t="e">
        <f t="shared" si="2"/>
        <v>#N/A</v>
      </c>
      <c r="G23" s="521" t="e">
        <f t="shared" si="2"/>
        <v>#N/A</v>
      </c>
      <c r="J23" s="492">
        <v>2023</v>
      </c>
      <c r="K23" s="492">
        <v>1300000000</v>
      </c>
    </row>
    <row r="24" spans="1:11">
      <c r="J24" s="492">
        <v>2025</v>
      </c>
      <c r="K24" s="492">
        <v>1300000000</v>
      </c>
    </row>
    <row r="25" spans="1:11" ht="38.25" customHeight="1">
      <c r="A25" s="913" t="s">
        <v>26</v>
      </c>
      <c r="B25" s="913"/>
      <c r="C25" s="522"/>
      <c r="D25" s="522"/>
      <c r="E25" s="522"/>
      <c r="F25" s="523"/>
      <c r="G25" s="522"/>
      <c r="H25" s="44"/>
      <c r="I25" s="44"/>
    </row>
    <row r="26" spans="1:11" ht="38.25" customHeight="1">
      <c r="A26" s="913"/>
      <c r="B26" s="913"/>
      <c r="C26" s="526"/>
      <c r="D26" s="526"/>
      <c r="E26" s="526"/>
      <c r="F26" s="527"/>
      <c r="G26" s="528"/>
    </row>
    <row r="27" spans="1:11" ht="12" customHeight="1">
      <c r="C27" s="524"/>
      <c r="D27" s="524"/>
      <c r="E27" s="524"/>
      <c r="F27" s="525"/>
    </row>
    <row r="28" spans="1:11" ht="15.75">
      <c r="A28" s="486" t="s">
        <v>860</v>
      </c>
      <c r="B28" s="487"/>
      <c r="C28" s="487"/>
      <c r="D28" s="487"/>
      <c r="E28" s="487"/>
      <c r="F28" s="487"/>
      <c r="G28" s="487"/>
    </row>
    <row r="29" spans="1:11" ht="20.25" customHeight="1">
      <c r="A29" s="936" t="s">
        <v>861</v>
      </c>
      <c r="B29" s="936"/>
      <c r="C29" s="936"/>
      <c r="D29" s="936"/>
      <c r="E29" s="936"/>
      <c r="F29" s="936"/>
      <c r="G29" s="936"/>
    </row>
    <row r="30" spans="1:11" ht="20.25" customHeight="1">
      <c r="A30" s="936"/>
      <c r="B30" s="936"/>
      <c r="C30" s="936"/>
      <c r="D30" s="936"/>
      <c r="E30" s="936"/>
      <c r="F30" s="936"/>
      <c r="G30" s="936"/>
    </row>
  </sheetData>
  <mergeCells count="23">
    <mergeCell ref="D8:D9"/>
    <mergeCell ref="C8:C9"/>
    <mergeCell ref="A29:G30"/>
    <mergeCell ref="A13:B13"/>
    <mergeCell ref="A16:B16"/>
    <mergeCell ref="A17:B17"/>
    <mergeCell ref="A21:B21"/>
    <mergeCell ref="B1:G1"/>
    <mergeCell ref="B2:G2"/>
    <mergeCell ref="B3:G3"/>
    <mergeCell ref="A25:B26"/>
    <mergeCell ref="A10:B10"/>
    <mergeCell ref="A14:B14"/>
    <mergeCell ref="A20:B20"/>
    <mergeCell ref="A18:B18"/>
    <mergeCell ref="A19:B19"/>
    <mergeCell ref="A15:G15"/>
    <mergeCell ref="A23:B23"/>
    <mergeCell ref="A5:G5"/>
    <mergeCell ref="A11:B11"/>
    <mergeCell ref="A12:B12"/>
    <mergeCell ref="A8:B9"/>
    <mergeCell ref="E8:E9"/>
  </mergeCells>
  <conditionalFormatting sqref="C13:G13">
    <cfRule type="cellIs" dxfId="16" priority="2" operator="lessThan">
      <formula>0</formula>
    </cfRule>
  </conditionalFormatting>
  <conditionalFormatting sqref="C23:G23">
    <cfRule type="cellIs" dxfId="15" priority="1" operator="lessThan">
      <formula>0</formula>
    </cfRule>
  </conditionalFormatting>
  <pageMargins left="0.7" right="0.7" top="0.75" bottom="0.75" header="0.3" footer="0.3"/>
  <pageSetup orientation="portrait" r:id="rId1"/>
  <legacyDrawing r:id="rId2"/>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99CC"/>
    <pageSetUpPr fitToPage="1"/>
  </sheetPr>
  <dimension ref="A1:I189"/>
  <sheetViews>
    <sheetView showGridLines="0" view="pageBreakPreview" zoomScale="80" zoomScaleSheetLayoutView="80" workbookViewId="0">
      <pane ySplit="11" topLeftCell="A12" activePane="bottomLeft" state="frozen"/>
      <selection pane="bottomLeft" activeCell="D16" sqref="D16"/>
      <selection activeCell="D16" sqref="D16"/>
    </sheetView>
  </sheetViews>
  <sheetFormatPr defaultColWidth="8.85546875" defaultRowHeight="14.25"/>
  <cols>
    <col min="1" max="1" width="2.85546875" style="532" customWidth="1"/>
    <col min="2" max="2" width="14" style="530" customWidth="1"/>
    <col min="3" max="3" width="29.42578125" style="530" customWidth="1"/>
    <col min="4" max="4" width="57.140625" style="530" customWidth="1"/>
    <col min="5" max="6" width="24.28515625" style="530" customWidth="1"/>
    <col min="7" max="8" width="24.28515625" style="531" customWidth="1"/>
    <col min="9" max="9" width="20.85546875" style="532" customWidth="1"/>
    <col min="10" max="254" width="8.85546875" style="532"/>
    <col min="255" max="255" width="2.85546875" style="532" customWidth="1"/>
    <col min="256" max="256" width="14" style="532" customWidth="1"/>
    <col min="257" max="257" width="29.42578125" style="532" customWidth="1"/>
    <col min="258" max="258" width="28.140625" style="532" customWidth="1"/>
    <col min="259" max="261" width="19.7109375" style="532" customWidth="1"/>
    <col min="262" max="264" width="16.140625" style="532" customWidth="1"/>
    <col min="265" max="265" width="20.85546875" style="532" customWidth="1"/>
    <col min="266" max="510" width="8.85546875" style="532"/>
    <col min="511" max="511" width="2.85546875" style="532" customWidth="1"/>
    <col min="512" max="512" width="14" style="532" customWidth="1"/>
    <col min="513" max="513" width="29.42578125" style="532" customWidth="1"/>
    <col min="514" max="514" width="28.140625" style="532" customWidth="1"/>
    <col min="515" max="517" width="19.7109375" style="532" customWidth="1"/>
    <col min="518" max="520" width="16.140625" style="532" customWidth="1"/>
    <col min="521" max="521" width="20.85546875" style="532" customWidth="1"/>
    <col min="522" max="766" width="8.85546875" style="532"/>
    <col min="767" max="767" width="2.85546875" style="532" customWidth="1"/>
    <col min="768" max="768" width="14" style="532" customWidth="1"/>
    <col min="769" max="769" width="29.42578125" style="532" customWidth="1"/>
    <col min="770" max="770" width="28.140625" style="532" customWidth="1"/>
    <col min="771" max="773" width="19.7109375" style="532" customWidth="1"/>
    <col min="774" max="776" width="16.140625" style="532" customWidth="1"/>
    <col min="777" max="777" width="20.85546875" style="532" customWidth="1"/>
    <col min="778" max="1022" width="8.85546875" style="532"/>
    <col min="1023" max="1023" width="2.85546875" style="532" customWidth="1"/>
    <col min="1024" max="1024" width="14" style="532" customWidth="1"/>
    <col min="1025" max="1025" width="29.42578125" style="532" customWidth="1"/>
    <col min="1026" max="1026" width="28.140625" style="532" customWidth="1"/>
    <col min="1027" max="1029" width="19.7109375" style="532" customWidth="1"/>
    <col min="1030" max="1032" width="16.140625" style="532" customWidth="1"/>
    <col min="1033" max="1033" width="20.85546875" style="532" customWidth="1"/>
    <col min="1034" max="1278" width="8.85546875" style="532"/>
    <col min="1279" max="1279" width="2.85546875" style="532" customWidth="1"/>
    <col min="1280" max="1280" width="14" style="532" customWidth="1"/>
    <col min="1281" max="1281" width="29.42578125" style="532" customWidth="1"/>
    <col min="1282" max="1282" width="28.140625" style="532" customWidth="1"/>
    <col min="1283" max="1285" width="19.7109375" style="532" customWidth="1"/>
    <col min="1286" max="1288" width="16.140625" style="532" customWidth="1"/>
    <col min="1289" max="1289" width="20.85546875" style="532" customWidth="1"/>
    <col min="1290" max="1534" width="8.85546875" style="532"/>
    <col min="1535" max="1535" width="2.85546875" style="532" customWidth="1"/>
    <col min="1536" max="1536" width="14" style="532" customWidth="1"/>
    <col min="1537" max="1537" width="29.42578125" style="532" customWidth="1"/>
    <col min="1538" max="1538" width="28.140625" style="532" customWidth="1"/>
    <col min="1539" max="1541" width="19.7109375" style="532" customWidth="1"/>
    <col min="1542" max="1544" width="16.140625" style="532" customWidth="1"/>
    <col min="1545" max="1545" width="20.85546875" style="532" customWidth="1"/>
    <col min="1546" max="1790" width="8.85546875" style="532"/>
    <col min="1791" max="1791" width="2.85546875" style="532" customWidth="1"/>
    <col min="1792" max="1792" width="14" style="532" customWidth="1"/>
    <col min="1793" max="1793" width="29.42578125" style="532" customWidth="1"/>
    <col min="1794" max="1794" width="28.140625" style="532" customWidth="1"/>
    <col min="1795" max="1797" width="19.7109375" style="532" customWidth="1"/>
    <col min="1798" max="1800" width="16.140625" style="532" customWidth="1"/>
    <col min="1801" max="1801" width="20.85546875" style="532" customWidth="1"/>
    <col min="1802" max="2046" width="8.85546875" style="532"/>
    <col min="2047" max="2047" width="2.85546875" style="532" customWidth="1"/>
    <col min="2048" max="2048" width="14" style="532" customWidth="1"/>
    <col min="2049" max="2049" width="29.42578125" style="532" customWidth="1"/>
    <col min="2050" max="2050" width="28.140625" style="532" customWidth="1"/>
    <col min="2051" max="2053" width="19.7109375" style="532" customWidth="1"/>
    <col min="2054" max="2056" width="16.140625" style="532" customWidth="1"/>
    <col min="2057" max="2057" width="20.85546875" style="532" customWidth="1"/>
    <col min="2058" max="2302" width="8.85546875" style="532"/>
    <col min="2303" max="2303" width="2.85546875" style="532" customWidth="1"/>
    <col min="2304" max="2304" width="14" style="532" customWidth="1"/>
    <col min="2305" max="2305" width="29.42578125" style="532" customWidth="1"/>
    <col min="2306" max="2306" width="28.140625" style="532" customWidth="1"/>
    <col min="2307" max="2309" width="19.7109375" style="532" customWidth="1"/>
    <col min="2310" max="2312" width="16.140625" style="532" customWidth="1"/>
    <col min="2313" max="2313" width="20.85546875" style="532" customWidth="1"/>
    <col min="2314" max="2558" width="8.85546875" style="532"/>
    <col min="2559" max="2559" width="2.85546875" style="532" customWidth="1"/>
    <col min="2560" max="2560" width="14" style="532" customWidth="1"/>
    <col min="2561" max="2561" width="29.42578125" style="532" customWidth="1"/>
    <col min="2562" max="2562" width="28.140625" style="532" customWidth="1"/>
    <col min="2563" max="2565" width="19.7109375" style="532" customWidth="1"/>
    <col min="2566" max="2568" width="16.140625" style="532" customWidth="1"/>
    <col min="2569" max="2569" width="20.85546875" style="532" customWidth="1"/>
    <col min="2570" max="2814" width="8.85546875" style="532"/>
    <col min="2815" max="2815" width="2.85546875" style="532" customWidth="1"/>
    <col min="2816" max="2816" width="14" style="532" customWidth="1"/>
    <col min="2817" max="2817" width="29.42578125" style="532" customWidth="1"/>
    <col min="2818" max="2818" width="28.140625" style="532" customWidth="1"/>
    <col min="2819" max="2821" width="19.7109375" style="532" customWidth="1"/>
    <col min="2822" max="2824" width="16.140625" style="532" customWidth="1"/>
    <col min="2825" max="2825" width="20.85546875" style="532" customWidth="1"/>
    <col min="2826" max="3070" width="8.85546875" style="532"/>
    <col min="3071" max="3071" width="2.85546875" style="532" customWidth="1"/>
    <col min="3072" max="3072" width="14" style="532" customWidth="1"/>
    <col min="3073" max="3073" width="29.42578125" style="532" customWidth="1"/>
    <col min="3074" max="3074" width="28.140625" style="532" customWidth="1"/>
    <col min="3075" max="3077" width="19.7109375" style="532" customWidth="1"/>
    <col min="3078" max="3080" width="16.140625" style="532" customWidth="1"/>
    <col min="3081" max="3081" width="20.85546875" style="532" customWidth="1"/>
    <col min="3082" max="3326" width="8.85546875" style="532"/>
    <col min="3327" max="3327" width="2.85546875" style="532" customWidth="1"/>
    <col min="3328" max="3328" width="14" style="532" customWidth="1"/>
    <col min="3329" max="3329" width="29.42578125" style="532" customWidth="1"/>
    <col min="3330" max="3330" width="28.140625" style="532" customWidth="1"/>
    <col min="3331" max="3333" width="19.7109375" style="532" customWidth="1"/>
    <col min="3334" max="3336" width="16.140625" style="532" customWidth="1"/>
    <col min="3337" max="3337" width="20.85546875" style="532" customWidth="1"/>
    <col min="3338" max="3582" width="8.85546875" style="532"/>
    <col min="3583" max="3583" width="2.85546875" style="532" customWidth="1"/>
    <col min="3584" max="3584" width="14" style="532" customWidth="1"/>
    <col min="3585" max="3585" width="29.42578125" style="532" customWidth="1"/>
    <col min="3586" max="3586" width="28.140625" style="532" customWidth="1"/>
    <col min="3587" max="3589" width="19.7109375" style="532" customWidth="1"/>
    <col min="3590" max="3592" width="16.140625" style="532" customWidth="1"/>
    <col min="3593" max="3593" width="20.85546875" style="532" customWidth="1"/>
    <col min="3594" max="3838" width="8.85546875" style="532"/>
    <col min="3839" max="3839" width="2.85546875" style="532" customWidth="1"/>
    <col min="3840" max="3840" width="14" style="532" customWidth="1"/>
    <col min="3841" max="3841" width="29.42578125" style="532" customWidth="1"/>
    <col min="3842" max="3842" width="28.140625" style="532" customWidth="1"/>
    <col min="3843" max="3845" width="19.7109375" style="532" customWidth="1"/>
    <col min="3846" max="3848" width="16.140625" style="532" customWidth="1"/>
    <col min="3849" max="3849" width="20.85546875" style="532" customWidth="1"/>
    <col min="3850" max="4094" width="8.85546875" style="532"/>
    <col min="4095" max="4095" width="2.85546875" style="532" customWidth="1"/>
    <col min="4096" max="4096" width="14" style="532" customWidth="1"/>
    <col min="4097" max="4097" width="29.42578125" style="532" customWidth="1"/>
    <col min="4098" max="4098" width="28.140625" style="532" customWidth="1"/>
    <col min="4099" max="4101" width="19.7109375" style="532" customWidth="1"/>
    <col min="4102" max="4104" width="16.140625" style="532" customWidth="1"/>
    <col min="4105" max="4105" width="20.85546875" style="532" customWidth="1"/>
    <col min="4106" max="4350" width="8.85546875" style="532"/>
    <col min="4351" max="4351" width="2.85546875" style="532" customWidth="1"/>
    <col min="4352" max="4352" width="14" style="532" customWidth="1"/>
    <col min="4353" max="4353" width="29.42578125" style="532" customWidth="1"/>
    <col min="4354" max="4354" width="28.140625" style="532" customWidth="1"/>
    <col min="4355" max="4357" width="19.7109375" style="532" customWidth="1"/>
    <col min="4358" max="4360" width="16.140625" style="532" customWidth="1"/>
    <col min="4361" max="4361" width="20.85546875" style="532" customWidth="1"/>
    <col min="4362" max="4606" width="8.85546875" style="532"/>
    <col min="4607" max="4607" width="2.85546875" style="532" customWidth="1"/>
    <col min="4608" max="4608" width="14" style="532" customWidth="1"/>
    <col min="4609" max="4609" width="29.42578125" style="532" customWidth="1"/>
    <col min="4610" max="4610" width="28.140625" style="532" customWidth="1"/>
    <col min="4611" max="4613" width="19.7109375" style="532" customWidth="1"/>
    <col min="4614" max="4616" width="16.140625" style="532" customWidth="1"/>
    <col min="4617" max="4617" width="20.85546875" style="532" customWidth="1"/>
    <col min="4618" max="4862" width="8.85546875" style="532"/>
    <col min="4863" max="4863" width="2.85546875" style="532" customWidth="1"/>
    <col min="4864" max="4864" width="14" style="532" customWidth="1"/>
    <col min="4865" max="4865" width="29.42578125" style="532" customWidth="1"/>
    <col min="4866" max="4866" width="28.140625" style="532" customWidth="1"/>
    <col min="4867" max="4869" width="19.7109375" style="532" customWidth="1"/>
    <col min="4870" max="4872" width="16.140625" style="532" customWidth="1"/>
    <col min="4873" max="4873" width="20.85546875" style="532" customWidth="1"/>
    <col min="4874" max="5118" width="8.85546875" style="532"/>
    <col min="5119" max="5119" width="2.85546875" style="532" customWidth="1"/>
    <col min="5120" max="5120" width="14" style="532" customWidth="1"/>
    <col min="5121" max="5121" width="29.42578125" style="532" customWidth="1"/>
    <col min="5122" max="5122" width="28.140625" style="532" customWidth="1"/>
    <col min="5123" max="5125" width="19.7109375" style="532" customWidth="1"/>
    <col min="5126" max="5128" width="16.140625" style="532" customWidth="1"/>
    <col min="5129" max="5129" width="20.85546875" style="532" customWidth="1"/>
    <col min="5130" max="5374" width="8.85546875" style="532"/>
    <col min="5375" max="5375" width="2.85546875" style="532" customWidth="1"/>
    <col min="5376" max="5376" width="14" style="532" customWidth="1"/>
    <col min="5377" max="5377" width="29.42578125" style="532" customWidth="1"/>
    <col min="5378" max="5378" width="28.140625" style="532" customWidth="1"/>
    <col min="5379" max="5381" width="19.7109375" style="532" customWidth="1"/>
    <col min="5382" max="5384" width="16.140625" style="532" customWidth="1"/>
    <col min="5385" max="5385" width="20.85546875" style="532" customWidth="1"/>
    <col min="5386" max="5630" width="8.85546875" style="532"/>
    <col min="5631" max="5631" width="2.85546875" style="532" customWidth="1"/>
    <col min="5632" max="5632" width="14" style="532" customWidth="1"/>
    <col min="5633" max="5633" width="29.42578125" style="532" customWidth="1"/>
    <col min="5634" max="5634" width="28.140625" style="532" customWidth="1"/>
    <col min="5635" max="5637" width="19.7109375" style="532" customWidth="1"/>
    <col min="5638" max="5640" width="16.140625" style="532" customWidth="1"/>
    <col min="5641" max="5641" width="20.85546875" style="532" customWidth="1"/>
    <col min="5642" max="5886" width="8.85546875" style="532"/>
    <col min="5887" max="5887" width="2.85546875" style="532" customWidth="1"/>
    <col min="5888" max="5888" width="14" style="532" customWidth="1"/>
    <col min="5889" max="5889" width="29.42578125" style="532" customWidth="1"/>
    <col min="5890" max="5890" width="28.140625" style="532" customWidth="1"/>
    <col min="5891" max="5893" width="19.7109375" style="532" customWidth="1"/>
    <col min="5894" max="5896" width="16.140625" style="532" customWidth="1"/>
    <col min="5897" max="5897" width="20.85546875" style="532" customWidth="1"/>
    <col min="5898" max="6142" width="8.85546875" style="532"/>
    <col min="6143" max="6143" width="2.85546875" style="532" customWidth="1"/>
    <col min="6144" max="6144" width="14" style="532" customWidth="1"/>
    <col min="6145" max="6145" width="29.42578125" style="532" customWidth="1"/>
    <col min="6146" max="6146" width="28.140625" style="532" customWidth="1"/>
    <col min="6147" max="6149" width="19.7109375" style="532" customWidth="1"/>
    <col min="6150" max="6152" width="16.140625" style="532" customWidth="1"/>
    <col min="6153" max="6153" width="20.85546875" style="532" customWidth="1"/>
    <col min="6154" max="6398" width="8.85546875" style="532"/>
    <col min="6399" max="6399" width="2.85546875" style="532" customWidth="1"/>
    <col min="6400" max="6400" width="14" style="532" customWidth="1"/>
    <col min="6401" max="6401" width="29.42578125" style="532" customWidth="1"/>
    <col min="6402" max="6402" width="28.140625" style="532" customWidth="1"/>
    <col min="6403" max="6405" width="19.7109375" style="532" customWidth="1"/>
    <col min="6406" max="6408" width="16.140625" style="532" customWidth="1"/>
    <col min="6409" max="6409" width="20.85546875" style="532" customWidth="1"/>
    <col min="6410" max="6654" width="8.85546875" style="532"/>
    <col min="6655" max="6655" width="2.85546875" style="532" customWidth="1"/>
    <col min="6656" max="6656" width="14" style="532" customWidth="1"/>
    <col min="6657" max="6657" width="29.42578125" style="532" customWidth="1"/>
    <col min="6658" max="6658" width="28.140625" style="532" customWidth="1"/>
    <col min="6659" max="6661" width="19.7109375" style="532" customWidth="1"/>
    <col min="6662" max="6664" width="16.140625" style="532" customWidth="1"/>
    <col min="6665" max="6665" width="20.85546875" style="532" customWidth="1"/>
    <col min="6666" max="6910" width="8.85546875" style="532"/>
    <col min="6911" max="6911" width="2.85546875" style="532" customWidth="1"/>
    <col min="6912" max="6912" width="14" style="532" customWidth="1"/>
    <col min="6913" max="6913" width="29.42578125" style="532" customWidth="1"/>
    <col min="6914" max="6914" width="28.140625" style="532" customWidth="1"/>
    <col min="6915" max="6917" width="19.7109375" style="532" customWidth="1"/>
    <col min="6918" max="6920" width="16.140625" style="532" customWidth="1"/>
    <col min="6921" max="6921" width="20.85546875" style="532" customWidth="1"/>
    <col min="6922" max="7166" width="8.85546875" style="532"/>
    <col min="7167" max="7167" width="2.85546875" style="532" customWidth="1"/>
    <col min="7168" max="7168" width="14" style="532" customWidth="1"/>
    <col min="7169" max="7169" width="29.42578125" style="532" customWidth="1"/>
    <col min="7170" max="7170" width="28.140625" style="532" customWidth="1"/>
    <col min="7171" max="7173" width="19.7109375" style="532" customWidth="1"/>
    <col min="7174" max="7176" width="16.140625" style="532" customWidth="1"/>
    <col min="7177" max="7177" width="20.85546875" style="532" customWidth="1"/>
    <col min="7178" max="7422" width="8.85546875" style="532"/>
    <col min="7423" max="7423" width="2.85546875" style="532" customWidth="1"/>
    <col min="7424" max="7424" width="14" style="532" customWidth="1"/>
    <col min="7425" max="7425" width="29.42578125" style="532" customWidth="1"/>
    <col min="7426" max="7426" width="28.140625" style="532" customWidth="1"/>
    <col min="7427" max="7429" width="19.7109375" style="532" customWidth="1"/>
    <col min="7430" max="7432" width="16.140625" style="532" customWidth="1"/>
    <col min="7433" max="7433" width="20.85546875" style="532" customWidth="1"/>
    <col min="7434" max="7678" width="8.85546875" style="532"/>
    <col min="7679" max="7679" width="2.85546875" style="532" customWidth="1"/>
    <col min="7680" max="7680" width="14" style="532" customWidth="1"/>
    <col min="7681" max="7681" width="29.42578125" style="532" customWidth="1"/>
    <col min="7682" max="7682" width="28.140625" style="532" customWidth="1"/>
    <col min="7683" max="7685" width="19.7109375" style="532" customWidth="1"/>
    <col min="7686" max="7688" width="16.140625" style="532" customWidth="1"/>
    <col min="7689" max="7689" width="20.85546875" style="532" customWidth="1"/>
    <col min="7690" max="7934" width="8.85546875" style="532"/>
    <col min="7935" max="7935" width="2.85546875" style="532" customWidth="1"/>
    <col min="7936" max="7936" width="14" style="532" customWidth="1"/>
    <col min="7937" max="7937" width="29.42578125" style="532" customWidth="1"/>
    <col min="7938" max="7938" width="28.140625" style="532" customWidth="1"/>
    <col min="7939" max="7941" width="19.7109375" style="532" customWidth="1"/>
    <col min="7942" max="7944" width="16.140625" style="532" customWidth="1"/>
    <col min="7945" max="7945" width="20.85546875" style="532" customWidth="1"/>
    <col min="7946" max="8190" width="8.85546875" style="532"/>
    <col min="8191" max="8191" width="2.85546875" style="532" customWidth="1"/>
    <col min="8192" max="8192" width="14" style="532" customWidth="1"/>
    <col min="8193" max="8193" width="29.42578125" style="532" customWidth="1"/>
    <col min="8194" max="8194" width="28.140625" style="532" customWidth="1"/>
    <col min="8195" max="8197" width="19.7109375" style="532" customWidth="1"/>
    <col min="8198" max="8200" width="16.140625" style="532" customWidth="1"/>
    <col min="8201" max="8201" width="20.85546875" style="532" customWidth="1"/>
    <col min="8202" max="8446" width="8.85546875" style="532"/>
    <col min="8447" max="8447" width="2.85546875" style="532" customWidth="1"/>
    <col min="8448" max="8448" width="14" style="532" customWidth="1"/>
    <col min="8449" max="8449" width="29.42578125" style="532" customWidth="1"/>
    <col min="8450" max="8450" width="28.140625" style="532" customWidth="1"/>
    <col min="8451" max="8453" width="19.7109375" style="532" customWidth="1"/>
    <col min="8454" max="8456" width="16.140625" style="532" customWidth="1"/>
    <col min="8457" max="8457" width="20.85546875" style="532" customWidth="1"/>
    <col min="8458" max="8702" width="8.85546875" style="532"/>
    <col min="8703" max="8703" width="2.85546875" style="532" customWidth="1"/>
    <col min="8704" max="8704" width="14" style="532" customWidth="1"/>
    <col min="8705" max="8705" width="29.42578125" style="532" customWidth="1"/>
    <col min="8706" max="8706" width="28.140625" style="532" customWidth="1"/>
    <col min="8707" max="8709" width="19.7109375" style="532" customWidth="1"/>
    <col min="8710" max="8712" width="16.140625" style="532" customWidth="1"/>
    <col min="8713" max="8713" width="20.85546875" style="532" customWidth="1"/>
    <col min="8714" max="8958" width="8.85546875" style="532"/>
    <col min="8959" max="8959" width="2.85546875" style="532" customWidth="1"/>
    <col min="8960" max="8960" width="14" style="532" customWidth="1"/>
    <col min="8961" max="8961" width="29.42578125" style="532" customWidth="1"/>
    <col min="8962" max="8962" width="28.140625" style="532" customWidth="1"/>
    <col min="8963" max="8965" width="19.7109375" style="532" customWidth="1"/>
    <col min="8966" max="8968" width="16.140625" style="532" customWidth="1"/>
    <col min="8969" max="8969" width="20.85546875" style="532" customWidth="1"/>
    <col min="8970" max="9214" width="8.85546875" style="532"/>
    <col min="9215" max="9215" width="2.85546875" style="532" customWidth="1"/>
    <col min="9216" max="9216" width="14" style="532" customWidth="1"/>
    <col min="9217" max="9217" width="29.42578125" style="532" customWidth="1"/>
    <col min="9218" max="9218" width="28.140625" style="532" customWidth="1"/>
    <col min="9219" max="9221" width="19.7109375" style="532" customWidth="1"/>
    <col min="9222" max="9224" width="16.140625" style="532" customWidth="1"/>
    <col min="9225" max="9225" width="20.85546875" style="532" customWidth="1"/>
    <col min="9226" max="9470" width="8.85546875" style="532"/>
    <col min="9471" max="9471" width="2.85546875" style="532" customWidth="1"/>
    <col min="9472" max="9472" width="14" style="532" customWidth="1"/>
    <col min="9473" max="9473" width="29.42578125" style="532" customWidth="1"/>
    <col min="9474" max="9474" width="28.140625" style="532" customWidth="1"/>
    <col min="9475" max="9477" width="19.7109375" style="532" customWidth="1"/>
    <col min="9478" max="9480" width="16.140625" style="532" customWidth="1"/>
    <col min="9481" max="9481" width="20.85546875" style="532" customWidth="1"/>
    <col min="9482" max="9726" width="8.85546875" style="532"/>
    <col min="9727" max="9727" width="2.85546875" style="532" customWidth="1"/>
    <col min="9728" max="9728" width="14" style="532" customWidth="1"/>
    <col min="9729" max="9729" width="29.42578125" style="532" customWidth="1"/>
    <col min="9730" max="9730" width="28.140625" style="532" customWidth="1"/>
    <col min="9731" max="9733" width="19.7109375" style="532" customWidth="1"/>
    <col min="9734" max="9736" width="16.140625" style="532" customWidth="1"/>
    <col min="9737" max="9737" width="20.85546875" style="532" customWidth="1"/>
    <col min="9738" max="9982" width="8.85546875" style="532"/>
    <col min="9983" max="9983" width="2.85546875" style="532" customWidth="1"/>
    <col min="9984" max="9984" width="14" style="532" customWidth="1"/>
    <col min="9985" max="9985" width="29.42578125" style="532" customWidth="1"/>
    <col min="9986" max="9986" width="28.140625" style="532" customWidth="1"/>
    <col min="9987" max="9989" width="19.7109375" style="532" customWidth="1"/>
    <col min="9990" max="9992" width="16.140625" style="532" customWidth="1"/>
    <col min="9993" max="9993" width="20.85546875" style="532" customWidth="1"/>
    <col min="9994" max="10238" width="8.85546875" style="532"/>
    <col min="10239" max="10239" width="2.85546875" style="532" customWidth="1"/>
    <col min="10240" max="10240" width="14" style="532" customWidth="1"/>
    <col min="10241" max="10241" width="29.42578125" style="532" customWidth="1"/>
    <col min="10242" max="10242" width="28.140625" style="532" customWidth="1"/>
    <col min="10243" max="10245" width="19.7109375" style="532" customWidth="1"/>
    <col min="10246" max="10248" width="16.140625" style="532" customWidth="1"/>
    <col min="10249" max="10249" width="20.85546875" style="532" customWidth="1"/>
    <col min="10250" max="10494" width="8.85546875" style="532"/>
    <col min="10495" max="10495" width="2.85546875" style="532" customWidth="1"/>
    <col min="10496" max="10496" width="14" style="532" customWidth="1"/>
    <col min="10497" max="10497" width="29.42578125" style="532" customWidth="1"/>
    <col min="10498" max="10498" width="28.140625" style="532" customWidth="1"/>
    <col min="10499" max="10501" width="19.7109375" style="532" customWidth="1"/>
    <col min="10502" max="10504" width="16.140625" style="532" customWidth="1"/>
    <col min="10505" max="10505" width="20.85546875" style="532" customWidth="1"/>
    <col min="10506" max="10750" width="8.85546875" style="532"/>
    <col min="10751" max="10751" width="2.85546875" style="532" customWidth="1"/>
    <col min="10752" max="10752" width="14" style="532" customWidth="1"/>
    <col min="10753" max="10753" width="29.42578125" style="532" customWidth="1"/>
    <col min="10754" max="10754" width="28.140625" style="532" customWidth="1"/>
    <col min="10755" max="10757" width="19.7109375" style="532" customWidth="1"/>
    <col min="10758" max="10760" width="16.140625" style="532" customWidth="1"/>
    <col min="10761" max="10761" width="20.85546875" style="532" customWidth="1"/>
    <col min="10762" max="11006" width="8.85546875" style="532"/>
    <col min="11007" max="11007" width="2.85546875" style="532" customWidth="1"/>
    <col min="11008" max="11008" width="14" style="532" customWidth="1"/>
    <col min="11009" max="11009" width="29.42578125" style="532" customWidth="1"/>
    <col min="11010" max="11010" width="28.140625" style="532" customWidth="1"/>
    <col min="11011" max="11013" width="19.7109375" style="532" customWidth="1"/>
    <col min="11014" max="11016" width="16.140625" style="532" customWidth="1"/>
    <col min="11017" max="11017" width="20.85546875" style="532" customWidth="1"/>
    <col min="11018" max="11262" width="8.85546875" style="532"/>
    <col min="11263" max="11263" width="2.85546875" style="532" customWidth="1"/>
    <col min="11264" max="11264" width="14" style="532" customWidth="1"/>
    <col min="11265" max="11265" width="29.42578125" style="532" customWidth="1"/>
    <col min="11266" max="11266" width="28.140625" style="532" customWidth="1"/>
    <col min="11267" max="11269" width="19.7109375" style="532" customWidth="1"/>
    <col min="11270" max="11272" width="16.140625" style="532" customWidth="1"/>
    <col min="11273" max="11273" width="20.85546875" style="532" customWidth="1"/>
    <col min="11274" max="11518" width="8.85546875" style="532"/>
    <col min="11519" max="11519" width="2.85546875" style="532" customWidth="1"/>
    <col min="11520" max="11520" width="14" style="532" customWidth="1"/>
    <col min="11521" max="11521" width="29.42578125" style="532" customWidth="1"/>
    <col min="11522" max="11522" width="28.140625" style="532" customWidth="1"/>
    <col min="11523" max="11525" width="19.7109375" style="532" customWidth="1"/>
    <col min="11526" max="11528" width="16.140625" style="532" customWidth="1"/>
    <col min="11529" max="11529" width="20.85546875" style="532" customWidth="1"/>
    <col min="11530" max="11774" width="8.85546875" style="532"/>
    <col min="11775" max="11775" width="2.85546875" style="532" customWidth="1"/>
    <col min="11776" max="11776" width="14" style="532" customWidth="1"/>
    <col min="11777" max="11777" width="29.42578125" style="532" customWidth="1"/>
    <col min="11778" max="11778" width="28.140625" style="532" customWidth="1"/>
    <col min="11779" max="11781" width="19.7109375" style="532" customWidth="1"/>
    <col min="11782" max="11784" width="16.140625" style="532" customWidth="1"/>
    <col min="11785" max="11785" width="20.85546875" style="532" customWidth="1"/>
    <col min="11786" max="12030" width="8.85546875" style="532"/>
    <col min="12031" max="12031" width="2.85546875" style="532" customWidth="1"/>
    <col min="12032" max="12032" width="14" style="532" customWidth="1"/>
    <col min="12033" max="12033" width="29.42578125" style="532" customWidth="1"/>
    <col min="12034" max="12034" width="28.140625" style="532" customWidth="1"/>
    <col min="12035" max="12037" width="19.7109375" style="532" customWidth="1"/>
    <col min="12038" max="12040" width="16.140625" style="532" customWidth="1"/>
    <col min="12041" max="12041" width="20.85546875" style="532" customWidth="1"/>
    <col min="12042" max="12286" width="8.85546875" style="532"/>
    <col min="12287" max="12287" width="2.85546875" style="532" customWidth="1"/>
    <col min="12288" max="12288" width="14" style="532" customWidth="1"/>
    <col min="12289" max="12289" width="29.42578125" style="532" customWidth="1"/>
    <col min="12290" max="12290" width="28.140625" style="532" customWidth="1"/>
    <col min="12291" max="12293" width="19.7109375" style="532" customWidth="1"/>
    <col min="12294" max="12296" width="16.140625" style="532" customWidth="1"/>
    <col min="12297" max="12297" width="20.85546875" style="532" customWidth="1"/>
    <col min="12298" max="12542" width="8.85546875" style="532"/>
    <col min="12543" max="12543" width="2.85546875" style="532" customWidth="1"/>
    <col min="12544" max="12544" width="14" style="532" customWidth="1"/>
    <col min="12545" max="12545" width="29.42578125" style="532" customWidth="1"/>
    <col min="12546" max="12546" width="28.140625" style="532" customWidth="1"/>
    <col min="12547" max="12549" width="19.7109375" style="532" customWidth="1"/>
    <col min="12550" max="12552" width="16.140625" style="532" customWidth="1"/>
    <col min="12553" max="12553" width="20.85546875" style="532" customWidth="1"/>
    <col min="12554" max="12798" width="8.85546875" style="532"/>
    <col min="12799" max="12799" width="2.85546875" style="532" customWidth="1"/>
    <col min="12800" max="12800" width="14" style="532" customWidth="1"/>
    <col min="12801" max="12801" width="29.42578125" style="532" customWidth="1"/>
    <col min="12802" max="12802" width="28.140625" style="532" customWidth="1"/>
    <col min="12803" max="12805" width="19.7109375" style="532" customWidth="1"/>
    <col min="12806" max="12808" width="16.140625" style="532" customWidth="1"/>
    <col min="12809" max="12809" width="20.85546875" style="532" customWidth="1"/>
    <col min="12810" max="13054" width="8.85546875" style="532"/>
    <col min="13055" max="13055" width="2.85546875" style="532" customWidth="1"/>
    <col min="13056" max="13056" width="14" style="532" customWidth="1"/>
    <col min="13057" max="13057" width="29.42578125" style="532" customWidth="1"/>
    <col min="13058" max="13058" width="28.140625" style="532" customWidth="1"/>
    <col min="13059" max="13061" width="19.7109375" style="532" customWidth="1"/>
    <col min="13062" max="13064" width="16.140625" style="532" customWidth="1"/>
    <col min="13065" max="13065" width="20.85546875" style="532" customWidth="1"/>
    <col min="13066" max="13310" width="8.85546875" style="532"/>
    <col min="13311" max="13311" width="2.85546875" style="532" customWidth="1"/>
    <col min="13312" max="13312" width="14" style="532" customWidth="1"/>
    <col min="13313" max="13313" width="29.42578125" style="532" customWidth="1"/>
    <col min="13314" max="13314" width="28.140625" style="532" customWidth="1"/>
    <col min="13315" max="13317" width="19.7109375" style="532" customWidth="1"/>
    <col min="13318" max="13320" width="16.140625" style="532" customWidth="1"/>
    <col min="13321" max="13321" width="20.85546875" style="532" customWidth="1"/>
    <col min="13322" max="13566" width="8.85546875" style="532"/>
    <col min="13567" max="13567" width="2.85546875" style="532" customWidth="1"/>
    <col min="13568" max="13568" width="14" style="532" customWidth="1"/>
    <col min="13569" max="13569" width="29.42578125" style="532" customWidth="1"/>
    <col min="13570" max="13570" width="28.140625" style="532" customWidth="1"/>
    <col min="13571" max="13573" width="19.7109375" style="532" customWidth="1"/>
    <col min="13574" max="13576" width="16.140625" style="532" customWidth="1"/>
    <col min="13577" max="13577" width="20.85546875" style="532" customWidth="1"/>
    <col min="13578" max="13822" width="8.85546875" style="532"/>
    <col min="13823" max="13823" width="2.85546875" style="532" customWidth="1"/>
    <col min="13824" max="13824" width="14" style="532" customWidth="1"/>
    <col min="13825" max="13825" width="29.42578125" style="532" customWidth="1"/>
    <col min="13826" max="13826" width="28.140625" style="532" customWidth="1"/>
    <col min="13827" max="13829" width="19.7109375" style="532" customWidth="1"/>
    <col min="13830" max="13832" width="16.140625" style="532" customWidth="1"/>
    <col min="13833" max="13833" width="20.85546875" style="532" customWidth="1"/>
    <col min="13834" max="14078" width="8.85546875" style="532"/>
    <col min="14079" max="14079" width="2.85546875" style="532" customWidth="1"/>
    <col min="14080" max="14080" width="14" style="532" customWidth="1"/>
    <col min="14081" max="14081" width="29.42578125" style="532" customWidth="1"/>
    <col min="14082" max="14082" width="28.140625" style="532" customWidth="1"/>
    <col min="14083" max="14085" width="19.7109375" style="532" customWidth="1"/>
    <col min="14086" max="14088" width="16.140625" style="532" customWidth="1"/>
    <col min="14089" max="14089" width="20.85546875" style="532" customWidth="1"/>
    <col min="14090" max="14334" width="8.85546875" style="532"/>
    <col min="14335" max="14335" width="2.85546875" style="532" customWidth="1"/>
    <col min="14336" max="14336" width="14" style="532" customWidth="1"/>
    <col min="14337" max="14337" width="29.42578125" style="532" customWidth="1"/>
    <col min="14338" max="14338" width="28.140625" style="532" customWidth="1"/>
    <col min="14339" max="14341" width="19.7109375" style="532" customWidth="1"/>
    <col min="14342" max="14344" width="16.140625" style="532" customWidth="1"/>
    <col min="14345" max="14345" width="20.85546875" style="532" customWidth="1"/>
    <col min="14346" max="14590" width="8.85546875" style="532"/>
    <col min="14591" max="14591" width="2.85546875" style="532" customWidth="1"/>
    <col min="14592" max="14592" width="14" style="532" customWidth="1"/>
    <col min="14593" max="14593" width="29.42578125" style="532" customWidth="1"/>
    <col min="14594" max="14594" width="28.140625" style="532" customWidth="1"/>
    <col min="14595" max="14597" width="19.7109375" style="532" customWidth="1"/>
    <col min="14598" max="14600" width="16.140625" style="532" customWidth="1"/>
    <col min="14601" max="14601" width="20.85546875" style="532" customWidth="1"/>
    <col min="14602" max="14846" width="8.85546875" style="532"/>
    <col min="14847" max="14847" width="2.85546875" style="532" customWidth="1"/>
    <col min="14848" max="14848" width="14" style="532" customWidth="1"/>
    <col min="14849" max="14849" width="29.42578125" style="532" customWidth="1"/>
    <col min="14850" max="14850" width="28.140625" style="532" customWidth="1"/>
    <col min="14851" max="14853" width="19.7109375" style="532" customWidth="1"/>
    <col min="14854" max="14856" width="16.140625" style="532" customWidth="1"/>
    <col min="14857" max="14857" width="20.85546875" style="532" customWidth="1"/>
    <col min="14858" max="15102" width="8.85546875" style="532"/>
    <col min="15103" max="15103" width="2.85546875" style="532" customWidth="1"/>
    <col min="15104" max="15104" width="14" style="532" customWidth="1"/>
    <col min="15105" max="15105" width="29.42578125" style="532" customWidth="1"/>
    <col min="15106" max="15106" width="28.140625" style="532" customWidth="1"/>
    <col min="15107" max="15109" width="19.7109375" style="532" customWidth="1"/>
    <col min="15110" max="15112" width="16.140625" style="532" customWidth="1"/>
    <col min="15113" max="15113" width="20.85546875" style="532" customWidth="1"/>
    <col min="15114" max="15358" width="8.85546875" style="532"/>
    <col min="15359" max="15359" width="2.85546875" style="532" customWidth="1"/>
    <col min="15360" max="15360" width="14" style="532" customWidth="1"/>
    <col min="15361" max="15361" width="29.42578125" style="532" customWidth="1"/>
    <col min="15362" max="15362" width="28.140625" style="532" customWidth="1"/>
    <col min="15363" max="15365" width="19.7109375" style="532" customWidth="1"/>
    <col min="15366" max="15368" width="16.140625" style="532" customWidth="1"/>
    <col min="15369" max="15369" width="20.85546875" style="532" customWidth="1"/>
    <col min="15370" max="15614" width="8.85546875" style="532"/>
    <col min="15615" max="15615" width="2.85546875" style="532" customWidth="1"/>
    <col min="15616" max="15616" width="14" style="532" customWidth="1"/>
    <col min="15617" max="15617" width="29.42578125" style="532" customWidth="1"/>
    <col min="15618" max="15618" width="28.140625" style="532" customWidth="1"/>
    <col min="15619" max="15621" width="19.7109375" style="532" customWidth="1"/>
    <col min="15622" max="15624" width="16.140625" style="532" customWidth="1"/>
    <col min="15625" max="15625" width="20.85546875" style="532" customWidth="1"/>
    <col min="15626" max="15870" width="8.85546875" style="532"/>
    <col min="15871" max="15871" width="2.85546875" style="532" customWidth="1"/>
    <col min="15872" max="15872" width="14" style="532" customWidth="1"/>
    <col min="15873" max="15873" width="29.42578125" style="532" customWidth="1"/>
    <col min="15874" max="15874" width="28.140625" style="532" customWidth="1"/>
    <col min="15875" max="15877" width="19.7109375" style="532" customWidth="1"/>
    <col min="15878" max="15880" width="16.140625" style="532" customWidth="1"/>
    <col min="15881" max="15881" width="20.85546875" style="532" customWidth="1"/>
    <col min="15882" max="16126" width="8.85546875" style="532"/>
    <col min="16127" max="16127" width="2.85546875" style="532" customWidth="1"/>
    <col min="16128" max="16128" width="14" style="532" customWidth="1"/>
    <col min="16129" max="16129" width="29.42578125" style="532" customWidth="1"/>
    <col min="16130" max="16130" width="28.140625" style="532" customWidth="1"/>
    <col min="16131" max="16133" width="19.7109375" style="532" customWidth="1"/>
    <col min="16134" max="16136" width="16.140625" style="532" customWidth="1"/>
    <col min="16137" max="16137" width="20.85546875" style="532" customWidth="1"/>
    <col min="16138" max="16384" width="8.85546875" style="532"/>
  </cols>
  <sheetData>
    <row r="1" spans="1:9" s="87" customFormat="1" ht="15">
      <c r="A1" s="816" t="s">
        <v>4</v>
      </c>
      <c r="B1" s="817"/>
      <c r="C1" s="795">
        <f>Topsheet!C11</f>
        <v>0</v>
      </c>
      <c r="D1" s="795"/>
      <c r="E1" s="795"/>
      <c r="F1" s="795"/>
      <c r="G1" s="795"/>
      <c r="H1" s="815"/>
      <c r="I1" s="796"/>
    </row>
    <row r="2" spans="1:9" s="87" customFormat="1" ht="15">
      <c r="A2" s="818" t="s">
        <v>5</v>
      </c>
      <c r="B2" s="819"/>
      <c r="C2" s="775">
        <f>Topsheet!C12</f>
        <v>0</v>
      </c>
      <c r="D2" s="775"/>
      <c r="E2" s="775"/>
      <c r="F2" s="775"/>
      <c r="G2" s="775"/>
      <c r="H2" s="776"/>
      <c r="I2" s="777"/>
    </row>
    <row r="3" spans="1:9" s="87" customFormat="1" ht="15.75" thickBot="1">
      <c r="A3" s="820" t="s">
        <v>6</v>
      </c>
      <c r="B3" s="821"/>
      <c r="C3" s="779">
        <f>Topsheet!C13</f>
        <v>0</v>
      </c>
      <c r="D3" s="779"/>
      <c r="E3" s="779"/>
      <c r="F3" s="779"/>
      <c r="G3" s="779"/>
      <c r="H3" s="780"/>
      <c r="I3" s="781"/>
    </row>
    <row r="4" spans="1:9" ht="15">
      <c r="A4" s="529"/>
    </row>
    <row r="5" spans="1:9" ht="15">
      <c r="A5" s="529"/>
    </row>
    <row r="6" spans="1:9" s="533" customFormat="1" ht="20.25">
      <c r="A6" s="950" t="s">
        <v>862</v>
      </c>
      <c r="B6" s="950"/>
      <c r="C6" s="950"/>
      <c r="D6" s="950"/>
      <c r="E6" s="950"/>
      <c r="F6" s="950"/>
      <c r="G6" s="950"/>
      <c r="H6" s="950"/>
      <c r="I6" s="950"/>
    </row>
    <row r="7" spans="1:9">
      <c r="B7" s="530" t="s">
        <v>773</v>
      </c>
    </row>
    <row r="8" spans="1:9" ht="15" thickBot="1">
      <c r="B8" s="530" t="s">
        <v>773</v>
      </c>
    </row>
    <row r="9" spans="1:9" ht="15.75" customHeight="1">
      <c r="A9" s="944" t="s">
        <v>863</v>
      </c>
      <c r="B9" s="945"/>
      <c r="C9" s="945"/>
      <c r="D9" s="945"/>
      <c r="E9" s="939" t="s">
        <v>591</v>
      </c>
      <c r="F9" s="939"/>
      <c r="G9" s="940" t="s">
        <v>864</v>
      </c>
      <c r="H9" s="940"/>
      <c r="I9" s="941" t="s">
        <v>865</v>
      </c>
    </row>
    <row r="10" spans="1:9" s="529" customFormat="1" ht="15">
      <c r="A10" s="946"/>
      <c r="B10" s="947"/>
      <c r="C10" s="947"/>
      <c r="D10" s="947"/>
      <c r="E10" s="558">
        <f>'Net Worth'!F8</f>
        <v>-92</v>
      </c>
      <c r="F10" s="558">
        <f>'Net Worth'!G8</f>
        <v>0</v>
      </c>
      <c r="G10" s="559">
        <f>E10</f>
        <v>-92</v>
      </c>
      <c r="H10" s="559">
        <f>F10</f>
        <v>0</v>
      </c>
      <c r="I10" s="942"/>
    </row>
    <row r="11" spans="1:9" s="529" customFormat="1" ht="15.75" thickBot="1">
      <c r="A11" s="948"/>
      <c r="B11" s="949"/>
      <c r="C11" s="949"/>
      <c r="D11" s="949"/>
      <c r="E11" s="557" t="str">
        <f>'Net Worth'!F9</f>
        <v>Previous Quarter</v>
      </c>
      <c r="F11" s="557" t="str">
        <f>'Net Worth'!G9</f>
        <v>Current Quarter</v>
      </c>
      <c r="G11" s="560" t="str">
        <f>E11</f>
        <v>Previous Quarter</v>
      </c>
      <c r="H11" s="560" t="str">
        <f>F11</f>
        <v>Current Quarter</v>
      </c>
      <c r="I11" s="943"/>
    </row>
    <row r="13" spans="1:9" ht="15">
      <c r="A13" s="529" t="s">
        <v>866</v>
      </c>
      <c r="B13" s="534" t="s">
        <v>867</v>
      </c>
      <c r="C13" s="534"/>
      <c r="D13" s="534"/>
    </row>
    <row r="15" spans="1:9" ht="15">
      <c r="B15" s="534" t="s">
        <v>868</v>
      </c>
    </row>
    <row r="16" spans="1:9">
      <c r="G16" s="535"/>
      <c r="H16" s="535"/>
    </row>
    <row r="17" spans="2:9">
      <c r="D17" s="536" t="s">
        <v>138</v>
      </c>
      <c r="E17" s="561">
        <f>SFP!M23</f>
        <v>0</v>
      </c>
      <c r="F17" s="561">
        <f>SFP!I23</f>
        <v>0</v>
      </c>
      <c r="G17" s="953">
        <f>IFERROR(SUM(E17:E23)/E24,0)</f>
        <v>0</v>
      </c>
      <c r="H17" s="953">
        <f>IFERROR(SUM(F17:F23)/F24,0)</f>
        <v>0</v>
      </c>
      <c r="I17" s="983"/>
    </row>
    <row r="18" spans="2:9">
      <c r="D18" s="536" t="s">
        <v>869</v>
      </c>
      <c r="E18" s="561">
        <f>SFP!M53</f>
        <v>0</v>
      </c>
      <c r="F18" s="561">
        <f>SFP!I53</f>
        <v>0</v>
      </c>
      <c r="G18" s="953"/>
      <c r="H18" s="953"/>
      <c r="I18" s="983"/>
    </row>
    <row r="19" spans="2:9">
      <c r="D19" s="536" t="s">
        <v>572</v>
      </c>
      <c r="E19" s="561">
        <f>SFP!M69</f>
        <v>0</v>
      </c>
      <c r="F19" s="561">
        <f>SFP!I69</f>
        <v>0</v>
      </c>
      <c r="G19" s="953"/>
      <c r="H19" s="953"/>
      <c r="I19" s="983"/>
    </row>
    <row r="20" spans="2:9">
      <c r="D20" s="536" t="s">
        <v>573</v>
      </c>
      <c r="E20" s="561">
        <f>SFP!M75</f>
        <v>0</v>
      </c>
      <c r="F20" s="561">
        <f>SFP!I75</f>
        <v>0</v>
      </c>
      <c r="G20" s="953"/>
      <c r="H20" s="953"/>
      <c r="I20" s="983"/>
    </row>
    <row r="21" spans="2:9">
      <c r="D21" s="536" t="s">
        <v>571</v>
      </c>
      <c r="E21" s="561">
        <f>SFP!M89</f>
        <v>0</v>
      </c>
      <c r="F21" s="561">
        <f>SFP!I89</f>
        <v>0</v>
      </c>
      <c r="G21" s="953"/>
      <c r="H21" s="953"/>
      <c r="I21" s="983"/>
    </row>
    <row r="22" spans="2:9">
      <c r="D22" s="538" t="s">
        <v>870</v>
      </c>
      <c r="E22" s="561">
        <f>SFP!IL37</f>
        <v>0</v>
      </c>
      <c r="F22" s="561">
        <f>SFP!I137</f>
        <v>0</v>
      </c>
      <c r="G22" s="953"/>
      <c r="H22" s="953"/>
      <c r="I22" s="983"/>
    </row>
    <row r="23" spans="2:9">
      <c r="D23" s="536" t="s">
        <v>871</v>
      </c>
      <c r="E23" s="561">
        <f>SFP!M156</f>
        <v>0</v>
      </c>
      <c r="F23" s="561">
        <f>SFP!I156</f>
        <v>0</v>
      </c>
      <c r="G23" s="953"/>
      <c r="H23" s="953"/>
      <c r="I23" s="983"/>
    </row>
    <row r="24" spans="2:9">
      <c r="D24" s="539" t="s">
        <v>872</v>
      </c>
      <c r="E24" s="562">
        <f>SFP!M169</f>
        <v>0</v>
      </c>
      <c r="F24" s="562">
        <f>SFP!I169</f>
        <v>0</v>
      </c>
      <c r="G24" s="953"/>
      <c r="H24" s="953"/>
      <c r="I24" s="983"/>
    </row>
    <row r="25" spans="2:9">
      <c r="G25" s="535"/>
      <c r="H25" s="535"/>
    </row>
    <row r="26" spans="2:9" ht="15">
      <c r="B26" s="540" t="s">
        <v>873</v>
      </c>
    </row>
    <row r="27" spans="2:9">
      <c r="B27" s="956" t="s">
        <v>874</v>
      </c>
      <c r="C27" s="957"/>
      <c r="D27" s="957"/>
      <c r="E27" s="957"/>
      <c r="F27" s="957"/>
      <c r="G27" s="957"/>
      <c r="H27" s="957"/>
      <c r="I27" s="958"/>
    </row>
    <row r="29" spans="2:9" ht="15">
      <c r="B29" s="541" t="s">
        <v>875</v>
      </c>
      <c r="G29" s="542"/>
      <c r="H29" s="542"/>
    </row>
    <row r="30" spans="2:9">
      <c r="G30" s="535"/>
      <c r="H30" s="535"/>
    </row>
    <row r="31" spans="2:9">
      <c r="D31" s="536" t="s">
        <v>592</v>
      </c>
      <c r="E31" s="561">
        <f>SFP!M169-SFP!N169</f>
        <v>0</v>
      </c>
      <c r="F31" s="561">
        <f>SFP!J169</f>
        <v>0</v>
      </c>
      <c r="G31" s="953">
        <f>IFERROR(E31/E32,0)</f>
        <v>0</v>
      </c>
      <c r="H31" s="953">
        <f>IFERROR(F31/F32,0)</f>
        <v>0</v>
      </c>
      <c r="I31" s="989" t="s">
        <v>876</v>
      </c>
    </row>
    <row r="32" spans="2:9">
      <c r="D32" s="539" t="s">
        <v>877</v>
      </c>
      <c r="E32" s="562">
        <f>SFP!N169</f>
        <v>0</v>
      </c>
      <c r="F32" s="562">
        <f>SFP!K169</f>
        <v>0</v>
      </c>
      <c r="G32" s="953"/>
      <c r="H32" s="953"/>
      <c r="I32" s="989"/>
    </row>
    <row r="33" spans="1:9" ht="15">
      <c r="B33" s="540"/>
    </row>
    <row r="34" spans="1:9" ht="15">
      <c r="B34" s="540" t="s">
        <v>873</v>
      </c>
    </row>
    <row r="35" spans="1:9" ht="27.75" customHeight="1">
      <c r="B35" s="990" t="s">
        <v>878</v>
      </c>
      <c r="C35" s="991"/>
      <c r="D35" s="991"/>
      <c r="E35" s="991"/>
      <c r="F35" s="991"/>
      <c r="G35" s="991"/>
      <c r="H35" s="991"/>
      <c r="I35" s="992"/>
    </row>
    <row r="37" spans="1:9" ht="15">
      <c r="A37" s="529" t="s">
        <v>879</v>
      </c>
      <c r="B37" s="534" t="s">
        <v>880</v>
      </c>
      <c r="C37" s="534"/>
      <c r="D37" s="534"/>
    </row>
    <row r="38" spans="1:9">
      <c r="D38" s="532"/>
      <c r="E38" s="532"/>
      <c r="F38" s="532"/>
    </row>
    <row r="39" spans="1:9" ht="15">
      <c r="B39" s="534" t="s">
        <v>881</v>
      </c>
      <c r="D39" s="532"/>
      <c r="E39" s="532"/>
      <c r="F39" s="532"/>
    </row>
    <row r="40" spans="1:9">
      <c r="D40" s="532"/>
      <c r="E40" s="532"/>
      <c r="F40" s="532"/>
      <c r="G40" s="532"/>
      <c r="H40" s="532"/>
    </row>
    <row r="41" spans="1:9">
      <c r="D41" s="536" t="s">
        <v>882</v>
      </c>
      <c r="E41" s="544">
        <f>E32</f>
        <v>0</v>
      </c>
      <c r="F41" s="544">
        <f>F32</f>
        <v>0</v>
      </c>
      <c r="G41" s="953">
        <f>IFERROR(E41/E42,0)</f>
        <v>0</v>
      </c>
      <c r="H41" s="953">
        <f>IFERROR(F41/F42,0)</f>
        <v>0</v>
      </c>
      <c r="I41" s="988" t="s">
        <v>883</v>
      </c>
    </row>
    <row r="42" spans="1:9">
      <c r="D42" s="539" t="s">
        <v>884</v>
      </c>
      <c r="E42" s="562">
        <f>SFP!N227</f>
        <v>0</v>
      </c>
      <c r="F42" s="562">
        <f>SFP!K227</f>
        <v>0</v>
      </c>
      <c r="G42" s="953"/>
      <c r="H42" s="953"/>
      <c r="I42" s="954"/>
    </row>
    <row r="44" spans="1:9" ht="15">
      <c r="B44" s="540" t="s">
        <v>873</v>
      </c>
    </row>
    <row r="45" spans="1:9" ht="59.25" customHeight="1">
      <c r="B45" s="980" t="s">
        <v>885</v>
      </c>
      <c r="C45" s="981"/>
      <c r="D45" s="981"/>
      <c r="E45" s="981"/>
      <c r="F45" s="981"/>
      <c r="G45" s="981"/>
      <c r="H45" s="981"/>
      <c r="I45" s="982"/>
    </row>
    <row r="47" spans="1:9" ht="15">
      <c r="B47" s="541" t="s">
        <v>886</v>
      </c>
      <c r="D47" s="532"/>
      <c r="E47" s="532"/>
      <c r="F47" s="532"/>
    </row>
    <row r="48" spans="1:9">
      <c r="D48" s="532"/>
      <c r="E48" s="532"/>
      <c r="F48" s="532"/>
    </row>
    <row r="49" spans="1:9">
      <c r="D49" s="536" t="s">
        <v>853</v>
      </c>
      <c r="E49" s="561">
        <f>SFP!N248</f>
        <v>0</v>
      </c>
      <c r="F49" s="561">
        <f>SFP!K248</f>
        <v>0</v>
      </c>
      <c r="G49" s="953">
        <f>IFERROR(E49/E50,0)</f>
        <v>0</v>
      </c>
      <c r="H49" s="953">
        <f>IFERROR(F49/F50,0)</f>
        <v>0</v>
      </c>
      <c r="I49" s="954" t="s">
        <v>887</v>
      </c>
    </row>
    <row r="50" spans="1:9">
      <c r="D50" s="539" t="s">
        <v>884</v>
      </c>
      <c r="E50" s="545">
        <f>E42</f>
        <v>0</v>
      </c>
      <c r="F50" s="545">
        <f>F42</f>
        <v>0</v>
      </c>
      <c r="G50" s="953"/>
      <c r="H50" s="953"/>
      <c r="I50" s="954"/>
    </row>
    <row r="51" spans="1:9">
      <c r="G51" s="535"/>
      <c r="H51" s="535"/>
    </row>
    <row r="52" spans="1:9" ht="15">
      <c r="B52" s="540" t="s">
        <v>873</v>
      </c>
    </row>
    <row r="53" spans="1:9" ht="113.25" customHeight="1">
      <c r="B53" s="980" t="s">
        <v>888</v>
      </c>
      <c r="C53" s="981"/>
      <c r="D53" s="981"/>
      <c r="E53" s="981"/>
      <c r="F53" s="981"/>
      <c r="G53" s="981"/>
      <c r="H53" s="981"/>
      <c r="I53" s="982"/>
    </row>
    <row r="55" spans="1:9" ht="15" hidden="1">
      <c r="A55" s="529" t="s">
        <v>889</v>
      </c>
      <c r="B55" s="534" t="s">
        <v>890</v>
      </c>
      <c r="C55" s="534"/>
      <c r="D55" s="534"/>
    </row>
    <row r="56" spans="1:9" hidden="1"/>
    <row r="57" spans="1:9" ht="15" hidden="1">
      <c r="A57" s="532">
        <v>5</v>
      </c>
      <c r="B57" s="541" t="s">
        <v>891</v>
      </c>
      <c r="G57" s="535"/>
      <c r="H57" s="535"/>
    </row>
    <row r="58" spans="1:9" hidden="1">
      <c r="G58" s="535"/>
      <c r="H58" s="535"/>
    </row>
    <row r="59" spans="1:9" hidden="1">
      <c r="D59" s="536" t="s">
        <v>892</v>
      </c>
      <c r="E59" s="546">
        <v>222483422.18000129</v>
      </c>
      <c r="F59" s="546">
        <v>483254259.26000214</v>
      </c>
      <c r="G59" s="953">
        <f>IFERROR(F59/F60,0)</f>
        <v>0</v>
      </c>
      <c r="H59" s="953">
        <f>IFERROR(#REF!/#REF!,0)</f>
        <v>0</v>
      </c>
      <c r="I59" s="983" t="s">
        <v>893</v>
      </c>
    </row>
    <row r="60" spans="1:9" hidden="1">
      <c r="D60" s="539" t="s">
        <v>853</v>
      </c>
      <c r="E60" s="545">
        <f>E49</f>
        <v>0</v>
      </c>
      <c r="F60" s="545">
        <f>F49</f>
        <v>0</v>
      </c>
      <c r="G60" s="953"/>
      <c r="H60" s="953"/>
      <c r="I60" s="983"/>
    </row>
    <row r="61" spans="1:9" ht="15" hidden="1">
      <c r="B61" s="540"/>
    </row>
    <row r="62" spans="1:9" ht="15" hidden="1">
      <c r="B62" s="540" t="s">
        <v>873</v>
      </c>
    </row>
    <row r="63" spans="1:9" ht="29.25" hidden="1" customHeight="1">
      <c r="B63" s="980" t="s">
        <v>894</v>
      </c>
      <c r="C63" s="981"/>
      <c r="D63" s="981"/>
      <c r="E63" s="981"/>
      <c r="F63" s="981"/>
      <c r="G63" s="981"/>
      <c r="H63" s="981"/>
      <c r="I63" s="982"/>
    </row>
    <row r="64" spans="1:9" hidden="1">
      <c r="B64" s="547"/>
      <c r="C64" s="547"/>
      <c r="D64" s="547"/>
      <c r="E64" s="547"/>
      <c r="F64" s="547"/>
    </row>
    <row r="65" spans="1:9" ht="15" hidden="1">
      <c r="A65" s="532">
        <v>6</v>
      </c>
      <c r="B65" s="541" t="s">
        <v>895</v>
      </c>
      <c r="G65" s="535"/>
      <c r="H65" s="535"/>
    </row>
    <row r="66" spans="1:9" hidden="1">
      <c r="G66" s="535"/>
      <c r="H66" s="535"/>
    </row>
    <row r="67" spans="1:9" hidden="1">
      <c r="D67" s="536" t="s">
        <v>896</v>
      </c>
      <c r="E67" s="546">
        <v>137915860.16000128</v>
      </c>
      <c r="F67" s="546">
        <v>340478390.24000216</v>
      </c>
      <c r="G67" s="953">
        <f>IFERROR(F67/F68,0)</f>
        <v>0</v>
      </c>
      <c r="H67" s="953">
        <f>IFERROR(#REF!/#REF!,0)</f>
        <v>0</v>
      </c>
      <c r="I67" s="983" t="s">
        <v>897</v>
      </c>
    </row>
    <row r="68" spans="1:9" hidden="1">
      <c r="D68" s="539" t="s">
        <v>853</v>
      </c>
      <c r="E68" s="545">
        <f>E49</f>
        <v>0</v>
      </c>
      <c r="F68" s="545">
        <f>F49</f>
        <v>0</v>
      </c>
      <c r="G68" s="953"/>
      <c r="H68" s="953"/>
      <c r="I68" s="983"/>
    </row>
    <row r="69" spans="1:9" ht="15" hidden="1">
      <c r="B69" s="540"/>
    </row>
    <row r="70" spans="1:9" ht="15" hidden="1">
      <c r="B70" s="540" t="s">
        <v>873</v>
      </c>
    </row>
    <row r="71" spans="1:9" hidden="1">
      <c r="B71" s="980" t="s">
        <v>898</v>
      </c>
      <c r="C71" s="981"/>
      <c r="D71" s="981"/>
      <c r="E71" s="981"/>
      <c r="F71" s="981"/>
      <c r="G71" s="981"/>
      <c r="H71" s="981"/>
      <c r="I71" s="982"/>
    </row>
    <row r="72" spans="1:9" hidden="1">
      <c r="B72" s="547"/>
      <c r="C72" s="547"/>
      <c r="D72" s="547"/>
      <c r="E72" s="547"/>
      <c r="F72" s="547"/>
    </row>
    <row r="73" spans="1:9" hidden="1">
      <c r="A73" s="532">
        <v>7</v>
      </c>
      <c r="B73" s="530" t="s">
        <v>899</v>
      </c>
      <c r="G73" s="548"/>
      <c r="H73" s="548"/>
    </row>
    <row r="74" spans="1:9" hidden="1">
      <c r="D74" s="536" t="s">
        <v>853</v>
      </c>
      <c r="E74" s="549">
        <f>E49</f>
        <v>0</v>
      </c>
      <c r="F74" s="549">
        <f>F49</f>
        <v>0</v>
      </c>
      <c r="G74" s="953">
        <f>IFERROR(F74/F75,0)</f>
        <v>0</v>
      </c>
      <c r="H74" s="953">
        <f>IFERROR(#REF!/#REF!,0)</f>
        <v>0</v>
      </c>
      <c r="I74" s="983" t="s">
        <v>900</v>
      </c>
    </row>
    <row r="75" spans="1:9" hidden="1">
      <c r="D75" s="984" t="s">
        <v>901</v>
      </c>
      <c r="E75" s="986">
        <v>550000000</v>
      </c>
      <c r="F75" s="986">
        <v>550000000</v>
      </c>
      <c r="G75" s="953"/>
      <c r="H75" s="953"/>
      <c r="I75" s="983"/>
    </row>
    <row r="76" spans="1:9" hidden="1">
      <c r="D76" s="985"/>
      <c r="E76" s="987"/>
      <c r="F76" s="987"/>
      <c r="G76" s="953"/>
      <c r="H76" s="953"/>
      <c r="I76" s="983"/>
    </row>
    <row r="77" spans="1:9" ht="15" hidden="1">
      <c r="B77" s="540"/>
    </row>
    <row r="78" spans="1:9" ht="15" hidden="1">
      <c r="B78" s="540" t="s">
        <v>873</v>
      </c>
    </row>
    <row r="79" spans="1:9" ht="32.25" hidden="1" customHeight="1">
      <c r="B79" s="980" t="s">
        <v>902</v>
      </c>
      <c r="C79" s="981"/>
      <c r="D79" s="981"/>
      <c r="E79" s="981"/>
      <c r="F79" s="981"/>
      <c r="G79" s="981"/>
      <c r="H79" s="981"/>
      <c r="I79" s="982"/>
    </row>
    <row r="80" spans="1:9" hidden="1"/>
    <row r="81" spans="1:9" ht="15" hidden="1">
      <c r="A81" s="529" t="s">
        <v>903</v>
      </c>
      <c r="B81" s="534" t="s">
        <v>904</v>
      </c>
      <c r="C81" s="534"/>
      <c r="D81" s="534"/>
      <c r="E81" s="534"/>
      <c r="F81" s="534"/>
      <c r="G81" s="534"/>
      <c r="H81" s="534"/>
    </row>
    <row r="82" spans="1:9" hidden="1"/>
    <row r="83" spans="1:9" ht="15" hidden="1">
      <c r="A83" s="532">
        <v>8</v>
      </c>
      <c r="B83" s="541" t="s">
        <v>905</v>
      </c>
      <c r="G83" s="535"/>
      <c r="H83" s="535"/>
    </row>
    <row r="84" spans="1:9" hidden="1">
      <c r="D84" s="532"/>
      <c r="E84" s="532"/>
      <c r="F84" s="532"/>
      <c r="G84" s="532"/>
      <c r="H84" s="532"/>
    </row>
    <row r="85" spans="1:9" hidden="1">
      <c r="D85" s="536" t="s">
        <v>906</v>
      </c>
      <c r="E85" s="544">
        <f>E67</f>
        <v>137915860.16000128</v>
      </c>
      <c r="F85" s="544">
        <f>F67</f>
        <v>340478390.24000216</v>
      </c>
      <c r="G85" s="953">
        <f>IFERROR((F85/F86-1),0)</f>
        <v>1.4687399247990811</v>
      </c>
      <c r="H85" s="953">
        <f>IFERROR(#REF!/#REF!-1,0)</f>
        <v>0</v>
      </c>
      <c r="I85" s="978" t="s">
        <v>907</v>
      </c>
    </row>
    <row r="86" spans="1:9" hidden="1">
      <c r="D86" s="539" t="s">
        <v>908</v>
      </c>
      <c r="E86" s="550" t="s">
        <v>909</v>
      </c>
      <c r="F86" s="551">
        <f>E85</f>
        <v>137915860.16000128</v>
      </c>
      <c r="G86" s="953"/>
      <c r="H86" s="953"/>
      <c r="I86" s="978"/>
    </row>
    <row r="87" spans="1:9" hidden="1"/>
    <row r="88" spans="1:9" ht="15" hidden="1">
      <c r="B88" s="540" t="s">
        <v>873</v>
      </c>
    </row>
    <row r="89" spans="1:9" ht="16.5" hidden="1" customHeight="1">
      <c r="B89" s="965" t="s">
        <v>910</v>
      </c>
      <c r="C89" s="966"/>
      <c r="D89" s="966"/>
      <c r="E89" s="966"/>
      <c r="F89" s="966"/>
      <c r="G89" s="966"/>
      <c r="H89" s="966"/>
      <c r="I89" s="967"/>
    </row>
    <row r="90" spans="1:9" ht="36" hidden="1" customHeight="1">
      <c r="B90" s="971"/>
      <c r="C90" s="972"/>
      <c r="D90" s="972"/>
      <c r="E90" s="972"/>
      <c r="F90" s="972"/>
      <c r="G90" s="972"/>
      <c r="H90" s="972"/>
      <c r="I90" s="973"/>
    </row>
    <row r="91" spans="1:9" hidden="1"/>
    <row r="92" spans="1:9" ht="15" hidden="1">
      <c r="A92" s="532">
        <v>9</v>
      </c>
      <c r="B92" s="541" t="s">
        <v>911</v>
      </c>
      <c r="G92" s="535"/>
      <c r="H92" s="535"/>
    </row>
    <row r="93" spans="1:9" hidden="1">
      <c r="D93" s="532"/>
      <c r="E93" s="532"/>
      <c r="F93" s="532"/>
      <c r="G93" s="532"/>
      <c r="H93" s="532"/>
    </row>
    <row r="94" spans="1:9" hidden="1">
      <c r="D94" s="536" t="s">
        <v>912</v>
      </c>
      <c r="E94" s="544">
        <f>E49</f>
        <v>0</v>
      </c>
      <c r="F94" s="544">
        <f>F49</f>
        <v>0</v>
      </c>
      <c r="G94" s="953">
        <f>IFERROR(F94/F95-1,0)</f>
        <v>0</v>
      </c>
      <c r="H94" s="953">
        <f>IFERROR(#REF!/#REF!-1,0)</f>
        <v>0</v>
      </c>
      <c r="I94" s="978" t="s">
        <v>913</v>
      </c>
    </row>
    <row r="95" spans="1:9" hidden="1">
      <c r="D95" s="539" t="s">
        <v>914</v>
      </c>
      <c r="E95" s="537">
        <v>465524430.14999998</v>
      </c>
      <c r="F95" s="551">
        <f>E94</f>
        <v>0</v>
      </c>
      <c r="G95" s="953"/>
      <c r="H95" s="953"/>
      <c r="I95" s="978"/>
    </row>
    <row r="96" spans="1:9" hidden="1"/>
    <row r="97" spans="1:9" ht="15" hidden="1">
      <c r="B97" s="540" t="s">
        <v>873</v>
      </c>
    </row>
    <row r="98" spans="1:9" hidden="1">
      <c r="B98" s="980" t="s">
        <v>915</v>
      </c>
      <c r="C98" s="981"/>
      <c r="D98" s="981"/>
      <c r="E98" s="981"/>
      <c r="F98" s="981"/>
      <c r="G98" s="981"/>
      <c r="H98" s="981"/>
      <c r="I98" s="982"/>
    </row>
    <row r="99" spans="1:9" hidden="1"/>
    <row r="100" spans="1:9" ht="15">
      <c r="A100" s="529" t="s">
        <v>916</v>
      </c>
      <c r="B100" s="534" t="s">
        <v>917</v>
      </c>
      <c r="C100" s="534"/>
      <c r="D100" s="534"/>
    </row>
    <row r="102" spans="1:9" hidden="1">
      <c r="A102" s="532">
        <v>10</v>
      </c>
      <c r="B102" s="530" t="s">
        <v>918</v>
      </c>
      <c r="G102" s="535"/>
      <c r="H102" s="535"/>
    </row>
    <row r="103" spans="1:9" hidden="1">
      <c r="D103" s="532"/>
      <c r="E103" s="532"/>
      <c r="F103" s="532"/>
      <c r="G103" s="532"/>
      <c r="H103" s="532"/>
    </row>
    <row r="104" spans="1:9" hidden="1">
      <c r="D104" s="536" t="s">
        <v>919</v>
      </c>
      <c r="E104" s="546">
        <v>84567562.019999996</v>
      </c>
      <c r="F104" s="546">
        <v>142775869.02000001</v>
      </c>
      <c r="G104" s="953">
        <f>IFERROR(F104/F105,0)</f>
        <v>0.29544668522659256</v>
      </c>
      <c r="H104" s="953">
        <f>IFERROR(#REF!/#REF!,0)</f>
        <v>0</v>
      </c>
      <c r="I104" s="978"/>
    </row>
    <row r="105" spans="1:9" hidden="1">
      <c r="D105" s="539" t="s">
        <v>892</v>
      </c>
      <c r="E105" s="545">
        <f>E59</f>
        <v>222483422.18000129</v>
      </c>
      <c r="F105" s="545">
        <f>F59</f>
        <v>483254259.26000214</v>
      </c>
      <c r="G105" s="953"/>
      <c r="H105" s="953"/>
      <c r="I105" s="978"/>
    </row>
    <row r="106" spans="1:9" hidden="1"/>
    <row r="107" spans="1:9" ht="15" hidden="1">
      <c r="B107" s="540" t="s">
        <v>873</v>
      </c>
    </row>
    <row r="108" spans="1:9" hidden="1">
      <c r="B108" s="956" t="s">
        <v>920</v>
      </c>
      <c r="C108" s="957"/>
      <c r="D108" s="957"/>
      <c r="E108" s="957"/>
      <c r="F108" s="957"/>
      <c r="G108" s="957"/>
      <c r="H108" s="957"/>
      <c r="I108" s="958"/>
    </row>
    <row r="109" spans="1:9" hidden="1"/>
    <row r="110" spans="1:9" ht="15">
      <c r="B110" s="541" t="s">
        <v>921</v>
      </c>
      <c r="G110" s="542"/>
      <c r="H110" s="542"/>
    </row>
    <row r="111" spans="1:9">
      <c r="G111" s="542"/>
      <c r="H111" s="542"/>
      <c r="I111" s="979" t="s">
        <v>922</v>
      </c>
    </row>
    <row r="112" spans="1:9">
      <c r="D112" s="536" t="s">
        <v>742</v>
      </c>
      <c r="E112" s="561">
        <f>SCI!M14+SCI!M18</f>
        <v>0</v>
      </c>
      <c r="F112" s="561">
        <f>SCI!K14+SCI!K18</f>
        <v>0</v>
      </c>
      <c r="G112" s="953">
        <f>IFERROR(E112/E113,0)</f>
        <v>0</v>
      </c>
      <c r="H112" s="953">
        <f>IFERROR(F112/F113,0)</f>
        <v>0</v>
      </c>
      <c r="I112" s="979"/>
    </row>
    <row r="113" spans="1:9">
      <c r="D113" s="539" t="s">
        <v>892</v>
      </c>
      <c r="E113" s="562">
        <f>SCI!$M$14</f>
        <v>0</v>
      </c>
      <c r="F113" s="562">
        <f>SCI!$K$14</f>
        <v>0</v>
      </c>
      <c r="G113" s="953"/>
      <c r="H113" s="953"/>
      <c r="I113" s="979"/>
    </row>
    <row r="114" spans="1:9" ht="15">
      <c r="B114" s="540"/>
      <c r="D114" s="552"/>
      <c r="E114" s="552"/>
      <c r="F114" s="552"/>
      <c r="I114" s="979"/>
    </row>
    <row r="115" spans="1:9" ht="15">
      <c r="B115" s="540" t="s">
        <v>873</v>
      </c>
    </row>
    <row r="116" spans="1:9" ht="14.1" customHeight="1">
      <c r="B116" s="952" t="s">
        <v>923</v>
      </c>
      <c r="C116" s="952"/>
      <c r="D116" s="952"/>
      <c r="E116" s="952"/>
      <c r="F116" s="952"/>
      <c r="G116" s="952"/>
      <c r="H116" s="952"/>
      <c r="I116" s="952"/>
    </row>
    <row r="117" spans="1:9" ht="17.25" customHeight="1">
      <c r="B117" s="952"/>
      <c r="C117" s="952"/>
      <c r="D117" s="952"/>
      <c r="E117" s="952"/>
      <c r="F117" s="952"/>
      <c r="G117" s="952"/>
      <c r="H117" s="952"/>
      <c r="I117" s="952"/>
    </row>
    <row r="118" spans="1:9" ht="63" customHeight="1">
      <c r="B118" s="952"/>
      <c r="C118" s="952"/>
      <c r="D118" s="952"/>
      <c r="E118" s="952"/>
      <c r="F118" s="952"/>
      <c r="G118" s="952"/>
      <c r="H118" s="952"/>
      <c r="I118" s="952"/>
    </row>
    <row r="119" spans="1:9">
      <c r="B119" s="952"/>
      <c r="C119" s="952"/>
      <c r="D119" s="952"/>
      <c r="E119" s="952"/>
      <c r="F119" s="952"/>
      <c r="G119" s="952"/>
      <c r="H119" s="952"/>
      <c r="I119" s="952"/>
    </row>
    <row r="121" spans="1:9" ht="15">
      <c r="A121" s="529" t="s">
        <v>903</v>
      </c>
      <c r="B121" s="534" t="s">
        <v>924</v>
      </c>
      <c r="C121" s="534"/>
      <c r="D121" s="534"/>
    </row>
    <row r="123" spans="1:9" ht="15">
      <c r="B123" s="541" t="s">
        <v>925</v>
      </c>
      <c r="G123" s="535"/>
      <c r="H123" s="535"/>
    </row>
    <row r="124" spans="1:9">
      <c r="D124" s="974" t="s">
        <v>926</v>
      </c>
      <c r="E124" s="976">
        <f>SCI!M85</f>
        <v>0</v>
      </c>
      <c r="F124" s="976">
        <f>SCI!K85</f>
        <v>0</v>
      </c>
      <c r="G124" s="953">
        <f>IFERROR(E124/E126,0)</f>
        <v>0</v>
      </c>
      <c r="H124" s="953">
        <f>IFERROR(F124/F126,0)</f>
        <v>0</v>
      </c>
      <c r="I124" s="978" t="s">
        <v>927</v>
      </c>
    </row>
    <row r="125" spans="1:9">
      <c r="D125" s="975"/>
      <c r="E125" s="977"/>
      <c r="F125" s="977"/>
      <c r="G125" s="953"/>
      <c r="H125" s="953"/>
      <c r="I125" s="978"/>
    </row>
    <row r="126" spans="1:9">
      <c r="D126" s="539" t="s">
        <v>398</v>
      </c>
      <c r="E126" s="562">
        <f>SCI!M20</f>
        <v>0</v>
      </c>
      <c r="F126" s="562">
        <f>SCI!K20</f>
        <v>0</v>
      </c>
      <c r="G126" s="953"/>
      <c r="H126" s="953"/>
      <c r="I126" s="978"/>
    </row>
    <row r="127" spans="1:9" ht="15">
      <c r="B127" s="540"/>
    </row>
    <row r="128" spans="1:9" ht="15">
      <c r="B128" s="540" t="s">
        <v>873</v>
      </c>
    </row>
    <row r="129" spans="2:9" ht="14.1" customHeight="1">
      <c r="B129" s="965" t="s">
        <v>928</v>
      </c>
      <c r="C129" s="966"/>
      <c r="D129" s="966"/>
      <c r="E129" s="966"/>
      <c r="F129" s="966"/>
      <c r="G129" s="966"/>
      <c r="H129" s="966"/>
      <c r="I129" s="967"/>
    </row>
    <row r="130" spans="2:9" ht="14.1" customHeight="1">
      <c r="B130" s="968"/>
      <c r="C130" s="969"/>
      <c r="D130" s="969"/>
      <c r="E130" s="969"/>
      <c r="F130" s="969"/>
      <c r="G130" s="969"/>
      <c r="H130" s="969"/>
      <c r="I130" s="970"/>
    </row>
    <row r="131" spans="2:9">
      <c r="B131" s="971"/>
      <c r="C131" s="972"/>
      <c r="D131" s="972"/>
      <c r="E131" s="972"/>
      <c r="F131" s="972"/>
      <c r="G131" s="972"/>
      <c r="H131" s="972"/>
      <c r="I131" s="973"/>
    </row>
    <row r="133" spans="2:9" ht="15">
      <c r="B133" s="541" t="s">
        <v>929</v>
      </c>
      <c r="G133" s="535"/>
      <c r="H133" s="535"/>
    </row>
    <row r="134" spans="2:9">
      <c r="D134" s="536" t="s">
        <v>930</v>
      </c>
      <c r="E134" s="561">
        <f>SCI!M93</f>
        <v>0</v>
      </c>
      <c r="F134" s="561">
        <f>SCI!K93</f>
        <v>0</v>
      </c>
      <c r="G134" s="953">
        <f>IFERROR(E134/E135,0)</f>
        <v>0</v>
      </c>
      <c r="H134" s="953">
        <f>IFERROR(F134/F135,0)</f>
        <v>0</v>
      </c>
      <c r="I134" s="954" t="s">
        <v>931</v>
      </c>
    </row>
    <row r="135" spans="2:9">
      <c r="D135" s="539" t="s">
        <v>398</v>
      </c>
      <c r="E135" s="545">
        <f>E126</f>
        <v>0</v>
      </c>
      <c r="F135" s="545">
        <f>F126</f>
        <v>0</v>
      </c>
      <c r="G135" s="953"/>
      <c r="H135" s="953"/>
      <c r="I135" s="954"/>
    </row>
    <row r="136" spans="2:9">
      <c r="G136" s="535"/>
      <c r="H136" s="535"/>
    </row>
    <row r="137" spans="2:9" ht="15">
      <c r="B137" s="540"/>
    </row>
    <row r="138" spans="2:9" ht="15">
      <c r="B138" s="540" t="s">
        <v>873</v>
      </c>
    </row>
    <row r="139" spans="2:9" ht="14.1" customHeight="1">
      <c r="B139" s="959" t="s">
        <v>932</v>
      </c>
      <c r="C139" s="960"/>
      <c r="D139" s="960"/>
      <c r="E139" s="960"/>
      <c r="F139" s="960"/>
      <c r="G139" s="960"/>
      <c r="H139" s="960"/>
      <c r="I139" s="961"/>
    </row>
    <row r="140" spans="2:9">
      <c r="B140" s="962"/>
      <c r="C140" s="963"/>
      <c r="D140" s="963"/>
      <c r="E140" s="963"/>
      <c r="F140" s="963"/>
      <c r="G140" s="963"/>
      <c r="H140" s="963"/>
      <c r="I140" s="964"/>
    </row>
    <row r="142" spans="2:9" ht="15">
      <c r="B142" s="541" t="s">
        <v>933</v>
      </c>
      <c r="G142" s="535"/>
      <c r="H142" s="535"/>
    </row>
    <row r="143" spans="2:9">
      <c r="D143" s="532"/>
      <c r="E143" s="532"/>
      <c r="F143" s="532"/>
      <c r="G143" s="535"/>
      <c r="H143" s="535"/>
    </row>
    <row r="144" spans="2:9">
      <c r="D144" s="536" t="s">
        <v>934</v>
      </c>
      <c r="E144" s="544">
        <f>E124+E134</f>
        <v>0</v>
      </c>
      <c r="F144" s="544">
        <f>F124+F134</f>
        <v>0</v>
      </c>
      <c r="G144" s="953">
        <f>IFERROR(E144/E145,0)</f>
        <v>0</v>
      </c>
      <c r="H144" s="953">
        <f>IFERROR(F144/F145,0)</f>
        <v>0</v>
      </c>
      <c r="I144" s="954" t="s">
        <v>935</v>
      </c>
    </row>
    <row r="145" spans="2:9">
      <c r="D145" s="539" t="s">
        <v>398</v>
      </c>
      <c r="E145" s="545">
        <f>E135</f>
        <v>0</v>
      </c>
      <c r="F145" s="545">
        <f>F135</f>
        <v>0</v>
      </c>
      <c r="G145" s="953"/>
      <c r="H145" s="953"/>
      <c r="I145" s="954"/>
    </row>
    <row r="146" spans="2:9" ht="15">
      <c r="B146" s="540"/>
      <c r="H146" s="553"/>
    </row>
    <row r="147" spans="2:9" ht="15">
      <c r="B147" s="540" t="s">
        <v>873</v>
      </c>
    </row>
    <row r="148" spans="2:9" ht="31.5" customHeight="1">
      <c r="B148" s="956" t="s">
        <v>936</v>
      </c>
      <c r="C148" s="957"/>
      <c r="D148" s="957"/>
      <c r="E148" s="957"/>
      <c r="F148" s="957"/>
      <c r="G148" s="957"/>
      <c r="H148" s="957"/>
      <c r="I148" s="958"/>
    </row>
    <row r="149" spans="2:9" ht="14.1" customHeight="1">
      <c r="B149" s="554"/>
      <c r="C149" s="554"/>
      <c r="D149" s="554"/>
      <c r="E149" s="554"/>
      <c r="F149" s="554"/>
      <c r="G149" s="554"/>
      <c r="H149" s="554"/>
      <c r="I149" s="554"/>
    </row>
    <row r="150" spans="2:9" ht="15">
      <c r="B150" s="541" t="s">
        <v>937</v>
      </c>
      <c r="G150" s="535"/>
      <c r="H150" s="535"/>
    </row>
    <row r="151" spans="2:9">
      <c r="D151" s="532"/>
      <c r="E151" s="532"/>
      <c r="F151" s="532"/>
      <c r="G151" s="535"/>
      <c r="H151" s="535"/>
    </row>
    <row r="152" spans="2:9">
      <c r="D152" s="536" t="s">
        <v>938</v>
      </c>
      <c r="E152" s="561">
        <f>SCI!M143</f>
        <v>0</v>
      </c>
      <c r="F152" s="561">
        <f>SCI!K143</f>
        <v>0</v>
      </c>
      <c r="G152" s="953">
        <f>IFERROR(E152/E153,0)</f>
        <v>0</v>
      </c>
      <c r="H152" s="953">
        <f>IFERROR(F152/F153,0)</f>
        <v>0</v>
      </c>
      <c r="I152" s="954" t="s">
        <v>939</v>
      </c>
    </row>
    <row r="153" spans="2:9">
      <c r="D153" s="539" t="s">
        <v>398</v>
      </c>
      <c r="E153" s="545">
        <f>E145</f>
        <v>0</v>
      </c>
      <c r="F153" s="545">
        <f>F145</f>
        <v>0</v>
      </c>
      <c r="G153" s="953"/>
      <c r="H153" s="953"/>
      <c r="I153" s="954"/>
    </row>
    <row r="154" spans="2:9" ht="15">
      <c r="B154" s="540"/>
      <c r="H154" s="553"/>
    </row>
    <row r="155" spans="2:9" ht="15">
      <c r="B155" s="540" t="s">
        <v>873</v>
      </c>
    </row>
    <row r="156" spans="2:9" ht="60" customHeight="1">
      <c r="B156" s="952" t="s">
        <v>940</v>
      </c>
      <c r="C156" s="952"/>
      <c r="D156" s="952"/>
      <c r="E156" s="952"/>
      <c r="F156" s="952"/>
      <c r="G156" s="952"/>
      <c r="H156" s="952"/>
      <c r="I156" s="952"/>
    </row>
    <row r="157" spans="2:9" ht="14.1" customHeight="1">
      <c r="B157" s="952"/>
      <c r="C157" s="952"/>
      <c r="D157" s="952"/>
      <c r="E157" s="952"/>
      <c r="F157" s="952"/>
      <c r="G157" s="952"/>
      <c r="H157" s="952"/>
      <c r="I157" s="952"/>
    </row>
    <row r="158" spans="2:9" ht="14.1" customHeight="1">
      <c r="B158" s="554"/>
      <c r="C158" s="554"/>
      <c r="D158" s="554"/>
      <c r="E158" s="554"/>
      <c r="F158" s="554"/>
      <c r="G158" s="554"/>
      <c r="H158" s="554"/>
      <c r="I158" s="554"/>
    </row>
    <row r="159" spans="2:9" ht="15">
      <c r="B159" s="541" t="s">
        <v>941</v>
      </c>
      <c r="G159" s="535"/>
      <c r="H159" s="535"/>
    </row>
    <row r="160" spans="2:9">
      <c r="D160" s="532"/>
      <c r="E160" s="532"/>
      <c r="F160" s="532"/>
      <c r="G160" s="535"/>
      <c r="H160" s="535"/>
    </row>
    <row r="161" spans="2:9">
      <c r="D161" s="536" t="s">
        <v>942</v>
      </c>
      <c r="E161" s="544">
        <f>E144+E152</f>
        <v>0</v>
      </c>
      <c r="F161" s="544">
        <f>F144+F152</f>
        <v>0</v>
      </c>
      <c r="G161" s="953">
        <f>IFERROR(E161/E162,0)</f>
        <v>0</v>
      </c>
      <c r="H161" s="953">
        <f>IFERROR(F161/F162,0)</f>
        <v>0</v>
      </c>
      <c r="I161" s="954" t="s">
        <v>943</v>
      </c>
    </row>
    <row r="162" spans="2:9">
      <c r="D162" s="539" t="s">
        <v>398</v>
      </c>
      <c r="E162" s="545">
        <f>E153</f>
        <v>0</v>
      </c>
      <c r="F162" s="545">
        <f t="shared" ref="F162" si="0">F153</f>
        <v>0</v>
      </c>
      <c r="G162" s="953"/>
      <c r="H162" s="953"/>
      <c r="I162" s="954"/>
    </row>
    <row r="163" spans="2:9" ht="15">
      <c r="B163" s="540"/>
      <c r="H163" s="553"/>
    </row>
    <row r="164" spans="2:9" ht="15">
      <c r="B164" s="540" t="s">
        <v>873</v>
      </c>
    </row>
    <row r="165" spans="2:9" ht="14.1" customHeight="1">
      <c r="B165" s="955" t="s">
        <v>944</v>
      </c>
      <c r="C165" s="955"/>
      <c r="D165" s="955"/>
      <c r="E165" s="955"/>
      <c r="F165" s="955"/>
      <c r="G165" s="955"/>
      <c r="H165" s="955"/>
      <c r="I165" s="955"/>
    </row>
    <row r="166" spans="2:9" ht="14.1" customHeight="1">
      <c r="B166" s="955"/>
      <c r="C166" s="955"/>
      <c r="D166" s="955"/>
      <c r="E166" s="955"/>
      <c r="F166" s="955"/>
      <c r="G166" s="955"/>
      <c r="H166" s="955"/>
      <c r="I166" s="955"/>
    </row>
    <row r="167" spans="2:9" ht="14.1" customHeight="1">
      <c r="B167" s="554"/>
      <c r="C167" s="554"/>
      <c r="D167" s="554"/>
      <c r="E167" s="554"/>
      <c r="F167" s="554"/>
      <c r="G167" s="554"/>
      <c r="H167" s="554"/>
      <c r="I167" s="554"/>
    </row>
    <row r="168" spans="2:9" ht="15">
      <c r="B168" s="541" t="s">
        <v>945</v>
      </c>
      <c r="G168" s="535"/>
      <c r="H168" s="535"/>
    </row>
    <row r="169" spans="2:9">
      <c r="D169" s="532"/>
      <c r="E169" s="532"/>
      <c r="F169" s="532"/>
      <c r="G169" s="535"/>
      <c r="H169" s="535"/>
    </row>
    <row r="170" spans="2:9">
      <c r="D170" s="536" t="s">
        <v>946</v>
      </c>
      <c r="E170" s="532"/>
      <c r="F170" s="561">
        <f>SCI!K68</f>
        <v>0</v>
      </c>
      <c r="G170" s="532"/>
      <c r="H170" s="953">
        <f>IFERROR(F170/F171,0)</f>
        <v>0</v>
      </c>
      <c r="I170" s="954" t="s">
        <v>947</v>
      </c>
    </row>
    <row r="171" spans="2:9">
      <c r="D171" s="539" t="s">
        <v>948</v>
      </c>
      <c r="E171" s="532"/>
      <c r="F171" s="545">
        <f>SUM(E17:F23)/2</f>
        <v>0</v>
      </c>
      <c r="G171" s="532"/>
      <c r="H171" s="953"/>
      <c r="I171" s="954"/>
    </row>
    <row r="172" spans="2:9" ht="15">
      <c r="B172" s="540"/>
      <c r="E172" s="532"/>
      <c r="H172" s="553"/>
    </row>
    <row r="173" spans="2:9" ht="15">
      <c r="B173" s="540" t="s">
        <v>873</v>
      </c>
    </row>
    <row r="174" spans="2:9" ht="14.1" customHeight="1">
      <c r="B174" s="951" t="s">
        <v>949</v>
      </c>
      <c r="C174" s="952"/>
      <c r="D174" s="952"/>
      <c r="E174" s="952"/>
      <c r="F174" s="952"/>
      <c r="G174" s="952"/>
      <c r="H174" s="952"/>
      <c r="I174" s="952"/>
    </row>
    <row r="175" spans="2:9" ht="30.75" customHeight="1">
      <c r="B175" s="951"/>
      <c r="C175" s="952"/>
      <c r="D175" s="952"/>
      <c r="E175" s="952"/>
      <c r="F175" s="952"/>
      <c r="G175" s="952"/>
      <c r="H175" s="952"/>
      <c r="I175" s="952"/>
    </row>
    <row r="176" spans="2:9" ht="14.1" customHeight="1">
      <c r="B176" s="952"/>
      <c r="C176" s="952"/>
      <c r="D176" s="952"/>
      <c r="E176" s="952"/>
      <c r="F176" s="952"/>
      <c r="G176" s="952"/>
      <c r="H176" s="952"/>
      <c r="I176" s="952"/>
    </row>
    <row r="177" spans="2:9" ht="14.1" customHeight="1">
      <c r="B177" s="554"/>
      <c r="C177" s="554"/>
      <c r="D177" s="554"/>
      <c r="E177" s="554"/>
      <c r="F177" s="554"/>
      <c r="G177" s="554"/>
      <c r="H177" s="554"/>
      <c r="I177" s="554"/>
    </row>
    <row r="178" spans="2:9" ht="15">
      <c r="B178" s="541" t="s">
        <v>950</v>
      </c>
      <c r="G178" s="535"/>
      <c r="H178" s="535"/>
    </row>
    <row r="179" spans="2:9">
      <c r="D179" s="532"/>
      <c r="E179" s="532"/>
      <c r="F179" s="532"/>
      <c r="G179" s="535"/>
      <c r="H179" s="535"/>
    </row>
    <row r="180" spans="2:9">
      <c r="D180" s="555" t="s">
        <v>951</v>
      </c>
      <c r="E180" s="532"/>
      <c r="F180" s="537">
        <f>SCI!K152</f>
        <v>0</v>
      </c>
      <c r="G180" s="532"/>
      <c r="H180" s="953">
        <f>IFERROR(F180/F181,0)</f>
        <v>0</v>
      </c>
      <c r="I180" s="954"/>
    </row>
    <row r="181" spans="2:9">
      <c r="D181" s="556" t="s">
        <v>952</v>
      </c>
      <c r="E181" s="532"/>
      <c r="F181" s="545">
        <f>E32+F32/2</f>
        <v>0</v>
      </c>
      <c r="G181" s="532"/>
      <c r="H181" s="953"/>
      <c r="I181" s="954"/>
    </row>
    <row r="182" spans="2:9" ht="15">
      <c r="B182" s="540"/>
      <c r="E182" s="532"/>
      <c r="H182" s="553"/>
    </row>
    <row r="183" spans="2:9" ht="15">
      <c r="B183" s="540" t="s">
        <v>873</v>
      </c>
    </row>
    <row r="184" spans="2:9" ht="15.75" customHeight="1">
      <c r="B184" s="951" t="s">
        <v>953</v>
      </c>
      <c r="C184" s="952"/>
      <c r="D184" s="952"/>
      <c r="E184" s="952"/>
      <c r="F184" s="952"/>
      <c r="G184" s="952"/>
      <c r="H184" s="952"/>
      <c r="I184" s="952"/>
    </row>
    <row r="185" spans="2:9" ht="14.1" customHeight="1">
      <c r="B185" s="952"/>
      <c r="C185" s="952"/>
      <c r="D185" s="952"/>
      <c r="E185" s="952"/>
      <c r="F185" s="952"/>
      <c r="G185" s="952"/>
      <c r="H185" s="952"/>
      <c r="I185" s="952"/>
    </row>
    <row r="186" spans="2:9" ht="14.1" customHeight="1">
      <c r="B186" s="554"/>
      <c r="C186" s="554"/>
      <c r="D186" s="554"/>
      <c r="E186" s="554"/>
      <c r="F186" s="554"/>
      <c r="G186" s="554"/>
      <c r="H186" s="554"/>
      <c r="I186" s="554"/>
    </row>
    <row r="187" spans="2:9">
      <c r="B187" s="543"/>
      <c r="C187" s="543"/>
      <c r="D187" s="543"/>
      <c r="E187" s="543"/>
      <c r="F187" s="543"/>
    </row>
    <row r="189" spans="2:9">
      <c r="B189" s="543"/>
      <c r="C189" s="543"/>
      <c r="D189" s="543"/>
      <c r="E189" s="543"/>
      <c r="F189" s="543"/>
    </row>
  </sheetData>
  <mergeCells count="87">
    <mergeCell ref="G31:G32"/>
    <mergeCell ref="H31:H32"/>
    <mergeCell ref="I31:I32"/>
    <mergeCell ref="B35:I35"/>
    <mergeCell ref="G17:G24"/>
    <mergeCell ref="H17:H24"/>
    <mergeCell ref="I17:I24"/>
    <mergeCell ref="B27:I27"/>
    <mergeCell ref="G49:G50"/>
    <mergeCell ref="H49:H50"/>
    <mergeCell ref="I49:I50"/>
    <mergeCell ref="B53:I53"/>
    <mergeCell ref="G41:G42"/>
    <mergeCell ref="H41:H42"/>
    <mergeCell ref="I41:I42"/>
    <mergeCell ref="B45:I45"/>
    <mergeCell ref="G59:G60"/>
    <mergeCell ref="H59:H60"/>
    <mergeCell ref="I59:I60"/>
    <mergeCell ref="B63:I63"/>
    <mergeCell ref="G67:G68"/>
    <mergeCell ref="H67:H68"/>
    <mergeCell ref="I67:I68"/>
    <mergeCell ref="B71:I71"/>
    <mergeCell ref="G74:G76"/>
    <mergeCell ref="H74:H76"/>
    <mergeCell ref="I74:I76"/>
    <mergeCell ref="D75:D76"/>
    <mergeCell ref="E75:E76"/>
    <mergeCell ref="F75:F76"/>
    <mergeCell ref="B79:I79"/>
    <mergeCell ref="G85:G86"/>
    <mergeCell ref="H85:H86"/>
    <mergeCell ref="I85:I86"/>
    <mergeCell ref="B89:I90"/>
    <mergeCell ref="G94:G95"/>
    <mergeCell ref="H94:H95"/>
    <mergeCell ref="I94:I95"/>
    <mergeCell ref="B98:I98"/>
    <mergeCell ref="G104:G105"/>
    <mergeCell ref="H104:H105"/>
    <mergeCell ref="I104:I105"/>
    <mergeCell ref="B108:I108"/>
    <mergeCell ref="I111:I114"/>
    <mergeCell ref="G112:G113"/>
    <mergeCell ref="H112:H113"/>
    <mergeCell ref="B116:I119"/>
    <mergeCell ref="B129:I131"/>
    <mergeCell ref="G134:G135"/>
    <mergeCell ref="H134:H135"/>
    <mergeCell ref="I134:I135"/>
    <mergeCell ref="D124:D125"/>
    <mergeCell ref="E124:E125"/>
    <mergeCell ref="F124:F125"/>
    <mergeCell ref="G124:G126"/>
    <mergeCell ref="H124:H126"/>
    <mergeCell ref="I124:I126"/>
    <mergeCell ref="B148:I148"/>
    <mergeCell ref="G152:G153"/>
    <mergeCell ref="H152:H153"/>
    <mergeCell ref="I152:I153"/>
    <mergeCell ref="B139:I140"/>
    <mergeCell ref="G144:G145"/>
    <mergeCell ref="H144:H145"/>
    <mergeCell ref="I144:I145"/>
    <mergeCell ref="B184:I185"/>
    <mergeCell ref="A1:B1"/>
    <mergeCell ref="C1:I1"/>
    <mergeCell ref="A2:B2"/>
    <mergeCell ref="C2:I2"/>
    <mergeCell ref="A3:B3"/>
    <mergeCell ref="B174:I176"/>
    <mergeCell ref="H180:H181"/>
    <mergeCell ref="I180:I181"/>
    <mergeCell ref="B165:I166"/>
    <mergeCell ref="H170:H171"/>
    <mergeCell ref="I170:I171"/>
    <mergeCell ref="B156:I157"/>
    <mergeCell ref="G161:G162"/>
    <mergeCell ref="H161:H162"/>
    <mergeCell ref="I161:I162"/>
    <mergeCell ref="C3:I3"/>
    <mergeCell ref="E9:F9"/>
    <mergeCell ref="G9:H9"/>
    <mergeCell ref="I9:I11"/>
    <mergeCell ref="A9:D11"/>
    <mergeCell ref="A6:I6"/>
  </mergeCells>
  <conditionalFormatting sqref="G31:H32">
    <cfRule type="cellIs" dxfId="14" priority="11" operator="greaterThan">
      <formula>0.1</formula>
    </cfRule>
  </conditionalFormatting>
  <conditionalFormatting sqref="G41:H42">
    <cfRule type="cellIs" dxfId="13" priority="10" operator="lessThan">
      <formula>1</formula>
    </cfRule>
  </conditionalFormatting>
  <conditionalFormatting sqref="G49:H50">
    <cfRule type="cellIs" dxfId="12" priority="9" operator="lessThan">
      <formula>0.25</formula>
    </cfRule>
  </conditionalFormatting>
  <conditionalFormatting sqref="G124:H126">
    <cfRule type="cellIs" dxfId="11" priority="7" operator="lessThan">
      <formula>0.4</formula>
    </cfRule>
    <cfRule type="cellIs" dxfId="10" priority="8" operator="greaterThan">
      <formula>0.5</formula>
    </cfRule>
  </conditionalFormatting>
  <conditionalFormatting sqref="G134:H135">
    <cfRule type="cellIs" dxfId="9" priority="6" operator="greaterThan">
      <formula>0.3</formula>
    </cfRule>
  </conditionalFormatting>
  <conditionalFormatting sqref="G144:H145">
    <cfRule type="cellIs" dxfId="8" priority="5" operator="greaterThan">
      <formula>80</formula>
    </cfRule>
  </conditionalFormatting>
  <conditionalFormatting sqref="G152:H153">
    <cfRule type="cellIs" dxfId="7" priority="4" operator="greaterThan">
      <formula>0.2</formula>
    </cfRule>
  </conditionalFormatting>
  <conditionalFormatting sqref="G161:H162">
    <cfRule type="cellIs" dxfId="6" priority="3" operator="greaterThan">
      <formula>1</formula>
    </cfRule>
  </conditionalFormatting>
  <conditionalFormatting sqref="H170:H171">
    <cfRule type="cellIs" dxfId="5" priority="1" operator="greaterThan">
      <formula>0.065</formula>
    </cfRule>
    <cfRule type="cellIs" dxfId="4" priority="2" operator="lessThan">
      <formula>0.035</formula>
    </cfRule>
  </conditionalFormatting>
  <pageMargins left="0.31496062992125984" right="0.31496062992125984" top="0.51181102362204722" bottom="0.19685039370078741" header="0.11811023622047245" footer="0.11811023622047245"/>
  <pageSetup scale="34" orientation="portrait" r:id="rId1"/>
  <headerFooter>
    <oddFooter>&amp;C&amp;"Arial,Bold"&amp;18 &amp;K00009919-B-04</oddFooter>
  </headerFooter>
  <rowBreaks count="2" manualBreakCount="2">
    <brk id="54" max="16383" man="1"/>
    <brk id="167" max="16383" man="1"/>
  </rowBreaks>
  <drawing r:id="rId2"/>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99CC"/>
  </sheetPr>
  <dimension ref="A1:L86"/>
  <sheetViews>
    <sheetView showGridLines="0" view="pageBreakPreview" zoomScale="85" zoomScaleNormal="80" zoomScaleSheetLayoutView="85" zoomScalePageLayoutView="80" workbookViewId="0">
      <pane xSplit="5" ySplit="8" topLeftCell="F9" activePane="bottomRight" state="frozen"/>
      <selection pane="bottomRight" activeCell="X35" sqref="X35"/>
      <selection pane="bottomLeft" activeCell="X35" sqref="X35"/>
      <selection pane="topRight" activeCell="X35" sqref="X35"/>
    </sheetView>
  </sheetViews>
  <sheetFormatPr defaultColWidth="9.140625" defaultRowHeight="15" outlineLevelCol="1"/>
  <cols>
    <col min="1" max="1" width="3.42578125" style="109" customWidth="1"/>
    <col min="2" max="2" width="6.140625" style="109" customWidth="1"/>
    <col min="3" max="3" width="1.7109375" style="87" customWidth="1"/>
    <col min="4" max="4" width="14.28515625" style="87" customWidth="1"/>
    <col min="5" max="5" width="35.85546875" style="87" customWidth="1"/>
    <col min="6" max="6" width="31.28515625" style="87" customWidth="1" outlineLevel="1"/>
    <col min="7" max="7" width="22.85546875" style="87" customWidth="1" outlineLevel="1"/>
    <col min="8" max="8" width="19" style="285" customWidth="1"/>
    <col min="9" max="12" width="16.42578125" style="289" customWidth="1"/>
    <col min="13" max="13" width="6.42578125" style="87" customWidth="1"/>
    <col min="14" max="14" width="4.42578125" style="87" customWidth="1"/>
    <col min="15" max="16384" width="9.140625" style="87"/>
  </cols>
  <sheetData>
    <row r="1" spans="1:12">
      <c r="A1" s="782" t="s">
        <v>4</v>
      </c>
      <c r="B1" s="783"/>
      <c r="C1" s="783"/>
      <c r="D1" s="784"/>
      <c r="E1" s="859">
        <f>Topsheet!C11</f>
        <v>0</v>
      </c>
      <c r="F1" s="860"/>
      <c r="G1" s="860"/>
      <c r="H1" s="860"/>
      <c r="I1" s="860"/>
      <c r="J1" s="860"/>
      <c r="K1" s="860"/>
      <c r="L1" s="993"/>
    </row>
    <row r="2" spans="1:12">
      <c r="A2" s="785" t="s">
        <v>5</v>
      </c>
      <c r="B2" s="786"/>
      <c r="C2" s="786"/>
      <c r="D2" s="787"/>
      <c r="E2" s="868">
        <f>Topsheet!C12</f>
        <v>0</v>
      </c>
      <c r="F2" s="869"/>
      <c r="G2" s="869"/>
      <c r="H2" s="869"/>
      <c r="I2" s="869"/>
      <c r="J2" s="869"/>
      <c r="K2" s="869"/>
      <c r="L2" s="994"/>
    </row>
    <row r="3" spans="1:12" ht="15.75" thickBot="1">
      <c r="A3" s="788" t="s">
        <v>6</v>
      </c>
      <c r="B3" s="789"/>
      <c r="C3" s="789"/>
      <c r="D3" s="790"/>
      <c r="E3" s="859">
        <f>Topsheet!C13</f>
        <v>0</v>
      </c>
      <c r="F3" s="860"/>
      <c r="G3" s="860"/>
      <c r="H3" s="860"/>
      <c r="I3" s="860"/>
      <c r="J3" s="860"/>
      <c r="K3" s="860"/>
      <c r="L3" s="993"/>
    </row>
    <row r="4" spans="1:12">
      <c r="A4" s="3"/>
      <c r="B4" s="3"/>
      <c r="C4" s="4"/>
      <c r="D4" s="4"/>
      <c r="E4" s="4"/>
      <c r="F4" s="4"/>
      <c r="G4" s="4"/>
      <c r="H4" s="284"/>
      <c r="I4" s="288"/>
      <c r="J4" s="288"/>
      <c r="K4" s="288"/>
      <c r="L4" s="288"/>
    </row>
    <row r="5" spans="1:12" ht="43.5" customHeight="1">
      <c r="A5" s="995" t="s">
        <v>954</v>
      </c>
      <c r="B5" s="995"/>
      <c r="C5" s="995"/>
      <c r="D5" s="995"/>
      <c r="E5" s="995"/>
      <c r="F5" s="995"/>
      <c r="G5" s="995"/>
      <c r="H5" s="995"/>
      <c r="I5" s="995"/>
      <c r="J5" s="995"/>
      <c r="K5" s="995"/>
      <c r="L5" s="995"/>
    </row>
    <row r="6" spans="1:12" ht="15.75" thickBot="1">
      <c r="A6" s="3"/>
      <c r="B6" s="3"/>
      <c r="C6" s="4"/>
      <c r="D6" s="4"/>
      <c r="E6" s="4"/>
      <c r="F6" s="4"/>
      <c r="G6" s="4"/>
      <c r="H6" s="284"/>
      <c r="I6" s="288"/>
      <c r="J6" s="288"/>
      <c r="K6" s="288"/>
      <c r="L6" s="288"/>
    </row>
    <row r="7" spans="1:12" s="595" customFormat="1" ht="28.5" customHeight="1">
      <c r="A7" s="996" t="s">
        <v>117</v>
      </c>
      <c r="B7" s="997"/>
      <c r="C7" s="997"/>
      <c r="D7" s="997"/>
      <c r="E7" s="998"/>
      <c r="F7" s="764" t="s">
        <v>591</v>
      </c>
      <c r="G7" s="764"/>
      <c r="H7" s="764" t="s">
        <v>955</v>
      </c>
      <c r="I7" s="764"/>
      <c r="J7" s="764"/>
      <c r="K7" s="764" t="s">
        <v>956</v>
      </c>
      <c r="L7" s="765"/>
    </row>
    <row r="8" spans="1:12" s="596" customFormat="1" ht="30.75" thickBot="1">
      <c r="A8" s="999"/>
      <c r="B8" s="1000"/>
      <c r="C8" s="1000"/>
      <c r="D8" s="1000"/>
      <c r="E8" s="1001"/>
      <c r="F8" s="563" t="s">
        <v>116</v>
      </c>
      <c r="G8" s="594" t="s">
        <v>852</v>
      </c>
      <c r="H8" s="668" t="s">
        <v>957</v>
      </c>
      <c r="I8" s="669" t="s">
        <v>958</v>
      </c>
      <c r="J8" s="669" t="s">
        <v>959</v>
      </c>
      <c r="K8" s="669" t="s">
        <v>852</v>
      </c>
      <c r="L8" s="670" t="s">
        <v>959</v>
      </c>
    </row>
    <row r="9" spans="1:12" s="109" customFormat="1">
      <c r="A9" s="659"/>
      <c r="B9" s="660"/>
      <c r="C9" s="660"/>
      <c r="D9" s="660"/>
      <c r="E9" s="661"/>
      <c r="F9" s="662"/>
      <c r="G9" s="663"/>
      <c r="H9" s="664"/>
      <c r="I9" s="665"/>
      <c r="J9" s="666"/>
      <c r="K9" s="667"/>
      <c r="L9" s="666"/>
    </row>
    <row r="10" spans="1:12" s="109" customFormat="1">
      <c r="A10" s="584" t="s">
        <v>124</v>
      </c>
      <c r="B10" s="585"/>
      <c r="C10" s="585"/>
      <c r="D10" s="585"/>
      <c r="E10" s="586"/>
      <c r="F10" s="564"/>
      <c r="G10" s="565"/>
      <c r="H10" s="597"/>
      <c r="I10" s="598"/>
      <c r="J10" s="599"/>
      <c r="K10" s="606"/>
      <c r="L10" s="599"/>
    </row>
    <row r="11" spans="1:12" s="109" customFormat="1">
      <c r="A11" s="587">
        <v>1</v>
      </c>
      <c r="B11" s="588" t="s">
        <v>125</v>
      </c>
      <c r="C11" s="588"/>
      <c r="D11" s="588"/>
      <c r="E11" s="589"/>
      <c r="F11" s="567">
        <f>VLOOKUP(B11,SFP!$C$10:$N$249,11,FALSE)</f>
        <v>0</v>
      </c>
      <c r="G11" s="568">
        <f>VLOOKUP(B11,SFP!$C$10:$N$249,7,FALSE)</f>
        <v>0</v>
      </c>
      <c r="H11" s="600">
        <f>G11-F11</f>
        <v>0</v>
      </c>
      <c r="I11" s="601">
        <f>IFERROR(H11/F11,0)</f>
        <v>0</v>
      </c>
      <c r="J11" s="602"/>
      <c r="K11" s="607">
        <f>IFERROR(G11/$G$40,0)</f>
        <v>0</v>
      </c>
      <c r="L11" s="602"/>
    </row>
    <row r="12" spans="1:12" s="109" customFormat="1">
      <c r="A12" s="587">
        <v>2</v>
      </c>
      <c r="B12" s="588" t="s">
        <v>133</v>
      </c>
      <c r="C12" s="588"/>
      <c r="D12" s="588"/>
      <c r="E12" s="589"/>
      <c r="F12" s="567">
        <f>VLOOKUP(B12,SFP!$C$10:$N$249,11,FALSE)</f>
        <v>0</v>
      </c>
      <c r="G12" s="568">
        <f>VLOOKUP(B12,SFP!$C$10:$N$249,7,FALSE)</f>
        <v>0</v>
      </c>
      <c r="H12" s="600">
        <f t="shared" ref="H12:H40" si="0">G12-F12</f>
        <v>0</v>
      </c>
      <c r="I12" s="601">
        <f t="shared" ref="I12:I40" si="1">IFERROR(H12/F12,0)</f>
        <v>0</v>
      </c>
      <c r="J12" s="602"/>
      <c r="K12" s="607">
        <f t="shared" ref="K12:K39" si="2">IFERROR(G12/$G$40,0)</f>
        <v>0</v>
      </c>
      <c r="L12" s="602"/>
    </row>
    <row r="13" spans="1:12" s="109" customFormat="1">
      <c r="A13" s="587">
        <v>3</v>
      </c>
      <c r="B13" s="588" t="s">
        <v>138</v>
      </c>
      <c r="C13" s="588"/>
      <c r="D13" s="588"/>
      <c r="E13" s="589"/>
      <c r="F13" s="567">
        <f>VLOOKUP(B13,SFP!$C$10:$N$249,11,FALSE)</f>
        <v>0</v>
      </c>
      <c r="G13" s="568">
        <f>VLOOKUP(B13,SFP!$C$10:$N$249,7,FALSE)</f>
        <v>0</v>
      </c>
      <c r="H13" s="600">
        <f t="shared" si="0"/>
        <v>0</v>
      </c>
      <c r="I13" s="601">
        <f t="shared" si="1"/>
        <v>0</v>
      </c>
      <c r="J13" s="602"/>
      <c r="K13" s="607">
        <f t="shared" si="2"/>
        <v>0</v>
      </c>
      <c r="L13" s="602"/>
    </row>
    <row r="14" spans="1:12" s="109" customFormat="1">
      <c r="A14" s="587">
        <v>4</v>
      </c>
      <c r="B14" s="588" t="s">
        <v>141</v>
      </c>
      <c r="C14" s="588"/>
      <c r="D14" s="588"/>
      <c r="E14" s="589"/>
      <c r="F14" s="567">
        <f>VLOOKUP(B14,SFP!$C$10:$N$249,11,FALSE)</f>
        <v>0</v>
      </c>
      <c r="G14" s="568">
        <f>VLOOKUP(B14,SFP!$C$10:$N$249,7,FALSE)</f>
        <v>0</v>
      </c>
      <c r="H14" s="600">
        <f t="shared" si="0"/>
        <v>0</v>
      </c>
      <c r="I14" s="601">
        <f t="shared" si="1"/>
        <v>0</v>
      </c>
      <c r="J14" s="602"/>
      <c r="K14" s="607">
        <f t="shared" si="2"/>
        <v>0</v>
      </c>
      <c r="L14" s="602"/>
    </row>
    <row r="15" spans="1:12" s="109" customFormat="1">
      <c r="A15" s="587">
        <v>5</v>
      </c>
      <c r="B15" s="588" t="s">
        <v>145</v>
      </c>
      <c r="C15" s="588"/>
      <c r="D15" s="588"/>
      <c r="E15" s="589"/>
      <c r="F15" s="567">
        <f>VLOOKUP(B15,SFP!$C$10:$N$249,11,FALSE)</f>
        <v>0</v>
      </c>
      <c r="G15" s="568">
        <f>VLOOKUP(B15,SFP!$C$10:$N$249,7,FALSE)</f>
        <v>0</v>
      </c>
      <c r="H15" s="600">
        <f t="shared" si="0"/>
        <v>0</v>
      </c>
      <c r="I15" s="601">
        <f t="shared" si="1"/>
        <v>0</v>
      </c>
      <c r="J15" s="602"/>
      <c r="K15" s="607">
        <f t="shared" si="2"/>
        <v>0</v>
      </c>
      <c r="L15" s="602"/>
    </row>
    <row r="16" spans="1:12" s="109" customFormat="1">
      <c r="A16" s="587">
        <v>6</v>
      </c>
      <c r="B16" s="588" t="s">
        <v>148</v>
      </c>
      <c r="C16" s="588"/>
      <c r="D16" s="588"/>
      <c r="E16" s="589"/>
      <c r="F16" s="567">
        <f>VLOOKUP(B16,SFP!$C$10:$N$249,11,FALSE)</f>
        <v>0</v>
      </c>
      <c r="G16" s="568">
        <f>VLOOKUP(B16,SFP!$C$10:$N$249,7,FALSE)</f>
        <v>0</v>
      </c>
      <c r="H16" s="600">
        <f t="shared" si="0"/>
        <v>0</v>
      </c>
      <c r="I16" s="601">
        <f t="shared" si="1"/>
        <v>0</v>
      </c>
      <c r="J16" s="602"/>
      <c r="K16" s="607">
        <f t="shared" si="2"/>
        <v>0</v>
      </c>
      <c r="L16" s="602"/>
    </row>
    <row r="17" spans="1:12" s="109" customFormat="1">
      <c r="A17" s="587">
        <v>7</v>
      </c>
      <c r="B17" s="588" t="s">
        <v>151</v>
      </c>
      <c r="C17" s="588"/>
      <c r="D17" s="588"/>
      <c r="E17" s="589"/>
      <c r="F17" s="567">
        <f>VLOOKUP(B17,SFP!$C$10:$N$249,11,FALSE)</f>
        <v>0</v>
      </c>
      <c r="G17" s="568">
        <f>VLOOKUP(B17,SFP!$C$10:$N$249,7,FALSE)</f>
        <v>0</v>
      </c>
      <c r="H17" s="600">
        <f t="shared" si="0"/>
        <v>0</v>
      </c>
      <c r="I17" s="601">
        <f t="shared" si="1"/>
        <v>0</v>
      </c>
      <c r="J17" s="602"/>
      <c r="K17" s="607">
        <f t="shared" si="2"/>
        <v>0</v>
      </c>
      <c r="L17" s="602"/>
    </row>
    <row r="18" spans="1:12" s="109" customFormat="1">
      <c r="A18" s="587">
        <v>8</v>
      </c>
      <c r="B18" s="588" t="s">
        <v>154</v>
      </c>
      <c r="C18" s="588"/>
      <c r="D18" s="588"/>
      <c r="E18" s="589"/>
      <c r="F18" s="567">
        <f>VLOOKUP(B18,SFP!$C$10:$N$249,11,FALSE)</f>
        <v>0</v>
      </c>
      <c r="G18" s="569">
        <f>VLOOKUP(B18,SFP!$C$10:$N$249,7,FALSE)</f>
        <v>0</v>
      </c>
      <c r="H18" s="600">
        <f t="shared" si="0"/>
        <v>0</v>
      </c>
      <c r="I18" s="601">
        <f t="shared" si="1"/>
        <v>0</v>
      </c>
      <c r="J18" s="602"/>
      <c r="K18" s="607">
        <f t="shared" si="2"/>
        <v>0</v>
      </c>
      <c r="L18" s="602"/>
    </row>
    <row r="19" spans="1:12" s="109" customFormat="1">
      <c r="A19" s="587">
        <v>9</v>
      </c>
      <c r="B19" s="588" t="s">
        <v>161</v>
      </c>
      <c r="C19" s="588"/>
      <c r="D19" s="588"/>
      <c r="E19" s="589"/>
      <c r="F19" s="567">
        <f>VLOOKUP(B19,SFP!$C$10:$N$249,11,FALSE)</f>
        <v>0</v>
      </c>
      <c r="G19" s="568">
        <f>VLOOKUP(B19,SFP!$C$10:$N$249,7,FALSE)</f>
        <v>0</v>
      </c>
      <c r="H19" s="600">
        <f t="shared" si="0"/>
        <v>0</v>
      </c>
      <c r="I19" s="601">
        <f t="shared" si="1"/>
        <v>0</v>
      </c>
      <c r="J19" s="602"/>
      <c r="K19" s="607">
        <f t="shared" si="2"/>
        <v>0</v>
      </c>
      <c r="L19" s="602"/>
    </row>
    <row r="20" spans="1:12" s="109" customFormat="1">
      <c r="A20" s="587">
        <v>10</v>
      </c>
      <c r="B20" s="588" t="s">
        <v>163</v>
      </c>
      <c r="C20" s="588"/>
      <c r="D20" s="588"/>
      <c r="E20" s="589"/>
      <c r="F20" s="567">
        <f>VLOOKUP(B20,SFP!$C$10:$N$249,11,FALSE)</f>
        <v>0</v>
      </c>
      <c r="G20" s="568">
        <f>VLOOKUP(B20,SFP!$C$10:$N$249,7,FALSE)</f>
        <v>0</v>
      </c>
      <c r="H20" s="600">
        <f t="shared" si="0"/>
        <v>0</v>
      </c>
      <c r="I20" s="601">
        <f t="shared" si="1"/>
        <v>0</v>
      </c>
      <c r="J20" s="602"/>
      <c r="K20" s="607">
        <f t="shared" si="2"/>
        <v>0</v>
      </c>
      <c r="L20" s="602"/>
    </row>
    <row r="21" spans="1:12" s="109" customFormat="1">
      <c r="A21" s="587">
        <v>11</v>
      </c>
      <c r="B21" s="588" t="s">
        <v>164</v>
      </c>
      <c r="C21" s="588"/>
      <c r="D21" s="588"/>
      <c r="E21" s="589"/>
      <c r="F21" s="567">
        <f>VLOOKUP(B21,SFP!$C$10:$N$249,11,FALSE)</f>
        <v>0</v>
      </c>
      <c r="G21" s="568">
        <f>VLOOKUP(B21,SFP!$C$10:$N$249,7,FALSE)</f>
        <v>0</v>
      </c>
      <c r="H21" s="600">
        <f t="shared" si="0"/>
        <v>0</v>
      </c>
      <c r="I21" s="601">
        <f t="shared" si="1"/>
        <v>0</v>
      </c>
      <c r="J21" s="602"/>
      <c r="K21" s="607">
        <f t="shared" si="2"/>
        <v>0</v>
      </c>
      <c r="L21" s="602"/>
    </row>
    <row r="22" spans="1:12" s="109" customFormat="1">
      <c r="A22" s="587">
        <v>12</v>
      </c>
      <c r="B22" s="588" t="s">
        <v>188</v>
      </c>
      <c r="C22" s="588"/>
      <c r="D22" s="588"/>
      <c r="E22" s="589"/>
      <c r="F22" s="567">
        <f>VLOOKUP(B22,SFP!$C$10:$N$249,11,FALSE)</f>
        <v>0</v>
      </c>
      <c r="G22" s="568">
        <f>VLOOKUP(B22,SFP!$C$10:$N$249,7,FALSE)</f>
        <v>0</v>
      </c>
      <c r="H22" s="600">
        <f t="shared" si="0"/>
        <v>0</v>
      </c>
      <c r="I22" s="601">
        <f t="shared" si="1"/>
        <v>0</v>
      </c>
      <c r="J22" s="602"/>
      <c r="K22" s="607">
        <f t="shared" si="2"/>
        <v>0</v>
      </c>
      <c r="L22" s="602"/>
    </row>
    <row r="23" spans="1:12" s="109" customFormat="1">
      <c r="A23" s="587">
        <v>13</v>
      </c>
      <c r="B23" s="588" t="s">
        <v>194</v>
      </c>
      <c r="C23" s="588"/>
      <c r="D23" s="588"/>
      <c r="E23" s="589"/>
      <c r="F23" s="567">
        <f>VLOOKUP(B23,SFP!$C$10:$N$249,11,FALSE)</f>
        <v>0</v>
      </c>
      <c r="G23" s="568">
        <f>VLOOKUP(B23,SFP!$C$10:$N$249,7,FALSE)</f>
        <v>0</v>
      </c>
      <c r="H23" s="600">
        <f t="shared" si="0"/>
        <v>0</v>
      </c>
      <c r="I23" s="601">
        <f t="shared" si="1"/>
        <v>0</v>
      </c>
      <c r="J23" s="602"/>
      <c r="K23" s="607">
        <f t="shared" si="2"/>
        <v>0</v>
      </c>
      <c r="L23" s="602"/>
    </row>
    <row r="24" spans="1:12" s="109" customFormat="1">
      <c r="A24" s="587">
        <v>14</v>
      </c>
      <c r="B24" s="588" t="s">
        <v>207</v>
      </c>
      <c r="C24" s="588"/>
      <c r="D24" s="588"/>
      <c r="E24" s="589"/>
      <c r="F24" s="567">
        <f>VLOOKUP(B24,SFP!$C$10:$N$249,11,FALSE)</f>
        <v>0</v>
      </c>
      <c r="G24" s="568">
        <f>VLOOKUP(B24,SFP!$C$10:$N$249,7,FALSE)</f>
        <v>0</v>
      </c>
      <c r="H24" s="600">
        <f t="shared" si="0"/>
        <v>0</v>
      </c>
      <c r="I24" s="601">
        <f t="shared" si="1"/>
        <v>0</v>
      </c>
      <c r="J24" s="602"/>
      <c r="K24" s="607">
        <f t="shared" si="2"/>
        <v>0</v>
      </c>
      <c r="L24" s="602"/>
    </row>
    <row r="25" spans="1:12" s="109" customFormat="1">
      <c r="A25" s="587">
        <v>15</v>
      </c>
      <c r="B25" s="588" t="s">
        <v>211</v>
      </c>
      <c r="C25" s="588"/>
      <c r="D25" s="588"/>
      <c r="E25" s="589"/>
      <c r="F25" s="567">
        <f>VLOOKUP(B25,SFP!$C$10:$N$249,11,FALSE)</f>
        <v>0</v>
      </c>
      <c r="G25" s="568">
        <f>VLOOKUP(B25,SFP!$C$10:$N$249,7,FALSE)</f>
        <v>0</v>
      </c>
      <c r="H25" s="600">
        <f t="shared" si="0"/>
        <v>0</v>
      </c>
      <c r="I25" s="601">
        <f t="shared" si="1"/>
        <v>0</v>
      </c>
      <c r="J25" s="602"/>
      <c r="K25" s="607">
        <f t="shared" si="2"/>
        <v>0</v>
      </c>
      <c r="L25" s="602"/>
    </row>
    <row r="26" spans="1:12" s="109" customFormat="1">
      <c r="A26" s="587">
        <v>16</v>
      </c>
      <c r="B26" s="588" t="s">
        <v>253</v>
      </c>
      <c r="C26" s="588"/>
      <c r="D26" s="588"/>
      <c r="E26" s="589"/>
      <c r="F26" s="567">
        <f>VLOOKUP(B26,SFP!$C$10:$N$249,11,FALSE)</f>
        <v>0</v>
      </c>
      <c r="G26" s="568">
        <f>VLOOKUP(B26,SFP!$C$10:$N$249,7,FALSE)</f>
        <v>0</v>
      </c>
      <c r="H26" s="600">
        <f t="shared" si="0"/>
        <v>0</v>
      </c>
      <c r="I26" s="601">
        <f t="shared" si="1"/>
        <v>0</v>
      </c>
      <c r="J26" s="602"/>
      <c r="K26" s="607">
        <f t="shared" si="2"/>
        <v>0</v>
      </c>
      <c r="L26" s="602"/>
    </row>
    <row r="27" spans="1:12" s="109" customFormat="1">
      <c r="A27" s="587">
        <v>17</v>
      </c>
      <c r="B27" s="588" t="s">
        <v>256</v>
      </c>
      <c r="C27" s="588"/>
      <c r="D27" s="588"/>
      <c r="E27" s="589"/>
      <c r="F27" s="567">
        <f>VLOOKUP(B27,SFP!$C$10:$N$249,11,FALSE)</f>
        <v>0</v>
      </c>
      <c r="G27" s="568">
        <f>VLOOKUP(B27,SFP!$C$10:$N$249,7,FALSE)</f>
        <v>0</v>
      </c>
      <c r="H27" s="600">
        <f t="shared" si="0"/>
        <v>0</v>
      </c>
      <c r="I27" s="601">
        <f t="shared" si="1"/>
        <v>0</v>
      </c>
      <c r="J27" s="602"/>
      <c r="K27" s="607">
        <f t="shared" si="2"/>
        <v>0</v>
      </c>
      <c r="L27" s="602"/>
    </row>
    <row r="28" spans="1:12" s="109" customFormat="1">
      <c r="A28" s="587">
        <v>18</v>
      </c>
      <c r="B28" s="588" t="s">
        <v>260</v>
      </c>
      <c r="C28" s="588"/>
      <c r="D28" s="588"/>
      <c r="E28" s="589"/>
      <c r="F28" s="567">
        <f>VLOOKUP(B28,SFP!$C$10:$N$249,11,FALSE)</f>
        <v>0</v>
      </c>
      <c r="G28" s="568">
        <f>VLOOKUP(B28,SFP!$C$10:$N$249,7,FALSE)</f>
        <v>0</v>
      </c>
      <c r="H28" s="600">
        <f t="shared" si="0"/>
        <v>0</v>
      </c>
      <c r="I28" s="601">
        <f t="shared" si="1"/>
        <v>0</v>
      </c>
      <c r="J28" s="602"/>
      <c r="K28" s="607">
        <f t="shared" si="2"/>
        <v>0</v>
      </c>
      <c r="L28" s="602"/>
    </row>
    <row r="29" spans="1:12" s="109" customFormat="1">
      <c r="A29" s="587">
        <v>19</v>
      </c>
      <c r="B29" s="588" t="s">
        <v>281</v>
      </c>
      <c r="C29" s="588"/>
      <c r="D29" s="588"/>
      <c r="E29" s="589"/>
      <c r="F29" s="570">
        <f>VLOOKUP(B29,SFP!$C$10:$N$249,11,FALSE)</f>
        <v>0</v>
      </c>
      <c r="G29" s="571">
        <f>VLOOKUP(B29,SFP!$C$10:$N$249,7,FALSE)</f>
        <v>0</v>
      </c>
      <c r="H29" s="600">
        <f t="shared" si="0"/>
        <v>0</v>
      </c>
      <c r="I29" s="601">
        <f t="shared" si="1"/>
        <v>0</v>
      </c>
      <c r="J29" s="602"/>
      <c r="K29" s="607">
        <f t="shared" si="2"/>
        <v>0</v>
      </c>
      <c r="L29" s="602"/>
    </row>
    <row r="30" spans="1:12" s="109" customFormat="1">
      <c r="A30" s="587">
        <v>20</v>
      </c>
      <c r="B30" s="588" t="s">
        <v>282</v>
      </c>
      <c r="C30" s="588"/>
      <c r="D30" s="588"/>
      <c r="E30" s="589"/>
      <c r="F30" s="570">
        <f>VLOOKUP(B30,SFP!$C$10:$N$249,11,FALSE)</f>
        <v>0</v>
      </c>
      <c r="G30" s="571">
        <f>VLOOKUP(B30,SFP!$C$10:$N$249,7,FALSE)</f>
        <v>0</v>
      </c>
      <c r="H30" s="600">
        <f t="shared" si="0"/>
        <v>0</v>
      </c>
      <c r="I30" s="601">
        <f t="shared" si="1"/>
        <v>0</v>
      </c>
      <c r="J30" s="602"/>
      <c r="K30" s="607">
        <f t="shared" si="2"/>
        <v>0</v>
      </c>
      <c r="L30" s="602"/>
    </row>
    <row r="31" spans="1:12" s="109" customFormat="1">
      <c r="A31" s="587">
        <v>21</v>
      </c>
      <c r="B31" s="588" t="s">
        <v>283</v>
      </c>
      <c r="C31" s="588"/>
      <c r="D31" s="588"/>
      <c r="E31" s="589"/>
      <c r="F31" s="570">
        <f>VLOOKUP(B31,SFP!$C$10:$N$249,11,FALSE)</f>
        <v>0</v>
      </c>
      <c r="G31" s="571">
        <f>VLOOKUP(B31,SFP!$C$10:$N$249,7,FALSE)</f>
        <v>0</v>
      </c>
      <c r="H31" s="600">
        <f t="shared" si="0"/>
        <v>0</v>
      </c>
      <c r="I31" s="601">
        <f t="shared" si="1"/>
        <v>0</v>
      </c>
      <c r="J31" s="602"/>
      <c r="K31" s="607">
        <f t="shared" si="2"/>
        <v>0</v>
      </c>
      <c r="L31" s="602"/>
    </row>
    <row r="32" spans="1:12" s="109" customFormat="1">
      <c r="A32" s="587">
        <v>22</v>
      </c>
      <c r="B32" s="588" t="s">
        <v>960</v>
      </c>
      <c r="C32" s="588"/>
      <c r="D32" s="588"/>
      <c r="E32" s="589"/>
      <c r="F32" s="570" t="e">
        <f>VLOOKUP(B32,SFP!$C$10:$N$249,11,FALSE)</f>
        <v>#N/A</v>
      </c>
      <c r="G32" s="571" t="e">
        <f>VLOOKUP(B32,SFP!$C$10:$N$249,7,FALSE)</f>
        <v>#N/A</v>
      </c>
      <c r="H32" s="600" t="e">
        <f t="shared" si="0"/>
        <v>#N/A</v>
      </c>
      <c r="I32" s="601">
        <f t="shared" si="1"/>
        <v>0</v>
      </c>
      <c r="J32" s="602"/>
      <c r="K32" s="607">
        <f t="shared" si="2"/>
        <v>0</v>
      </c>
      <c r="L32" s="602"/>
    </row>
    <row r="33" spans="1:12" s="109" customFormat="1">
      <c r="A33" s="587">
        <v>23</v>
      </c>
      <c r="B33" s="588" t="s">
        <v>284</v>
      </c>
      <c r="C33" s="588"/>
      <c r="D33" s="588"/>
      <c r="E33" s="589"/>
      <c r="F33" s="570">
        <f>VLOOKUP(B33,SFP!$C$10:$N$249,11,FALSE)</f>
        <v>0</v>
      </c>
      <c r="G33" s="571">
        <f>VLOOKUP(B33,SFP!$C$10:$N$249,7,FALSE)</f>
        <v>0</v>
      </c>
      <c r="H33" s="600">
        <f t="shared" si="0"/>
        <v>0</v>
      </c>
      <c r="I33" s="601">
        <f t="shared" si="1"/>
        <v>0</v>
      </c>
      <c r="J33" s="602"/>
      <c r="K33" s="607">
        <f t="shared" si="2"/>
        <v>0</v>
      </c>
      <c r="L33" s="602"/>
    </row>
    <row r="34" spans="1:12" s="109" customFormat="1">
      <c r="A34" s="587">
        <v>24</v>
      </c>
      <c r="B34" s="588" t="s">
        <v>285</v>
      </c>
      <c r="C34" s="588"/>
      <c r="D34" s="588"/>
      <c r="E34" s="589"/>
      <c r="F34" s="570">
        <f>VLOOKUP(B34,SFP!$C$10:$N$249,11,FALSE)</f>
        <v>0</v>
      </c>
      <c r="G34" s="571">
        <f>VLOOKUP(B34,SFP!$C$10:$N$249,7,FALSE)</f>
        <v>0</v>
      </c>
      <c r="H34" s="600">
        <f t="shared" si="0"/>
        <v>0</v>
      </c>
      <c r="I34" s="601">
        <f t="shared" si="1"/>
        <v>0</v>
      </c>
      <c r="J34" s="602"/>
      <c r="K34" s="607">
        <f t="shared" si="2"/>
        <v>0</v>
      </c>
      <c r="L34" s="602"/>
    </row>
    <row r="35" spans="1:12" s="109" customFormat="1">
      <c r="A35" s="587">
        <v>25</v>
      </c>
      <c r="B35" s="588" t="s">
        <v>286</v>
      </c>
      <c r="C35" s="588"/>
      <c r="D35" s="588"/>
      <c r="E35" s="589"/>
      <c r="F35" s="567">
        <f>VLOOKUP(B35,SFP!$C$10:$N$249,11,FALSE)</f>
        <v>0</v>
      </c>
      <c r="G35" s="568">
        <f>VLOOKUP(B35,SFP!$C$10:$N$249,7,FALSE)</f>
        <v>0</v>
      </c>
      <c r="H35" s="600">
        <f t="shared" si="0"/>
        <v>0</v>
      </c>
      <c r="I35" s="601">
        <f t="shared" si="1"/>
        <v>0</v>
      </c>
      <c r="J35" s="602"/>
      <c r="K35" s="607">
        <f t="shared" si="2"/>
        <v>0</v>
      </c>
      <c r="L35" s="602"/>
    </row>
    <row r="36" spans="1:12" s="109" customFormat="1">
      <c r="A36" s="587">
        <v>26</v>
      </c>
      <c r="B36" s="588" t="s">
        <v>290</v>
      </c>
      <c r="C36" s="588"/>
      <c r="D36" s="588"/>
      <c r="E36" s="589"/>
      <c r="F36" s="570">
        <f>VLOOKUP(B36,SFP!$C$10:$N$249,11,FALSE)</f>
        <v>0</v>
      </c>
      <c r="G36" s="571">
        <f>VLOOKUP(B36,SFP!$C$10:$N$249,7,FALSE)</f>
        <v>0</v>
      </c>
      <c r="H36" s="600">
        <f t="shared" si="0"/>
        <v>0</v>
      </c>
      <c r="I36" s="601">
        <f t="shared" si="1"/>
        <v>0</v>
      </c>
      <c r="J36" s="602"/>
      <c r="K36" s="607">
        <f t="shared" si="2"/>
        <v>0</v>
      </c>
      <c r="L36" s="602"/>
    </row>
    <row r="37" spans="1:12" s="109" customFormat="1">
      <c r="A37" s="587">
        <v>27</v>
      </c>
      <c r="B37" s="588" t="s">
        <v>291</v>
      </c>
      <c r="C37" s="588"/>
      <c r="D37" s="588"/>
      <c r="E37" s="589"/>
      <c r="F37" s="570">
        <f>VLOOKUP(B37,SFP!$C$10:$N$249,11,FALSE)</f>
        <v>0</v>
      </c>
      <c r="G37" s="571">
        <f>VLOOKUP(B37,SFP!$C$10:$N$249,7,FALSE)</f>
        <v>0</v>
      </c>
      <c r="H37" s="600">
        <f t="shared" si="0"/>
        <v>0</v>
      </c>
      <c r="I37" s="601">
        <f t="shared" si="1"/>
        <v>0</v>
      </c>
      <c r="J37" s="602"/>
      <c r="K37" s="607">
        <f t="shared" si="2"/>
        <v>0</v>
      </c>
      <c r="L37" s="602"/>
    </row>
    <row r="38" spans="1:12" s="109" customFormat="1">
      <c r="A38" s="587">
        <v>28</v>
      </c>
      <c r="B38" s="588" t="s">
        <v>292</v>
      </c>
      <c r="C38" s="588"/>
      <c r="D38" s="588"/>
      <c r="E38" s="589"/>
      <c r="F38" s="570">
        <f>VLOOKUP(B38,SFP!$C$10:$N$249,11,FALSE)</f>
        <v>0</v>
      </c>
      <c r="G38" s="571">
        <f>VLOOKUP(B38,SFP!$C$10:$N$249,7,FALSE)</f>
        <v>0</v>
      </c>
      <c r="H38" s="600">
        <f t="shared" si="0"/>
        <v>0</v>
      </c>
      <c r="I38" s="601">
        <f t="shared" si="1"/>
        <v>0</v>
      </c>
      <c r="J38" s="602"/>
      <c r="K38" s="607">
        <f t="shared" si="2"/>
        <v>0</v>
      </c>
      <c r="L38" s="602"/>
    </row>
    <row r="39" spans="1:12" s="109" customFormat="1">
      <c r="A39" s="587">
        <v>29</v>
      </c>
      <c r="B39" s="588" t="s">
        <v>24</v>
      </c>
      <c r="C39" s="588"/>
      <c r="D39" s="588"/>
      <c r="E39" s="589"/>
      <c r="F39" s="567">
        <f>VLOOKUP(B39,SFP!$C$10:$N$249,11,FALSE)</f>
        <v>0</v>
      </c>
      <c r="G39" s="568">
        <f>VLOOKUP(B39,SFP!$C$10:$N$249,7,FALSE)</f>
        <v>0</v>
      </c>
      <c r="H39" s="600">
        <f t="shared" si="0"/>
        <v>0</v>
      </c>
      <c r="I39" s="601">
        <f t="shared" si="1"/>
        <v>0</v>
      </c>
      <c r="J39" s="602"/>
      <c r="K39" s="607">
        <f t="shared" si="2"/>
        <v>0</v>
      </c>
      <c r="L39" s="602"/>
    </row>
    <row r="40" spans="1:12">
      <c r="A40" s="584" t="s">
        <v>294</v>
      </c>
      <c r="B40" s="585"/>
      <c r="C40" s="588"/>
      <c r="D40" s="588"/>
      <c r="E40" s="589"/>
      <c r="F40" s="573" t="e">
        <f>SUBTOTAL(9,F11:F39)</f>
        <v>#N/A</v>
      </c>
      <c r="G40" s="574" t="e">
        <f>SUBTOTAL(9,G11:G39)</f>
        <v>#N/A</v>
      </c>
      <c r="H40" s="600" t="e">
        <f t="shared" si="0"/>
        <v>#N/A</v>
      </c>
      <c r="I40" s="601">
        <f t="shared" si="1"/>
        <v>0</v>
      </c>
      <c r="J40" s="602"/>
      <c r="K40" s="606"/>
      <c r="L40" s="599"/>
    </row>
    <row r="41" spans="1:12" ht="15" customHeight="1">
      <c r="A41" s="584"/>
      <c r="B41" s="585"/>
      <c r="C41" s="588"/>
      <c r="D41" s="588"/>
      <c r="E41" s="589"/>
      <c r="F41" s="566"/>
      <c r="G41" s="572"/>
      <c r="H41" s="603"/>
      <c r="I41" s="604"/>
      <c r="J41" s="605"/>
      <c r="K41" s="608"/>
      <c r="L41" s="605"/>
    </row>
    <row r="42" spans="1:12" ht="15" customHeight="1">
      <c r="A42" s="584" t="s">
        <v>295</v>
      </c>
      <c r="B42" s="585"/>
      <c r="C42" s="588"/>
      <c r="D42" s="588"/>
      <c r="E42" s="589"/>
      <c r="F42" s="566"/>
      <c r="G42" s="572"/>
      <c r="H42" s="603"/>
      <c r="I42" s="604"/>
      <c r="J42" s="605"/>
      <c r="K42" s="608"/>
      <c r="L42" s="605"/>
    </row>
    <row r="43" spans="1:12" s="109" customFormat="1">
      <c r="A43" s="587">
        <v>30</v>
      </c>
      <c r="B43" s="588" t="s">
        <v>296</v>
      </c>
      <c r="C43" s="588"/>
      <c r="D43" s="588"/>
      <c r="E43" s="586"/>
      <c r="F43" s="567">
        <f>VLOOKUP(B43,SFP!$C$10:$N$249,11,FALSE)</f>
        <v>0</v>
      </c>
      <c r="G43" s="568">
        <f>VLOOKUP(B43,SFP!$C$10:$N$249,7,FALSE)</f>
        <v>0</v>
      </c>
      <c r="H43" s="600">
        <f t="shared" ref="H43:H67" si="3">G43-F43</f>
        <v>0</v>
      </c>
      <c r="I43" s="601">
        <f t="shared" ref="I43:I67" si="4">IFERROR(H43/F43,0)</f>
        <v>0</v>
      </c>
      <c r="J43" s="602"/>
      <c r="K43" s="607">
        <f>IFERROR(G43/$G$83,0)</f>
        <v>0</v>
      </c>
      <c r="L43" s="602"/>
    </row>
    <row r="44" spans="1:12" s="109" customFormat="1">
      <c r="A44" s="587">
        <v>31</v>
      </c>
      <c r="B44" s="588" t="s">
        <v>303</v>
      </c>
      <c r="C44" s="588"/>
      <c r="D44" s="588"/>
      <c r="E44" s="586"/>
      <c r="F44" s="567">
        <f>VLOOKUP(B44,SFP!$C$10:$N$249,11,FALSE)</f>
        <v>0</v>
      </c>
      <c r="G44" s="568">
        <f>VLOOKUP(B44,SFP!$C$10:$N$249,7,FALSE)</f>
        <v>0</v>
      </c>
      <c r="H44" s="600">
        <f t="shared" si="3"/>
        <v>0</v>
      </c>
      <c r="I44" s="601">
        <f t="shared" si="4"/>
        <v>0</v>
      </c>
      <c r="J44" s="602"/>
      <c r="K44" s="607">
        <f t="shared" ref="K44:K67" si="5">IFERROR(G44/$G$83,0)</f>
        <v>0</v>
      </c>
      <c r="L44" s="602"/>
    </row>
    <row r="45" spans="1:12" s="109" customFormat="1">
      <c r="A45" s="587">
        <v>32</v>
      </c>
      <c r="B45" s="588" t="s">
        <v>305</v>
      </c>
      <c r="C45" s="588"/>
      <c r="D45" s="588"/>
      <c r="E45" s="586"/>
      <c r="F45" s="567">
        <f>VLOOKUP(B45,SFP!$C$10:$N$249,11,FALSE)</f>
        <v>0</v>
      </c>
      <c r="G45" s="568">
        <f>VLOOKUP(B45,SFP!$C$10:$N$249,7,FALSE)</f>
        <v>0</v>
      </c>
      <c r="H45" s="600">
        <f t="shared" si="3"/>
        <v>0</v>
      </c>
      <c r="I45" s="601">
        <f t="shared" si="4"/>
        <v>0</v>
      </c>
      <c r="J45" s="602"/>
      <c r="K45" s="607">
        <f t="shared" si="5"/>
        <v>0</v>
      </c>
      <c r="L45" s="602"/>
    </row>
    <row r="46" spans="1:12" s="109" customFormat="1">
      <c r="A46" s="587">
        <v>33</v>
      </c>
      <c r="B46" s="588" t="s">
        <v>308</v>
      </c>
      <c r="C46" s="588"/>
      <c r="D46" s="588"/>
      <c r="E46" s="586"/>
      <c r="F46" s="567">
        <f>VLOOKUP(B46,SFP!$C$10:$N$249,11,FALSE)</f>
        <v>0</v>
      </c>
      <c r="G46" s="568">
        <f>VLOOKUP(B46,SFP!$C$10:$N$249,7,FALSE)</f>
        <v>0</v>
      </c>
      <c r="H46" s="600">
        <f t="shared" si="3"/>
        <v>0</v>
      </c>
      <c r="I46" s="601">
        <f t="shared" si="4"/>
        <v>0</v>
      </c>
      <c r="J46" s="602"/>
      <c r="K46" s="607">
        <f t="shared" si="5"/>
        <v>0</v>
      </c>
      <c r="L46" s="602"/>
    </row>
    <row r="47" spans="1:12" s="109" customFormat="1">
      <c r="A47" s="587">
        <v>34</v>
      </c>
      <c r="B47" s="588" t="s">
        <v>311</v>
      </c>
      <c r="C47" s="588"/>
      <c r="D47" s="588"/>
      <c r="E47" s="586"/>
      <c r="F47" s="567">
        <f>VLOOKUP(B47,SFP!$C$10:$N$249,11,FALSE)</f>
        <v>0</v>
      </c>
      <c r="G47" s="568">
        <f>VLOOKUP(B47,SFP!$C$10:$N$249,7,FALSE)</f>
        <v>0</v>
      </c>
      <c r="H47" s="600">
        <f t="shared" si="3"/>
        <v>0</v>
      </c>
      <c r="I47" s="601">
        <f t="shared" si="4"/>
        <v>0</v>
      </c>
      <c r="J47" s="602"/>
      <c r="K47" s="607">
        <f t="shared" si="5"/>
        <v>0</v>
      </c>
      <c r="L47" s="602"/>
    </row>
    <row r="48" spans="1:12" s="109" customFormat="1">
      <c r="A48" s="587">
        <v>35</v>
      </c>
      <c r="B48" s="588" t="s">
        <v>312</v>
      </c>
      <c r="C48" s="588"/>
      <c r="D48" s="588"/>
      <c r="E48" s="586"/>
      <c r="F48" s="567">
        <f>VLOOKUP(B48,SFP!$C$10:$N$249,11,FALSE)</f>
        <v>0</v>
      </c>
      <c r="G48" s="568">
        <f>VLOOKUP(B48,SFP!$C$10:$N$249,7,FALSE)</f>
        <v>0</v>
      </c>
      <c r="H48" s="600">
        <f t="shared" si="3"/>
        <v>0</v>
      </c>
      <c r="I48" s="601">
        <f t="shared" si="4"/>
        <v>0</v>
      </c>
      <c r="J48" s="602"/>
      <c r="K48" s="607">
        <f t="shared" si="5"/>
        <v>0</v>
      </c>
      <c r="L48" s="602"/>
    </row>
    <row r="49" spans="1:12" s="109" customFormat="1">
      <c r="A49" s="587">
        <v>36</v>
      </c>
      <c r="B49" s="588" t="s">
        <v>313</v>
      </c>
      <c r="C49" s="588"/>
      <c r="D49" s="588"/>
      <c r="E49" s="586"/>
      <c r="F49" s="567">
        <f>VLOOKUP(B49,SFP!$C$10:$N$249,11,FALSE)</f>
        <v>0</v>
      </c>
      <c r="G49" s="568">
        <f>VLOOKUP(B49,SFP!$C$10:$N$249,7,FALSE)</f>
        <v>0</v>
      </c>
      <c r="H49" s="600">
        <f t="shared" si="3"/>
        <v>0</v>
      </c>
      <c r="I49" s="601">
        <f t="shared" si="4"/>
        <v>0</v>
      </c>
      <c r="J49" s="602"/>
      <c r="K49" s="607">
        <f t="shared" si="5"/>
        <v>0</v>
      </c>
      <c r="L49" s="602"/>
    </row>
    <row r="50" spans="1:12" s="109" customFormat="1">
      <c r="A50" s="587">
        <v>37</v>
      </c>
      <c r="B50" s="588" t="s">
        <v>314</v>
      </c>
      <c r="C50" s="588"/>
      <c r="D50" s="588"/>
      <c r="E50" s="586"/>
      <c r="F50" s="567">
        <f>VLOOKUP(B50,SFP!$C$10:$N$249,11,FALSE)</f>
        <v>0</v>
      </c>
      <c r="G50" s="568">
        <f>VLOOKUP(B50,SFP!$C$10:$N$249,7,FALSE)</f>
        <v>0</v>
      </c>
      <c r="H50" s="600">
        <f t="shared" si="3"/>
        <v>0</v>
      </c>
      <c r="I50" s="601">
        <f t="shared" si="4"/>
        <v>0</v>
      </c>
      <c r="J50" s="602"/>
      <c r="K50" s="607">
        <f t="shared" si="5"/>
        <v>0</v>
      </c>
      <c r="L50" s="602"/>
    </row>
    <row r="51" spans="1:12" s="109" customFormat="1">
      <c r="A51" s="587">
        <v>38</v>
      </c>
      <c r="B51" s="588" t="s">
        <v>315</v>
      </c>
      <c r="C51" s="588"/>
      <c r="D51" s="588"/>
      <c r="E51" s="586"/>
      <c r="F51" s="567">
        <f>VLOOKUP(B51,SFP!$C$10:$N$249,11,FALSE)</f>
        <v>0</v>
      </c>
      <c r="G51" s="568">
        <f>VLOOKUP(B51,SFP!$C$10:$N$249,7,FALSE)</f>
        <v>0</v>
      </c>
      <c r="H51" s="600">
        <f t="shared" si="3"/>
        <v>0</v>
      </c>
      <c r="I51" s="601">
        <f t="shared" si="4"/>
        <v>0</v>
      </c>
      <c r="J51" s="602"/>
      <c r="K51" s="607">
        <f t="shared" si="5"/>
        <v>0</v>
      </c>
      <c r="L51" s="602"/>
    </row>
    <row r="52" spans="1:12" s="109" customFormat="1">
      <c r="A52" s="587">
        <v>39</v>
      </c>
      <c r="B52" s="588" t="s">
        <v>324</v>
      </c>
      <c r="C52" s="588"/>
      <c r="D52" s="588"/>
      <c r="E52" s="586"/>
      <c r="F52" s="567">
        <f>VLOOKUP(B52,SFP!$C$10:$N$249,11,FALSE)</f>
        <v>0</v>
      </c>
      <c r="G52" s="568">
        <f>VLOOKUP(B52,SFP!$C$10:$N$249,7,FALSE)</f>
        <v>0</v>
      </c>
      <c r="H52" s="600">
        <f t="shared" si="3"/>
        <v>0</v>
      </c>
      <c r="I52" s="601">
        <f t="shared" si="4"/>
        <v>0</v>
      </c>
      <c r="J52" s="602"/>
      <c r="K52" s="607">
        <f t="shared" si="5"/>
        <v>0</v>
      </c>
      <c r="L52" s="602"/>
    </row>
    <row r="53" spans="1:12" s="109" customFormat="1">
      <c r="A53" s="587">
        <v>40</v>
      </c>
      <c r="B53" s="588" t="s">
        <v>325</v>
      </c>
      <c r="C53" s="588"/>
      <c r="D53" s="588"/>
      <c r="E53" s="586"/>
      <c r="F53" s="567">
        <f>VLOOKUP(B53,SFP!$C$10:$N$249,11,FALSE)</f>
        <v>0</v>
      </c>
      <c r="G53" s="568">
        <f>VLOOKUP(B53,SFP!$C$10:$N$249,7,FALSE)</f>
        <v>0</v>
      </c>
      <c r="H53" s="600">
        <f t="shared" si="3"/>
        <v>0</v>
      </c>
      <c r="I53" s="601">
        <f t="shared" si="4"/>
        <v>0</v>
      </c>
      <c r="J53" s="602"/>
      <c r="K53" s="607">
        <f t="shared" si="5"/>
        <v>0</v>
      </c>
      <c r="L53" s="602"/>
    </row>
    <row r="54" spans="1:12" s="109" customFormat="1">
      <c r="A54" s="587">
        <v>41</v>
      </c>
      <c r="B54" s="588" t="s">
        <v>326</v>
      </c>
      <c r="C54" s="588"/>
      <c r="D54" s="588"/>
      <c r="E54" s="586"/>
      <c r="F54" s="567">
        <f>VLOOKUP(B54,SFP!$C$10:$N$249,11,FALSE)</f>
        <v>0</v>
      </c>
      <c r="G54" s="568">
        <f>VLOOKUP(B54,SFP!$C$10:$N$249,7,FALSE)</f>
        <v>0</v>
      </c>
      <c r="H54" s="600">
        <f t="shared" si="3"/>
        <v>0</v>
      </c>
      <c r="I54" s="601">
        <f t="shared" si="4"/>
        <v>0</v>
      </c>
      <c r="J54" s="602"/>
      <c r="K54" s="607">
        <f t="shared" si="5"/>
        <v>0</v>
      </c>
      <c r="L54" s="602"/>
    </row>
    <row r="55" spans="1:12" s="109" customFormat="1">
      <c r="A55" s="587">
        <v>42</v>
      </c>
      <c r="B55" s="588" t="s">
        <v>333</v>
      </c>
      <c r="C55" s="588"/>
      <c r="D55" s="588"/>
      <c r="E55" s="586"/>
      <c r="F55" s="567">
        <f>VLOOKUP(B55,SFP!$C$10:$N$249,11,FALSE)</f>
        <v>0</v>
      </c>
      <c r="G55" s="568">
        <f>VLOOKUP(B55,SFP!$C$10:$N$249,7,FALSE)</f>
        <v>0</v>
      </c>
      <c r="H55" s="600">
        <f t="shared" si="3"/>
        <v>0</v>
      </c>
      <c r="I55" s="601">
        <f t="shared" si="4"/>
        <v>0</v>
      </c>
      <c r="J55" s="602"/>
      <c r="K55" s="607">
        <f t="shared" si="5"/>
        <v>0</v>
      </c>
      <c r="L55" s="602"/>
    </row>
    <row r="56" spans="1:12" s="109" customFormat="1">
      <c r="A56" s="587">
        <v>43</v>
      </c>
      <c r="B56" s="588" t="s">
        <v>334</v>
      </c>
      <c r="C56" s="588"/>
      <c r="D56" s="588"/>
      <c r="E56" s="586"/>
      <c r="F56" s="567">
        <f>VLOOKUP(B56,SFP!$C$10:$N$249,11,FALSE)</f>
        <v>0</v>
      </c>
      <c r="G56" s="568">
        <f>VLOOKUP(B56,SFP!$C$10:$N$249,7,FALSE)</f>
        <v>0</v>
      </c>
      <c r="H56" s="600">
        <f t="shared" si="3"/>
        <v>0</v>
      </c>
      <c r="I56" s="601">
        <f t="shared" si="4"/>
        <v>0</v>
      </c>
      <c r="J56" s="602"/>
      <c r="K56" s="607">
        <f t="shared" si="5"/>
        <v>0</v>
      </c>
      <c r="L56" s="602"/>
    </row>
    <row r="57" spans="1:12" s="109" customFormat="1">
      <c r="A57" s="587">
        <v>44</v>
      </c>
      <c r="B57" s="588" t="s">
        <v>338</v>
      </c>
      <c r="C57" s="588"/>
      <c r="D57" s="588"/>
      <c r="E57" s="586"/>
      <c r="F57" s="567">
        <f>VLOOKUP(B57,SFP!$C$10:$N$249,11,FALSE)</f>
        <v>0</v>
      </c>
      <c r="G57" s="568">
        <f>VLOOKUP(B57,SFP!$C$10:$N$249,7,FALSE)</f>
        <v>0</v>
      </c>
      <c r="H57" s="600">
        <f t="shared" si="3"/>
        <v>0</v>
      </c>
      <c r="I57" s="601">
        <f t="shared" si="4"/>
        <v>0</v>
      </c>
      <c r="J57" s="602"/>
      <c r="K57" s="607">
        <f t="shared" si="5"/>
        <v>0</v>
      </c>
      <c r="L57" s="602"/>
    </row>
    <row r="58" spans="1:12" s="109" customFormat="1">
      <c r="A58" s="587">
        <v>45</v>
      </c>
      <c r="B58" s="588" t="s">
        <v>339</v>
      </c>
      <c r="C58" s="588"/>
      <c r="D58" s="588"/>
      <c r="E58" s="586"/>
      <c r="F58" s="567">
        <f>VLOOKUP(B58,SFP!$C$10:$N$249,11,FALSE)</f>
        <v>0</v>
      </c>
      <c r="G58" s="568">
        <f>VLOOKUP(B58,SFP!$C$10:$N$249,7,FALSE)</f>
        <v>0</v>
      </c>
      <c r="H58" s="600">
        <f t="shared" si="3"/>
        <v>0</v>
      </c>
      <c r="I58" s="601">
        <f t="shared" si="4"/>
        <v>0</v>
      </c>
      <c r="J58" s="602"/>
      <c r="K58" s="607">
        <f t="shared" si="5"/>
        <v>0</v>
      </c>
      <c r="L58" s="602"/>
    </row>
    <row r="59" spans="1:12" s="109" customFormat="1">
      <c r="A59" s="587">
        <v>46</v>
      </c>
      <c r="B59" s="588" t="s">
        <v>340</v>
      </c>
      <c r="C59" s="588"/>
      <c r="D59" s="588"/>
      <c r="E59" s="586"/>
      <c r="F59" s="567">
        <f>VLOOKUP(B59,SFP!$C$10:$N$249,11,FALSE)</f>
        <v>0</v>
      </c>
      <c r="G59" s="568">
        <f>VLOOKUP(B59,SFP!$C$10:$N$249,7,FALSE)</f>
        <v>0</v>
      </c>
      <c r="H59" s="600">
        <f t="shared" si="3"/>
        <v>0</v>
      </c>
      <c r="I59" s="601">
        <f t="shared" si="4"/>
        <v>0</v>
      </c>
      <c r="J59" s="602"/>
      <c r="K59" s="607">
        <f t="shared" si="5"/>
        <v>0</v>
      </c>
      <c r="L59" s="602"/>
    </row>
    <row r="60" spans="1:12" s="109" customFormat="1">
      <c r="A60" s="587">
        <v>47</v>
      </c>
      <c r="B60" s="588" t="s">
        <v>341</v>
      </c>
      <c r="C60" s="588"/>
      <c r="D60" s="588"/>
      <c r="E60" s="586"/>
      <c r="F60" s="567">
        <f>VLOOKUP(B60,SFP!$C$10:$N$249,11,FALSE)</f>
        <v>0</v>
      </c>
      <c r="G60" s="568">
        <f>VLOOKUP(B60,SFP!$C$10:$N$249,7,FALSE)</f>
        <v>0</v>
      </c>
      <c r="H60" s="600">
        <f t="shared" si="3"/>
        <v>0</v>
      </c>
      <c r="I60" s="601">
        <f t="shared" si="4"/>
        <v>0</v>
      </c>
      <c r="J60" s="602"/>
      <c r="K60" s="607">
        <f t="shared" si="5"/>
        <v>0</v>
      </c>
      <c r="L60" s="602"/>
    </row>
    <row r="61" spans="1:12" s="109" customFormat="1">
      <c r="A61" s="587">
        <v>48</v>
      </c>
      <c r="B61" s="588" t="s">
        <v>342</v>
      </c>
      <c r="C61" s="588"/>
      <c r="D61" s="588"/>
      <c r="E61" s="586"/>
      <c r="F61" s="567">
        <f>VLOOKUP(B61,SFP!$C$10:$N$249,11,FALSE)</f>
        <v>0</v>
      </c>
      <c r="G61" s="568">
        <f>VLOOKUP(B61,SFP!$C$10:$N$249,7,FALSE)</f>
        <v>0</v>
      </c>
      <c r="H61" s="600">
        <f t="shared" si="3"/>
        <v>0</v>
      </c>
      <c r="I61" s="601">
        <f t="shared" si="4"/>
        <v>0</v>
      </c>
      <c r="J61" s="602"/>
      <c r="K61" s="607">
        <f t="shared" si="5"/>
        <v>0</v>
      </c>
      <c r="L61" s="602"/>
    </row>
    <row r="62" spans="1:12" s="109" customFormat="1">
      <c r="A62" s="587">
        <v>49</v>
      </c>
      <c r="B62" s="588" t="s">
        <v>343</v>
      </c>
      <c r="C62" s="588"/>
      <c r="D62" s="588"/>
      <c r="E62" s="586"/>
      <c r="F62" s="567">
        <f>VLOOKUP(B62,SFP!$C$10:$N$249,11,FALSE)</f>
        <v>0</v>
      </c>
      <c r="G62" s="568">
        <f>VLOOKUP(B62,SFP!$C$10:$N$249,7,FALSE)</f>
        <v>0</v>
      </c>
      <c r="H62" s="600">
        <f t="shared" si="3"/>
        <v>0</v>
      </c>
      <c r="I62" s="601">
        <f t="shared" si="4"/>
        <v>0</v>
      </c>
      <c r="J62" s="602"/>
      <c r="K62" s="607">
        <f t="shared" si="5"/>
        <v>0</v>
      </c>
      <c r="L62" s="602"/>
    </row>
    <row r="63" spans="1:12" s="109" customFormat="1">
      <c r="A63" s="587">
        <v>50</v>
      </c>
      <c r="B63" s="588" t="s">
        <v>344</v>
      </c>
      <c r="C63" s="588"/>
      <c r="D63" s="588"/>
      <c r="E63" s="586"/>
      <c r="F63" s="567">
        <f>VLOOKUP(B63,SFP!$C$10:$N$249,11,FALSE)</f>
        <v>0</v>
      </c>
      <c r="G63" s="568">
        <f>VLOOKUP(B63,SFP!$C$10:$N$249,7,FALSE)</f>
        <v>0</v>
      </c>
      <c r="H63" s="600">
        <f t="shared" si="3"/>
        <v>0</v>
      </c>
      <c r="I63" s="601">
        <f t="shared" si="4"/>
        <v>0</v>
      </c>
      <c r="J63" s="602"/>
      <c r="K63" s="607">
        <f t="shared" si="5"/>
        <v>0</v>
      </c>
      <c r="L63" s="602"/>
    </row>
    <row r="64" spans="1:12" s="109" customFormat="1">
      <c r="A64" s="587">
        <v>51</v>
      </c>
      <c r="B64" s="588" t="s">
        <v>345</v>
      </c>
      <c r="C64" s="588"/>
      <c r="D64" s="588"/>
      <c r="E64" s="586"/>
      <c r="F64" s="567">
        <f>VLOOKUP(B64,SFP!$C$10:$N$249,11,FALSE)</f>
        <v>0</v>
      </c>
      <c r="G64" s="568">
        <f>VLOOKUP(B64,SFP!$C$10:$N$249,7,FALSE)</f>
        <v>0</v>
      </c>
      <c r="H64" s="600">
        <f t="shared" si="3"/>
        <v>0</v>
      </c>
      <c r="I64" s="601">
        <f t="shared" si="4"/>
        <v>0</v>
      </c>
      <c r="J64" s="602"/>
      <c r="K64" s="607">
        <f t="shared" si="5"/>
        <v>0</v>
      </c>
      <c r="L64" s="602"/>
    </row>
    <row r="65" spans="1:12" s="109" customFormat="1">
      <c r="A65" s="587">
        <v>52</v>
      </c>
      <c r="B65" s="588" t="s">
        <v>349</v>
      </c>
      <c r="C65" s="588"/>
      <c r="D65" s="588"/>
      <c r="E65" s="586"/>
      <c r="F65" s="567">
        <f>VLOOKUP(B65,SFP!$C$10:$N$249,11,FALSE)</f>
        <v>0</v>
      </c>
      <c r="G65" s="568">
        <f>VLOOKUP(B65,SFP!$C$10:$N$249,7,FALSE)</f>
        <v>0</v>
      </c>
      <c r="H65" s="600">
        <f t="shared" si="3"/>
        <v>0</v>
      </c>
      <c r="I65" s="601">
        <f t="shared" si="4"/>
        <v>0</v>
      </c>
      <c r="J65" s="602"/>
      <c r="K65" s="607">
        <f t="shared" si="5"/>
        <v>0</v>
      </c>
      <c r="L65" s="602"/>
    </row>
    <row r="66" spans="1:12" s="109" customFormat="1">
      <c r="A66" s="587">
        <v>53</v>
      </c>
      <c r="B66" s="588" t="s">
        <v>351</v>
      </c>
      <c r="C66" s="588"/>
      <c r="D66" s="588"/>
      <c r="E66" s="586"/>
      <c r="F66" s="567">
        <f>VLOOKUP(B66,SFP!$C$10:$N$249,11,FALSE)</f>
        <v>0</v>
      </c>
      <c r="G66" s="568">
        <f>VLOOKUP(B66,SFP!$C$10:$N$249,7,FALSE)</f>
        <v>0</v>
      </c>
      <c r="H66" s="600">
        <f t="shared" si="3"/>
        <v>0</v>
      </c>
      <c r="I66" s="601">
        <f t="shared" si="4"/>
        <v>0</v>
      </c>
      <c r="J66" s="602"/>
      <c r="K66" s="607">
        <f t="shared" si="5"/>
        <v>0</v>
      </c>
      <c r="L66" s="602"/>
    </row>
    <row r="67" spans="1:12" s="109" customFormat="1">
      <c r="A67" s="584" t="s">
        <v>352</v>
      </c>
      <c r="B67" s="585"/>
      <c r="C67" s="585"/>
      <c r="D67" s="585"/>
      <c r="E67" s="586"/>
      <c r="F67" s="573">
        <f>SUBTOTAL(9,F43:F66)</f>
        <v>0</v>
      </c>
      <c r="G67" s="575">
        <f>SUBTOTAL(9,G43:G66)</f>
        <v>0</v>
      </c>
      <c r="H67" s="600">
        <f t="shared" si="3"/>
        <v>0</v>
      </c>
      <c r="I67" s="601">
        <f t="shared" si="4"/>
        <v>0</v>
      </c>
      <c r="J67" s="602"/>
      <c r="K67" s="607">
        <f t="shared" si="5"/>
        <v>0</v>
      </c>
      <c r="L67" s="602"/>
    </row>
    <row r="68" spans="1:12">
      <c r="A68" s="584"/>
      <c r="B68" s="585"/>
      <c r="C68" s="588"/>
      <c r="D68" s="588"/>
      <c r="E68" s="589"/>
      <c r="F68" s="566"/>
      <c r="G68" s="572"/>
      <c r="H68" s="603"/>
      <c r="I68" s="604"/>
      <c r="J68" s="605"/>
      <c r="K68" s="608"/>
      <c r="L68" s="605"/>
    </row>
    <row r="69" spans="1:12">
      <c r="A69" s="584" t="s">
        <v>353</v>
      </c>
      <c r="B69" s="585"/>
      <c r="C69" s="588"/>
      <c r="D69" s="588"/>
      <c r="E69" s="589"/>
      <c r="F69" s="566"/>
      <c r="G69" s="572"/>
      <c r="H69" s="603"/>
      <c r="I69" s="604"/>
      <c r="J69" s="605"/>
      <c r="K69" s="608"/>
      <c r="L69" s="605"/>
    </row>
    <row r="70" spans="1:12" s="109" customFormat="1">
      <c r="A70" s="587">
        <v>54</v>
      </c>
      <c r="B70" s="588" t="s">
        <v>354</v>
      </c>
      <c r="C70" s="588"/>
      <c r="D70" s="588"/>
      <c r="E70" s="586"/>
      <c r="F70" s="567">
        <f>VLOOKUP(B70,SFP!$C$10:$N$249,11,FALSE)</f>
        <v>0</v>
      </c>
      <c r="G70" s="568">
        <f>VLOOKUP(B70,SFP!$C$10:$N$249,7,FALSE)</f>
        <v>0</v>
      </c>
      <c r="H70" s="600">
        <f t="shared" ref="H70:H83" si="6">G70-F70</f>
        <v>0</v>
      </c>
      <c r="I70" s="601">
        <f t="shared" ref="I70:I83" si="7">IFERROR(H70/F70,0)</f>
        <v>0</v>
      </c>
      <c r="J70" s="602"/>
      <c r="K70" s="607">
        <f t="shared" ref="K70:K83" si="8">IFERROR(G70/$G$83,0)</f>
        <v>0</v>
      </c>
      <c r="L70" s="602"/>
    </row>
    <row r="71" spans="1:12" s="109" customFormat="1">
      <c r="A71" s="587">
        <v>55</v>
      </c>
      <c r="B71" s="588" t="s">
        <v>357</v>
      </c>
      <c r="C71" s="588"/>
      <c r="D71" s="588"/>
      <c r="E71" s="586"/>
      <c r="F71" s="567">
        <f>VLOOKUP(B71,SFP!$C$10:$N$249,11,FALSE)</f>
        <v>0</v>
      </c>
      <c r="G71" s="568">
        <f>VLOOKUP(B71,SFP!$C$10:$N$249,7,FALSE)</f>
        <v>0</v>
      </c>
      <c r="H71" s="600">
        <f t="shared" si="6"/>
        <v>0</v>
      </c>
      <c r="I71" s="601">
        <f t="shared" si="7"/>
        <v>0</v>
      </c>
      <c r="J71" s="602"/>
      <c r="K71" s="607">
        <f t="shared" si="8"/>
        <v>0</v>
      </c>
      <c r="L71" s="602"/>
    </row>
    <row r="72" spans="1:12" s="109" customFormat="1">
      <c r="A72" s="587">
        <v>56</v>
      </c>
      <c r="B72" s="588" t="s">
        <v>358</v>
      </c>
      <c r="C72" s="588"/>
      <c r="D72" s="588"/>
      <c r="E72" s="586"/>
      <c r="F72" s="567">
        <f>VLOOKUP(B72,SFP!$C$10:$N$249,11,FALSE)</f>
        <v>0</v>
      </c>
      <c r="G72" s="568">
        <f>VLOOKUP(B72,SFP!$C$10:$N$249,7,FALSE)</f>
        <v>0</v>
      </c>
      <c r="H72" s="600">
        <f t="shared" si="6"/>
        <v>0</v>
      </c>
      <c r="I72" s="601">
        <f t="shared" si="7"/>
        <v>0</v>
      </c>
      <c r="J72" s="602"/>
      <c r="K72" s="607">
        <f t="shared" si="8"/>
        <v>0</v>
      </c>
      <c r="L72" s="602"/>
    </row>
    <row r="73" spans="1:12" s="109" customFormat="1">
      <c r="A73" s="587">
        <v>57</v>
      </c>
      <c r="B73" s="588" t="s">
        <v>359</v>
      </c>
      <c r="C73" s="588"/>
      <c r="D73" s="588"/>
      <c r="E73" s="586"/>
      <c r="F73" s="567">
        <f>VLOOKUP(B73,SFP!$C$10:$N$249,11,FALSE)</f>
        <v>0</v>
      </c>
      <c r="G73" s="568">
        <f>VLOOKUP(B73,SFP!$C$10:$N$249,7,FALSE)</f>
        <v>0</v>
      </c>
      <c r="H73" s="600">
        <f t="shared" si="6"/>
        <v>0</v>
      </c>
      <c r="I73" s="601">
        <f t="shared" si="7"/>
        <v>0</v>
      </c>
      <c r="J73" s="602"/>
      <c r="K73" s="607">
        <f t="shared" si="8"/>
        <v>0</v>
      </c>
      <c r="L73" s="602"/>
    </row>
    <row r="74" spans="1:12" s="109" customFormat="1">
      <c r="A74" s="587">
        <v>58</v>
      </c>
      <c r="B74" s="588" t="s">
        <v>360</v>
      </c>
      <c r="C74" s="588"/>
      <c r="D74" s="588"/>
      <c r="E74" s="586"/>
      <c r="F74" s="567">
        <f>VLOOKUP(B74,SFP!$C$10:$N$249,11,FALSE)</f>
        <v>0</v>
      </c>
      <c r="G74" s="568">
        <f>VLOOKUP(B74,SFP!$C$10:$N$249,7,FALSE)</f>
        <v>0</v>
      </c>
      <c r="H74" s="600">
        <f t="shared" si="6"/>
        <v>0</v>
      </c>
      <c r="I74" s="601">
        <f t="shared" si="7"/>
        <v>0</v>
      </c>
      <c r="J74" s="602"/>
      <c r="K74" s="607">
        <f t="shared" si="8"/>
        <v>0</v>
      </c>
      <c r="L74" s="602"/>
    </row>
    <row r="75" spans="1:12" s="109" customFormat="1">
      <c r="A75" s="587">
        <v>59</v>
      </c>
      <c r="B75" s="588" t="s">
        <v>361</v>
      </c>
      <c r="C75" s="588"/>
      <c r="D75" s="588"/>
      <c r="E75" s="586"/>
      <c r="F75" s="567">
        <f>VLOOKUP(B75,SFP!$C$10:$N$249,11,FALSE)</f>
        <v>0</v>
      </c>
      <c r="G75" s="568">
        <f>VLOOKUP(B75,SFP!$C$10:$N$249,7,FALSE)</f>
        <v>0</v>
      </c>
      <c r="H75" s="600">
        <f t="shared" si="6"/>
        <v>0</v>
      </c>
      <c r="I75" s="601">
        <f t="shared" si="7"/>
        <v>0</v>
      </c>
      <c r="J75" s="602"/>
      <c r="K75" s="607">
        <f t="shared" si="8"/>
        <v>0</v>
      </c>
      <c r="L75" s="602"/>
    </row>
    <row r="76" spans="1:12" s="109" customFormat="1">
      <c r="A76" s="587">
        <v>60</v>
      </c>
      <c r="B76" s="588" t="s">
        <v>362</v>
      </c>
      <c r="C76" s="588"/>
      <c r="D76" s="588"/>
      <c r="E76" s="586"/>
      <c r="F76" s="567">
        <f>VLOOKUP(B76,SFP!$C$10:$N$249,11,FALSE)</f>
        <v>0</v>
      </c>
      <c r="G76" s="568">
        <f>VLOOKUP(B76,SFP!$C$10:$N$249,7,FALSE)</f>
        <v>0</v>
      </c>
      <c r="H76" s="600">
        <f t="shared" si="6"/>
        <v>0</v>
      </c>
      <c r="I76" s="601">
        <f t="shared" si="7"/>
        <v>0</v>
      </c>
      <c r="J76" s="602"/>
      <c r="K76" s="607">
        <f t="shared" si="8"/>
        <v>0</v>
      </c>
      <c r="L76" s="602"/>
    </row>
    <row r="77" spans="1:12" s="109" customFormat="1">
      <c r="A77" s="587">
        <v>61</v>
      </c>
      <c r="B77" s="588" t="s">
        <v>363</v>
      </c>
      <c r="C77" s="588"/>
      <c r="D77" s="588"/>
      <c r="E77" s="586"/>
      <c r="F77" s="567">
        <f>VLOOKUP(B77,SFP!$C$10:$N$249,11,FALSE)</f>
        <v>0</v>
      </c>
      <c r="G77" s="568">
        <f>VLOOKUP(B77,SFP!$C$10:$N$249,7,FALSE)</f>
        <v>0</v>
      </c>
      <c r="H77" s="600">
        <f t="shared" si="6"/>
        <v>0</v>
      </c>
      <c r="I77" s="601">
        <f t="shared" si="7"/>
        <v>0</v>
      </c>
      <c r="J77" s="602"/>
      <c r="K77" s="607">
        <f t="shared" si="8"/>
        <v>0</v>
      </c>
      <c r="L77" s="602"/>
    </row>
    <row r="78" spans="1:12" s="109" customFormat="1">
      <c r="A78" s="587">
        <v>62</v>
      </c>
      <c r="B78" s="588" t="s">
        <v>367</v>
      </c>
      <c r="C78" s="588"/>
      <c r="D78" s="588"/>
      <c r="E78" s="586"/>
      <c r="F78" s="567">
        <f>VLOOKUP(B78,SFP!$C$10:$N$249,11,FALSE)</f>
        <v>0</v>
      </c>
      <c r="G78" s="568">
        <f>VLOOKUP(B78,SFP!$C$10:$N$249,7,FALSE)</f>
        <v>0</v>
      </c>
      <c r="H78" s="600">
        <f t="shared" si="6"/>
        <v>0</v>
      </c>
      <c r="I78" s="601">
        <f t="shared" si="7"/>
        <v>0</v>
      </c>
      <c r="J78" s="602"/>
      <c r="K78" s="607">
        <f t="shared" si="8"/>
        <v>0</v>
      </c>
      <c r="L78" s="602"/>
    </row>
    <row r="79" spans="1:12" s="109" customFormat="1">
      <c r="A79" s="587">
        <v>63</v>
      </c>
      <c r="B79" s="588" t="s">
        <v>373</v>
      </c>
      <c r="C79" s="588"/>
      <c r="D79" s="588"/>
      <c r="E79" s="586"/>
      <c r="F79" s="567" t="e">
        <f>VLOOKUP(B79,SFP!$C$10:$N$249,11,FALSE)</f>
        <v>#N/A</v>
      </c>
      <c r="G79" s="568" t="e">
        <f>VLOOKUP(B79,SFP!$C$10:$N$249,7,FALSE)</f>
        <v>#N/A</v>
      </c>
      <c r="H79" s="600" t="e">
        <f t="shared" si="6"/>
        <v>#N/A</v>
      </c>
      <c r="I79" s="601">
        <f t="shared" si="7"/>
        <v>0</v>
      </c>
      <c r="J79" s="602"/>
      <c r="K79" s="607">
        <f t="shared" si="8"/>
        <v>0</v>
      </c>
      <c r="L79" s="602"/>
    </row>
    <row r="80" spans="1:12" s="109" customFormat="1">
      <c r="A80" s="587">
        <v>64</v>
      </c>
      <c r="B80" s="588" t="s">
        <v>364</v>
      </c>
      <c r="C80" s="588"/>
      <c r="D80" s="588"/>
      <c r="E80" s="586"/>
      <c r="F80" s="567">
        <f>VLOOKUP(B80,SFP!$C$10:$N$249,11,FALSE)</f>
        <v>0</v>
      </c>
      <c r="G80" s="568">
        <f>VLOOKUP(B80,SFP!$C$10:$N$249,7,FALSE)</f>
        <v>0</v>
      </c>
      <c r="H80" s="600">
        <f t="shared" si="6"/>
        <v>0</v>
      </c>
      <c r="I80" s="601">
        <f t="shared" si="7"/>
        <v>0</v>
      </c>
      <c r="J80" s="602"/>
      <c r="K80" s="607">
        <f t="shared" si="8"/>
        <v>0</v>
      </c>
      <c r="L80" s="602"/>
    </row>
    <row r="81" spans="1:12" s="109" customFormat="1">
      <c r="A81" s="587">
        <v>65</v>
      </c>
      <c r="B81" s="588" t="s">
        <v>365</v>
      </c>
      <c r="C81" s="588"/>
      <c r="D81" s="588"/>
      <c r="E81" s="586"/>
      <c r="F81" s="567">
        <f>VLOOKUP(B81,SFP!$C$10:$N$249,11,FALSE)</f>
        <v>0</v>
      </c>
      <c r="G81" s="568">
        <f>VLOOKUP(B81,SFP!$C$10:$N$249,7,FALSE)</f>
        <v>0</v>
      </c>
      <c r="H81" s="600">
        <f t="shared" si="6"/>
        <v>0</v>
      </c>
      <c r="I81" s="601">
        <f t="shared" si="7"/>
        <v>0</v>
      </c>
      <c r="J81" s="602"/>
      <c r="K81" s="607">
        <f t="shared" si="8"/>
        <v>0</v>
      </c>
      <c r="L81" s="602"/>
    </row>
    <row r="82" spans="1:12" s="109" customFormat="1">
      <c r="A82" s="584" t="s">
        <v>374</v>
      </c>
      <c r="B82" s="585"/>
      <c r="C82" s="585"/>
      <c r="D82" s="585"/>
      <c r="E82" s="586"/>
      <c r="F82" s="573" t="e">
        <f>SUBTOTAL(9,F70:F81)</f>
        <v>#N/A</v>
      </c>
      <c r="G82" s="574" t="e">
        <f>SUBTOTAL(9,G70:G81)</f>
        <v>#N/A</v>
      </c>
      <c r="H82" s="600" t="e">
        <f t="shared" si="6"/>
        <v>#N/A</v>
      </c>
      <c r="I82" s="601">
        <f t="shared" si="7"/>
        <v>0</v>
      </c>
      <c r="J82" s="602"/>
      <c r="K82" s="607">
        <f t="shared" si="8"/>
        <v>0</v>
      </c>
      <c r="L82" s="602"/>
    </row>
    <row r="83" spans="1:12" ht="15.75" thickBot="1">
      <c r="A83" s="590" t="s">
        <v>375</v>
      </c>
      <c r="B83" s="591"/>
      <c r="C83" s="592"/>
      <c r="D83" s="592"/>
      <c r="E83" s="593"/>
      <c r="F83" s="576" t="e">
        <f>SUBTOTAL(9,F43:F82)</f>
        <v>#N/A</v>
      </c>
      <c r="G83" s="577" t="e">
        <f>SUBTOTAL(9,G43:G82)</f>
        <v>#N/A</v>
      </c>
      <c r="H83" s="600" t="e">
        <f t="shared" si="6"/>
        <v>#N/A</v>
      </c>
      <c r="I83" s="601">
        <f t="shared" si="7"/>
        <v>0</v>
      </c>
      <c r="J83" s="602"/>
      <c r="K83" s="607">
        <f t="shared" si="8"/>
        <v>0</v>
      </c>
      <c r="L83" s="602"/>
    </row>
    <row r="84" spans="1:12">
      <c r="F84" s="181"/>
      <c r="G84" s="181"/>
      <c r="H84" s="578"/>
      <c r="I84" s="581"/>
      <c r="J84" s="581"/>
      <c r="K84" s="581"/>
      <c r="L84" s="581"/>
    </row>
    <row r="85" spans="1:12" s="185" customFormat="1" ht="14.25">
      <c r="A85" s="182"/>
      <c r="B85" s="182"/>
      <c r="C85" s="182"/>
      <c r="D85" s="182"/>
      <c r="E85" s="182"/>
      <c r="F85" s="184"/>
      <c r="G85" s="184"/>
      <c r="H85" s="579"/>
      <c r="I85" s="582"/>
      <c r="J85" s="582"/>
      <c r="K85" s="582"/>
      <c r="L85" s="582"/>
    </row>
    <row r="86" spans="1:12" s="186" customFormat="1" ht="14.25">
      <c r="F86" s="188" t="str">
        <f>IF(F85=0,"","CHECK")</f>
        <v/>
      </c>
      <c r="G86" s="188"/>
      <c r="H86" s="580"/>
      <c r="I86" s="583"/>
      <c r="J86" s="583"/>
      <c r="K86" s="583"/>
      <c r="L86" s="583"/>
    </row>
  </sheetData>
  <sheetProtection insertColumns="0" insertRows="0" deleteColumns="0" deleteRows="0"/>
  <mergeCells count="11">
    <mergeCell ref="H7:J7"/>
    <mergeCell ref="K7:L7"/>
    <mergeCell ref="E1:L1"/>
    <mergeCell ref="E2:L2"/>
    <mergeCell ref="E3:L3"/>
    <mergeCell ref="A5:L5"/>
    <mergeCell ref="F7:G7"/>
    <mergeCell ref="A7:E8"/>
    <mergeCell ref="A1:D1"/>
    <mergeCell ref="A2:D2"/>
    <mergeCell ref="A3:D3"/>
  </mergeCells>
  <conditionalFormatting sqref="F86">
    <cfRule type="cellIs" dxfId="3" priority="16" operator="equal">
      <formula>"Check"</formula>
    </cfRule>
  </conditionalFormatting>
  <conditionalFormatting sqref="I6:I7">
    <cfRule type="cellIs" dxfId="2" priority="14" operator="greaterThan">
      <formula>25</formula>
    </cfRule>
  </conditionalFormatting>
  <conditionalFormatting sqref="I4:J4 J6">
    <cfRule type="cellIs" dxfId="1" priority="11" operator="greaterThan">
      <formula>25</formula>
    </cfRule>
  </conditionalFormatting>
  <conditionalFormatting sqref="I9:J1048576">
    <cfRule type="cellIs" dxfId="0" priority="7" operator="greaterThan">
      <formula>25</formula>
    </cfRule>
  </conditionalFormatting>
  <dataValidations count="2">
    <dataValidation type="whole" errorStyle="warning" operator="lessThan" allowBlank="1" showInputMessage="1" showErrorMessage="1" errorTitle="Data Anomaly" error="Check input" sqref="G18" xr:uid="{00000000-0002-0000-1100-000000000000}">
      <formula1>#REF!</formula1>
    </dataValidation>
    <dataValidation allowBlank="1" showInputMessage="1" showErrorMessage="1" errorTitle="Data Anomaly" error="Check input:_x000a__x000a_Total asset is not equal to total liabilities and equity " sqref="F85:F86" xr:uid="{00000000-0002-0000-1100-000001000000}"/>
  </dataValidations>
  <pageMargins left="0" right="0" top="0" bottom="0" header="0" footer="0"/>
  <pageSetup orientation="portrait" r:id="rId1"/>
  <ignoredErrors>
    <ignoredError sqref="F29:G39" unlockedFormula="1"/>
  </ignoredErrors>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99CC"/>
  </sheetPr>
  <dimension ref="A1:K47"/>
  <sheetViews>
    <sheetView showGridLines="0" view="pageBreakPreview" zoomScale="90" zoomScaleSheetLayoutView="90" workbookViewId="0">
      <selection activeCell="X35" sqref="X35"/>
    </sheetView>
  </sheetViews>
  <sheetFormatPr defaultColWidth="8.85546875" defaultRowHeight="12"/>
  <cols>
    <col min="1" max="1" width="21.140625" customWidth="1"/>
    <col min="2" max="2" width="20" customWidth="1"/>
    <col min="3" max="3" width="19.42578125" bestFit="1" customWidth="1"/>
    <col min="4" max="5" width="20.140625" bestFit="1" customWidth="1"/>
    <col min="6" max="6" width="23" bestFit="1" customWidth="1"/>
    <col min="7" max="7" width="22.28515625" bestFit="1" customWidth="1"/>
    <col min="10" max="10" width="9.28515625" style="490" bestFit="1" customWidth="1"/>
    <col min="11" max="11" width="16" style="488" bestFit="1" customWidth="1"/>
  </cols>
  <sheetData>
    <row r="1" spans="1:7" ht="15">
      <c r="A1" s="494" t="s">
        <v>4</v>
      </c>
      <c r="B1" s="904">
        <f>Topsheet!C11</f>
        <v>0</v>
      </c>
      <c r="C1" s="905"/>
      <c r="D1" s="905"/>
      <c r="E1" s="905"/>
      <c r="F1" s="905"/>
      <c r="G1" s="906"/>
    </row>
    <row r="2" spans="1:7" ht="15">
      <c r="A2" s="495" t="s">
        <v>5</v>
      </c>
      <c r="B2" s="907">
        <f>Topsheet!C12</f>
        <v>0</v>
      </c>
      <c r="C2" s="908"/>
      <c r="D2" s="908"/>
      <c r="E2" s="908"/>
      <c r="F2" s="908"/>
      <c r="G2" s="909"/>
    </row>
    <row r="3" spans="1:7" ht="15.75" thickBot="1">
      <c r="A3" s="496" t="s">
        <v>6</v>
      </c>
      <c r="B3" s="910">
        <f>Topsheet!C13</f>
        <v>0</v>
      </c>
      <c r="C3" s="911"/>
      <c r="D3" s="911"/>
      <c r="E3" s="911"/>
      <c r="F3" s="911"/>
      <c r="G3" s="912"/>
    </row>
    <row r="4" spans="1:7" ht="14.25">
      <c r="A4" s="4"/>
      <c r="B4" s="4"/>
      <c r="C4" s="4"/>
      <c r="D4" s="4"/>
      <c r="E4" s="484"/>
      <c r="F4" s="485"/>
    </row>
    <row r="5" spans="1:7" ht="20.25">
      <c r="A5" s="925" t="s">
        <v>961</v>
      </c>
      <c r="B5" s="925"/>
      <c r="C5" s="925"/>
      <c r="D5" s="925"/>
      <c r="E5" s="925"/>
      <c r="F5" s="925"/>
      <c r="G5" s="925"/>
    </row>
    <row r="6" spans="1:7" ht="14.25">
      <c r="A6" s="4"/>
      <c r="B6" s="4"/>
      <c r="C6" s="4"/>
      <c r="D6" s="4"/>
      <c r="E6" s="484"/>
      <c r="F6" s="485"/>
    </row>
    <row r="7" spans="1:7" ht="15">
      <c r="A7" s="3" t="s">
        <v>962</v>
      </c>
      <c r="B7" s="4"/>
      <c r="C7" s="4"/>
      <c r="D7" s="4"/>
      <c r="E7" s="484"/>
      <c r="F7" s="485"/>
    </row>
    <row r="8" spans="1:7" ht="14.25">
      <c r="A8" s="4" t="s">
        <v>963</v>
      </c>
      <c r="B8" s="4"/>
      <c r="C8" s="4"/>
      <c r="D8" s="4"/>
      <c r="E8" s="484"/>
      <c r="F8" s="485"/>
    </row>
    <row r="9" spans="1:7" ht="14.25">
      <c r="A9" s="4"/>
      <c r="B9" s="4"/>
      <c r="C9" s="4"/>
      <c r="D9" s="4"/>
      <c r="E9" s="484"/>
      <c r="F9" s="485"/>
    </row>
    <row r="46" spans="1:6" ht="15">
      <c r="A46" s="3" t="s">
        <v>964</v>
      </c>
      <c r="B46" s="4"/>
      <c r="C46" s="4"/>
      <c r="D46" s="4"/>
      <c r="E46" s="484"/>
      <c r="F46" s="485"/>
    </row>
    <row r="47" spans="1:6" ht="14.25">
      <c r="A47" s="4"/>
      <c r="B47" s="4"/>
      <c r="C47" s="4"/>
      <c r="D47" s="4"/>
      <c r="E47" s="484"/>
      <c r="F47" s="485"/>
    </row>
  </sheetData>
  <mergeCells count="4">
    <mergeCell ref="B1:G1"/>
    <mergeCell ref="B2:G2"/>
    <mergeCell ref="B3:G3"/>
    <mergeCell ref="A5:G5"/>
  </mergeCell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tabColor rgb="FFFFFF99"/>
    <pageSetUpPr fitToPage="1"/>
  </sheetPr>
  <dimension ref="A1:J108"/>
  <sheetViews>
    <sheetView showGridLines="0" view="pageBreakPreview" zoomScale="80" zoomScaleNormal="85" zoomScaleSheetLayoutView="80" zoomScalePageLayoutView="85" workbookViewId="0">
      <pane ySplit="5" topLeftCell="A20" activePane="bottomLeft" state="frozen"/>
      <selection pane="bottomLeft" activeCell="A21" sqref="A21:G21"/>
      <selection activeCell="A21" sqref="A21:G21"/>
    </sheetView>
  </sheetViews>
  <sheetFormatPr defaultColWidth="9.140625" defaultRowHeight="12.75" customHeight="1" zeroHeight="1"/>
  <cols>
    <col min="1" max="1" width="29.42578125" style="72" customWidth="1"/>
    <col min="2" max="2" width="1.28515625" style="72" customWidth="1"/>
    <col min="3" max="3" width="29.28515625" style="72" customWidth="1"/>
    <col min="4" max="4" width="1.28515625" style="72" customWidth="1"/>
    <col min="5" max="5" width="14.7109375" style="72" customWidth="1"/>
    <col min="6" max="6" width="1.28515625" style="72" customWidth="1"/>
    <col min="7" max="7" width="15.28515625" style="72" customWidth="1"/>
    <col min="8" max="8" width="1.28515625" style="72" customWidth="1"/>
    <col min="9" max="9" width="15.28515625" style="72" customWidth="1"/>
    <col min="10" max="10" width="14" style="72" customWidth="1"/>
    <col min="11" max="15" width="9.140625" style="88" customWidth="1"/>
    <col min="16" max="16384" width="9.140625" style="88"/>
  </cols>
  <sheetData>
    <row r="1" spans="1:10" s="87" customFormat="1" ht="15">
      <c r="A1" s="745" t="s">
        <v>4</v>
      </c>
      <c r="B1" s="746"/>
      <c r="C1" s="751">
        <f>Topsheet!C11</f>
        <v>0</v>
      </c>
      <c r="D1" s="751"/>
      <c r="E1" s="751"/>
      <c r="F1" s="751"/>
      <c r="G1" s="751"/>
      <c r="H1" s="751"/>
      <c r="I1" s="751"/>
      <c r="J1" s="752"/>
    </row>
    <row r="2" spans="1:10" s="87" customFormat="1" ht="15">
      <c r="A2" s="747" t="s">
        <v>5</v>
      </c>
      <c r="B2" s="748"/>
      <c r="C2" s="753">
        <f>Topsheet!C12</f>
        <v>0</v>
      </c>
      <c r="D2" s="753"/>
      <c r="E2" s="753"/>
      <c r="F2" s="753"/>
      <c r="G2" s="753"/>
      <c r="H2" s="753"/>
      <c r="I2" s="753"/>
      <c r="J2" s="754"/>
    </row>
    <row r="3" spans="1:10" s="87" customFormat="1" ht="15.75" thickBot="1">
      <c r="A3" s="749" t="s">
        <v>6</v>
      </c>
      <c r="B3" s="750"/>
      <c r="C3" s="755">
        <f>Topsheet!C13</f>
        <v>0</v>
      </c>
      <c r="D3" s="755"/>
      <c r="E3" s="755"/>
      <c r="F3" s="755"/>
      <c r="G3" s="755"/>
      <c r="H3" s="755"/>
      <c r="I3" s="755"/>
      <c r="J3" s="756"/>
    </row>
    <row r="4" spans="1:10" ht="14.1" customHeight="1">
      <c r="A4" s="71"/>
      <c r="B4" s="71"/>
      <c r="C4" s="71"/>
      <c r="D4" s="71"/>
      <c r="E4" s="71"/>
      <c r="F4" s="71"/>
      <c r="G4" s="71"/>
      <c r="H4" s="71"/>
      <c r="I4" s="71"/>
      <c r="J4" s="71"/>
    </row>
    <row r="5" spans="1:10" ht="18">
      <c r="A5" s="744" t="s">
        <v>61</v>
      </c>
      <c r="B5" s="744"/>
      <c r="C5" s="744"/>
      <c r="D5" s="744"/>
      <c r="E5" s="744"/>
      <c r="F5" s="744"/>
      <c r="G5" s="744"/>
      <c r="H5" s="744"/>
      <c r="I5" s="744"/>
      <c r="J5" s="744"/>
    </row>
    <row r="6" spans="1:10" ht="14.1" customHeight="1">
      <c r="A6" s="71"/>
      <c r="B6" s="71"/>
      <c r="C6" s="71"/>
      <c r="D6" s="71"/>
      <c r="E6" s="71"/>
      <c r="F6" s="71"/>
      <c r="G6" s="71"/>
      <c r="H6" s="71"/>
      <c r="I6" s="71"/>
      <c r="J6" s="71"/>
    </row>
    <row r="7" spans="1:10" ht="12.75" customHeight="1">
      <c r="A7" s="80" t="s">
        <v>62</v>
      </c>
      <c r="B7" s="1012"/>
      <c r="C7" s="1012"/>
      <c r="D7" s="1012"/>
      <c r="E7" s="1012"/>
      <c r="F7" s="1012"/>
      <c r="G7" s="1012"/>
      <c r="H7" s="1012"/>
      <c r="I7" s="1012"/>
      <c r="J7" s="1012"/>
    </row>
    <row r="8" spans="1:10" ht="12.75" customHeight="1">
      <c r="A8" s="80" t="s">
        <v>63</v>
      </c>
      <c r="B8" s="1013"/>
      <c r="C8" s="1013"/>
      <c r="D8" s="1013"/>
      <c r="E8" s="1013"/>
      <c r="F8" s="1013"/>
      <c r="G8" s="1013"/>
      <c r="H8" s="1013"/>
      <c r="I8" s="1013"/>
      <c r="J8" s="1013"/>
    </row>
    <row r="9" spans="1:10" ht="12.75" customHeight="1">
      <c r="A9" s="80" t="s">
        <v>64</v>
      </c>
      <c r="B9" s="1012"/>
      <c r="C9" s="1012"/>
      <c r="D9" s="1012"/>
      <c r="E9" s="1012"/>
      <c r="F9" s="1012"/>
      <c r="G9" s="1012"/>
      <c r="H9" s="1012"/>
      <c r="I9" s="1012"/>
      <c r="J9" s="1012"/>
    </row>
    <row r="10" spans="1:10" ht="12.75" customHeight="1">
      <c r="A10" s="80" t="s">
        <v>65</v>
      </c>
      <c r="B10" s="1013"/>
      <c r="C10" s="1013"/>
      <c r="D10" s="1013"/>
      <c r="E10" s="1013"/>
      <c r="F10" s="1013"/>
      <c r="G10" s="1013"/>
      <c r="H10" s="1013"/>
      <c r="I10" s="1013"/>
      <c r="J10" s="1013"/>
    </row>
    <row r="11" spans="1:10" ht="12.75" customHeight="1">
      <c r="A11" s="80" t="s">
        <v>66</v>
      </c>
      <c r="B11" s="1013"/>
      <c r="C11" s="1013"/>
      <c r="D11" s="1013"/>
      <c r="E11" s="1013"/>
      <c r="F11" s="1013"/>
      <c r="G11" s="1013"/>
      <c r="H11" s="1013"/>
      <c r="I11" s="1013"/>
      <c r="J11" s="1013"/>
    </row>
    <row r="12" spans="1:10" ht="12.75" customHeight="1">
      <c r="A12" s="80" t="s">
        <v>67</v>
      </c>
      <c r="B12" s="1013"/>
      <c r="C12" s="1013"/>
      <c r="D12" s="1013"/>
      <c r="E12" s="1013"/>
      <c r="F12" s="1013"/>
      <c r="G12" s="1013"/>
      <c r="H12" s="1013"/>
      <c r="I12" s="1013"/>
      <c r="J12" s="1013"/>
    </row>
    <row r="13" spans="1:10" ht="12.75" customHeight="1">
      <c r="A13" s="71"/>
      <c r="B13" s="71"/>
      <c r="C13" s="71"/>
      <c r="D13" s="71"/>
      <c r="E13" s="71"/>
      <c r="F13" s="71"/>
      <c r="G13" s="71"/>
      <c r="H13" s="71"/>
      <c r="I13" s="71"/>
      <c r="J13" s="71"/>
    </row>
    <row r="14" spans="1:10" ht="12.75" customHeight="1">
      <c r="A14" s="86" t="s">
        <v>68</v>
      </c>
      <c r="B14" s="71"/>
      <c r="C14" s="440"/>
      <c r="D14" s="71"/>
      <c r="E14" s="86" t="s">
        <v>69</v>
      </c>
      <c r="F14" s="71"/>
      <c r="G14" s="440"/>
      <c r="H14" s="71"/>
      <c r="I14" s="86" t="s">
        <v>70</v>
      </c>
      <c r="J14" s="440"/>
    </row>
    <row r="15" spans="1:10" ht="12.75" customHeight="1">
      <c r="A15" s="86" t="s">
        <v>71</v>
      </c>
      <c r="B15" s="71"/>
      <c r="C15" s="689"/>
      <c r="D15" s="71"/>
      <c r="E15" s="86" t="s">
        <v>69</v>
      </c>
      <c r="F15" s="71"/>
      <c r="G15" s="689"/>
      <c r="H15" s="71"/>
      <c r="I15" s="86" t="s">
        <v>70</v>
      </c>
      <c r="J15" s="689"/>
    </row>
    <row r="16" spans="1:10" ht="12.75" customHeight="1">
      <c r="A16" s="71"/>
      <c r="B16" s="71"/>
      <c r="C16" s="71"/>
      <c r="D16" s="71"/>
      <c r="E16" s="71"/>
      <c r="F16" s="71"/>
      <c r="G16" s="71"/>
      <c r="H16" s="71"/>
      <c r="I16" s="71"/>
      <c r="J16" s="71"/>
    </row>
    <row r="17" spans="1:10" ht="12.75" customHeight="1">
      <c r="A17" s="71"/>
      <c r="B17" s="71"/>
      <c r="C17" s="71"/>
      <c r="D17" s="71"/>
      <c r="E17" s="71"/>
      <c r="F17" s="71"/>
      <c r="G17" s="71"/>
      <c r="H17" s="71"/>
      <c r="I17" s="71"/>
      <c r="J17" s="71"/>
    </row>
    <row r="18" spans="1:10" ht="14.25">
      <c r="A18" s="71"/>
      <c r="B18" s="73"/>
      <c r="C18" s="758" t="s">
        <v>72</v>
      </c>
      <c r="D18" s="73"/>
      <c r="E18" s="760" t="s">
        <v>73</v>
      </c>
      <c r="F18" s="73"/>
      <c r="G18" s="760" t="s">
        <v>74</v>
      </c>
      <c r="H18" s="760"/>
      <c r="I18" s="760"/>
      <c r="J18" s="73"/>
    </row>
    <row r="19" spans="1:10" ht="15">
      <c r="A19" s="71"/>
      <c r="B19" s="73"/>
      <c r="C19" s="758"/>
      <c r="D19" s="73"/>
      <c r="E19" s="760"/>
      <c r="F19" s="74"/>
      <c r="G19" s="760"/>
      <c r="H19" s="760"/>
      <c r="I19" s="760"/>
      <c r="J19" s="73"/>
    </row>
    <row r="20" spans="1:10" ht="12.75" customHeight="1" thickBot="1">
      <c r="A20" s="71"/>
      <c r="B20" s="73"/>
      <c r="C20" s="759"/>
      <c r="D20" s="73"/>
      <c r="E20" s="761"/>
      <c r="F20" s="74"/>
      <c r="G20" s="75" t="s">
        <v>75</v>
      </c>
      <c r="H20" s="74"/>
      <c r="I20" s="75" t="s">
        <v>76</v>
      </c>
      <c r="J20" s="76"/>
    </row>
    <row r="21" spans="1:10" ht="12.75" customHeight="1">
      <c r="A21" s="71"/>
      <c r="B21" s="71"/>
      <c r="C21" s="71"/>
      <c r="D21" s="73"/>
      <c r="E21" s="71"/>
      <c r="F21" s="74"/>
      <c r="G21" s="71"/>
      <c r="H21" s="71"/>
      <c r="I21" s="71"/>
    </row>
    <row r="22" spans="1:10" ht="12.75" customHeight="1">
      <c r="A22" s="71" t="s">
        <v>77</v>
      </c>
      <c r="B22" s="71"/>
      <c r="C22" s="77"/>
      <c r="D22" s="71"/>
      <c r="E22" s="78"/>
      <c r="F22" s="71"/>
      <c r="G22" s="436"/>
      <c r="H22" s="437"/>
      <c r="I22" s="436"/>
    </row>
    <row r="23" spans="1:10" ht="12.75" customHeight="1">
      <c r="A23" s="71" t="s">
        <v>78</v>
      </c>
      <c r="B23" s="71"/>
      <c r="C23" s="77"/>
      <c r="D23" s="71"/>
      <c r="E23" s="78"/>
      <c r="F23" s="71"/>
      <c r="G23" s="436"/>
      <c r="H23" s="437"/>
      <c r="I23" s="436"/>
    </row>
    <row r="24" spans="1:10" ht="12.75" customHeight="1">
      <c r="A24" s="71" t="s">
        <v>79</v>
      </c>
      <c r="B24" s="71"/>
      <c r="C24" s="77"/>
      <c r="D24" s="71"/>
      <c r="E24" s="78"/>
      <c r="F24" s="71"/>
      <c r="G24" s="436"/>
      <c r="H24" s="437"/>
      <c r="I24" s="436"/>
    </row>
    <row r="25" spans="1:10" ht="12.75" customHeight="1">
      <c r="A25" s="71"/>
      <c r="B25" s="71"/>
      <c r="C25" s="77"/>
      <c r="D25" s="71"/>
      <c r="E25" s="78"/>
      <c r="F25" s="71"/>
      <c r="G25" s="436"/>
      <c r="H25" s="437"/>
      <c r="I25" s="436"/>
    </row>
    <row r="26" spans="1:10" ht="12.75" customHeight="1">
      <c r="A26" s="71"/>
      <c r="B26" s="71"/>
      <c r="C26" s="77"/>
      <c r="D26" s="71"/>
      <c r="E26" s="78"/>
      <c r="F26" s="71"/>
      <c r="G26" s="436"/>
      <c r="H26" s="437"/>
      <c r="I26" s="436"/>
    </row>
    <row r="27" spans="1:10" ht="12.75" customHeight="1">
      <c r="A27" s="71"/>
      <c r="B27" s="71"/>
      <c r="C27" s="77"/>
      <c r="D27" s="71"/>
      <c r="E27" s="78"/>
      <c r="F27" s="71"/>
      <c r="G27" s="436"/>
      <c r="H27" s="437"/>
      <c r="I27" s="436"/>
    </row>
    <row r="28" spans="1:10" ht="12.75" customHeight="1">
      <c r="A28" s="71"/>
      <c r="B28" s="71"/>
      <c r="C28" s="77"/>
      <c r="D28" s="71"/>
      <c r="E28" s="78"/>
      <c r="F28" s="71"/>
      <c r="G28" s="436"/>
      <c r="H28" s="437"/>
      <c r="I28" s="436"/>
    </row>
    <row r="29" spans="1:10" ht="12.75" customHeight="1">
      <c r="A29" s="71"/>
      <c r="B29" s="71"/>
      <c r="C29" s="77"/>
      <c r="D29" s="71"/>
      <c r="E29" s="78"/>
      <c r="F29" s="71"/>
      <c r="G29" s="436"/>
      <c r="H29" s="437"/>
      <c r="I29" s="436"/>
    </row>
    <row r="30" spans="1:10" ht="12.75" customHeight="1">
      <c r="A30" s="71" t="s">
        <v>80</v>
      </c>
      <c r="B30" s="71"/>
      <c r="C30" s="77"/>
      <c r="D30" s="71"/>
      <c r="E30" s="78"/>
      <c r="F30" s="71"/>
      <c r="G30" s="436"/>
      <c r="H30" s="437"/>
      <c r="I30" s="436"/>
    </row>
    <row r="31" spans="1:10" ht="12.75" customHeight="1">
      <c r="A31" s="71"/>
      <c r="B31" s="71"/>
      <c r="C31" s="77"/>
      <c r="D31" s="71"/>
      <c r="E31" s="77"/>
      <c r="F31" s="71"/>
      <c r="G31" s="438"/>
      <c r="H31" s="439"/>
      <c r="I31" s="438"/>
    </row>
    <row r="32" spans="1:10" ht="12.75" customHeight="1">
      <c r="A32" s="71" t="s">
        <v>81</v>
      </c>
      <c r="B32" s="71"/>
      <c r="C32" s="77"/>
      <c r="D32" s="71"/>
      <c r="E32" s="78"/>
      <c r="F32" s="71"/>
      <c r="G32" s="438"/>
      <c r="H32" s="439"/>
      <c r="I32" s="438"/>
    </row>
    <row r="33" spans="1:10" ht="12.75" customHeight="1">
      <c r="A33" s="71" t="s">
        <v>82</v>
      </c>
      <c r="B33" s="71"/>
      <c r="C33" s="79"/>
      <c r="D33" s="71"/>
      <c r="E33" s="78"/>
      <c r="F33" s="71"/>
      <c r="G33" s="438"/>
      <c r="H33" s="439"/>
      <c r="I33" s="438"/>
    </row>
    <row r="34" spans="1:10" ht="12.75" customHeight="1">
      <c r="A34" s="71" t="s">
        <v>83</v>
      </c>
      <c r="B34" s="71"/>
      <c r="C34" s="79"/>
      <c r="D34" s="71"/>
      <c r="E34" s="78"/>
      <c r="F34" s="71"/>
      <c r="G34" s="438"/>
      <c r="H34" s="439"/>
      <c r="I34" s="438"/>
    </row>
    <row r="35" spans="1:10" ht="12.75" customHeight="1">
      <c r="A35" s="71" t="s">
        <v>84</v>
      </c>
      <c r="B35" s="71"/>
      <c r="C35" s="79"/>
      <c r="D35" s="71"/>
      <c r="E35" s="78"/>
      <c r="F35" s="71"/>
      <c r="G35" s="438"/>
      <c r="H35" s="439"/>
      <c r="I35" s="438"/>
    </row>
    <row r="36" spans="1:10" ht="12.75" customHeight="1">
      <c r="A36" s="71" t="s">
        <v>85</v>
      </c>
      <c r="B36" s="71"/>
      <c r="C36" s="77"/>
      <c r="D36" s="71"/>
      <c r="E36" s="78"/>
      <c r="F36" s="71"/>
      <c r="G36" s="438"/>
      <c r="H36" s="439"/>
      <c r="I36" s="438"/>
    </row>
    <row r="37" spans="1:10" ht="12.75" customHeight="1">
      <c r="A37" s="71" t="s">
        <v>86</v>
      </c>
      <c r="B37" s="71"/>
      <c r="C37" s="77"/>
      <c r="D37" s="71"/>
      <c r="E37" s="78"/>
      <c r="F37" s="71"/>
      <c r="G37" s="438"/>
      <c r="H37" s="439"/>
      <c r="I37" s="438"/>
    </row>
    <row r="38" spans="1:10" ht="12.75" customHeight="1">
      <c r="A38" s="71" t="s">
        <v>87</v>
      </c>
      <c r="B38" s="71"/>
      <c r="C38" s="71"/>
      <c r="D38" s="71"/>
      <c r="E38" s="73"/>
      <c r="F38" s="71"/>
      <c r="G38" s="71"/>
      <c r="H38" s="71"/>
      <c r="I38" s="71"/>
      <c r="J38" s="71"/>
    </row>
    <row r="39" spans="1:10" ht="12.75" customHeight="1">
      <c r="A39" s="71" t="s">
        <v>88</v>
      </c>
      <c r="B39" s="71"/>
      <c r="C39" s="77"/>
      <c r="D39" s="71"/>
      <c r="E39" s="77"/>
      <c r="F39" s="71"/>
      <c r="G39" s="436"/>
      <c r="H39" s="71"/>
      <c r="I39" s="436"/>
      <c r="J39" s="71"/>
    </row>
    <row r="40" spans="1:10" ht="12.75" customHeight="1">
      <c r="A40" s="71" t="s">
        <v>89</v>
      </c>
      <c r="B40" s="71"/>
      <c r="C40" s="77"/>
      <c r="D40" s="71"/>
      <c r="E40" s="77"/>
      <c r="F40" s="71"/>
      <c r="G40" s="436"/>
      <c r="H40" s="71"/>
      <c r="I40" s="436"/>
      <c r="J40" s="71"/>
    </row>
    <row r="41" spans="1:10" ht="12.75" customHeight="1">
      <c r="A41" s="71" t="s">
        <v>90</v>
      </c>
      <c r="B41" s="71"/>
      <c r="C41" s="77"/>
      <c r="D41" s="71"/>
      <c r="E41" s="77"/>
      <c r="F41" s="71"/>
      <c r="G41" s="436"/>
      <c r="H41" s="71"/>
      <c r="I41" s="436"/>
      <c r="J41" s="71"/>
    </row>
    <row r="42" spans="1:10" ht="12.75" customHeight="1">
      <c r="A42" s="71" t="s">
        <v>91</v>
      </c>
      <c r="B42" s="71"/>
      <c r="C42" s="77"/>
      <c r="D42" s="71"/>
      <c r="E42" s="77"/>
      <c r="F42" s="71"/>
      <c r="G42" s="436"/>
      <c r="H42" s="71"/>
      <c r="I42" s="436"/>
      <c r="J42" s="71"/>
    </row>
    <row r="43" spans="1:10" ht="12.75" customHeight="1">
      <c r="A43" s="71" t="s">
        <v>92</v>
      </c>
      <c r="B43" s="71"/>
      <c r="C43" s="77"/>
      <c r="D43" s="71"/>
      <c r="E43" s="77"/>
      <c r="F43" s="71"/>
      <c r="G43" s="436"/>
      <c r="H43" s="71"/>
      <c r="I43" s="436"/>
      <c r="J43" s="71"/>
    </row>
    <row r="44" spans="1:10" ht="12.75" customHeight="1">
      <c r="A44" s="71" t="s">
        <v>93</v>
      </c>
      <c r="B44" s="71"/>
      <c r="C44" s="77"/>
      <c r="D44" s="71"/>
      <c r="E44" s="77"/>
      <c r="F44" s="71"/>
      <c r="G44" s="436"/>
      <c r="H44" s="71"/>
      <c r="I44" s="436"/>
      <c r="J44" s="71"/>
    </row>
    <row r="45" spans="1:10" ht="12.75" customHeight="1">
      <c r="A45" s="71" t="s">
        <v>88</v>
      </c>
      <c r="B45" s="71"/>
      <c r="C45" s="77"/>
      <c r="D45" s="71"/>
      <c r="E45" s="77"/>
      <c r="F45" s="71"/>
      <c r="G45" s="436"/>
      <c r="H45" s="71"/>
      <c r="I45" s="436"/>
      <c r="J45" s="71"/>
    </row>
    <row r="46" spans="1:10" ht="12.75" customHeight="1">
      <c r="A46" s="71" t="s">
        <v>89</v>
      </c>
      <c r="B46" s="71"/>
      <c r="C46" s="77"/>
      <c r="D46" s="71"/>
      <c r="E46" s="77"/>
      <c r="F46" s="71"/>
      <c r="G46" s="436"/>
      <c r="H46" s="71"/>
      <c r="I46" s="436"/>
      <c r="J46" s="71"/>
    </row>
    <row r="47" spans="1:10" ht="12.75" customHeight="1">
      <c r="A47" s="71" t="s">
        <v>90</v>
      </c>
      <c r="B47" s="71"/>
      <c r="C47" s="77"/>
      <c r="D47" s="71"/>
      <c r="E47" s="77"/>
      <c r="F47" s="71"/>
      <c r="G47" s="436"/>
      <c r="H47" s="71"/>
      <c r="I47" s="436"/>
      <c r="J47" s="71"/>
    </row>
    <row r="48" spans="1:10" ht="12.75" customHeight="1">
      <c r="A48" s="71" t="s">
        <v>91</v>
      </c>
      <c r="B48" s="71"/>
      <c r="C48" s="77"/>
      <c r="D48" s="71"/>
      <c r="E48" s="77"/>
      <c r="F48" s="71"/>
      <c r="G48" s="436"/>
      <c r="H48" s="71"/>
      <c r="I48" s="436"/>
      <c r="J48" s="71"/>
    </row>
    <row r="49" spans="1:10" ht="12.75" customHeight="1">
      <c r="A49" s="71" t="s">
        <v>92</v>
      </c>
      <c r="B49" s="71"/>
      <c r="C49" s="77"/>
      <c r="D49" s="71"/>
      <c r="E49" s="77"/>
      <c r="F49" s="71"/>
      <c r="G49" s="436"/>
      <c r="H49" s="71"/>
      <c r="I49" s="436"/>
      <c r="J49" s="71"/>
    </row>
    <row r="50" spans="1:10" ht="12.75" customHeight="1">
      <c r="A50" s="71" t="s">
        <v>94</v>
      </c>
      <c r="B50" s="71"/>
      <c r="C50" s="77"/>
      <c r="D50" s="71"/>
      <c r="E50" s="77"/>
      <c r="F50" s="71"/>
      <c r="G50" s="436"/>
      <c r="H50" s="71"/>
      <c r="I50" s="436"/>
      <c r="J50" s="71"/>
    </row>
    <row r="51" spans="1:10" ht="12.75" customHeight="1">
      <c r="A51" s="71" t="s">
        <v>95</v>
      </c>
      <c r="B51" s="71"/>
      <c r="C51" s="77"/>
      <c r="D51" s="71"/>
      <c r="E51" s="77"/>
      <c r="F51" s="71"/>
      <c r="G51" s="436"/>
      <c r="H51" s="71"/>
      <c r="I51" s="436"/>
      <c r="J51" s="71"/>
    </row>
    <row r="52" spans="1:10" ht="12.75" customHeight="1">
      <c r="A52" s="71" t="s">
        <v>96</v>
      </c>
      <c r="B52" s="71"/>
      <c r="C52" s="77"/>
      <c r="D52" s="71"/>
      <c r="E52" s="77"/>
      <c r="F52" s="71"/>
      <c r="G52" s="436"/>
      <c r="H52" s="71"/>
      <c r="I52" s="436"/>
      <c r="J52" s="71"/>
    </row>
    <row r="53" spans="1:10" ht="12.75" customHeight="1">
      <c r="A53" s="71" t="s">
        <v>97</v>
      </c>
      <c r="B53" s="71"/>
      <c r="C53" s="77"/>
      <c r="D53" s="71"/>
      <c r="E53" s="77"/>
      <c r="F53" s="71"/>
      <c r="G53" s="436"/>
      <c r="H53" s="71"/>
      <c r="I53" s="436"/>
      <c r="J53" s="71"/>
    </row>
    <row r="54" spans="1:10" ht="12.75" customHeight="1">
      <c r="A54" s="71" t="s">
        <v>98</v>
      </c>
      <c r="B54" s="71"/>
      <c r="C54" s="77"/>
      <c r="D54" s="71"/>
      <c r="E54" s="77"/>
      <c r="F54" s="71"/>
      <c r="G54" s="436"/>
      <c r="H54" s="71"/>
      <c r="I54" s="436"/>
      <c r="J54" s="71"/>
    </row>
    <row r="55" spans="1:10" ht="12.75" customHeight="1">
      <c r="A55" s="80"/>
      <c r="B55" s="71"/>
      <c r="C55" s="71"/>
      <c r="D55" s="71"/>
      <c r="E55" s="71"/>
      <c r="F55" s="71"/>
      <c r="G55" s="71"/>
      <c r="H55" s="71"/>
      <c r="I55" s="71"/>
      <c r="J55" s="71"/>
    </row>
    <row r="56" spans="1:10" ht="12.75" customHeight="1">
      <c r="A56" s="71" t="s">
        <v>99</v>
      </c>
      <c r="B56" s="71"/>
      <c r="C56" s="77"/>
      <c r="D56" s="71"/>
      <c r="E56" s="1014" t="s">
        <v>100</v>
      </c>
      <c r="F56" s="1014"/>
      <c r="G56" s="1014"/>
      <c r="H56" s="71"/>
      <c r="I56" s="77"/>
      <c r="J56" s="71"/>
    </row>
    <row r="57" spans="1:10" ht="12.75" customHeight="1">
      <c r="A57" s="71" t="s">
        <v>101</v>
      </c>
      <c r="B57" s="71"/>
      <c r="C57" s="690"/>
      <c r="D57" s="71"/>
      <c r="E57" s="1014" t="s">
        <v>102</v>
      </c>
      <c r="F57" s="1014"/>
      <c r="G57" s="1014"/>
      <c r="H57" s="71"/>
      <c r="I57" s="691"/>
      <c r="J57" s="71"/>
    </row>
    <row r="58" spans="1:10" ht="12.75" customHeight="1">
      <c r="A58" s="71"/>
      <c r="B58" s="71"/>
      <c r="C58" s="71"/>
      <c r="D58" s="71"/>
      <c r="E58" s="71"/>
      <c r="F58" s="71"/>
      <c r="G58" s="71"/>
      <c r="H58" s="71"/>
      <c r="I58" s="81"/>
      <c r="J58" s="71"/>
    </row>
    <row r="59" spans="1:10" ht="12.75" customHeight="1">
      <c r="A59" s="71"/>
      <c r="B59" s="71"/>
      <c r="C59" s="71"/>
      <c r="D59" s="71"/>
      <c r="E59" s="71"/>
      <c r="F59" s="71"/>
      <c r="G59" s="71"/>
      <c r="H59" s="71"/>
      <c r="I59" s="71"/>
      <c r="J59" s="71"/>
    </row>
    <row r="60" spans="1:10" ht="12.75" customHeight="1">
      <c r="A60" s="71" t="s">
        <v>103</v>
      </c>
      <c r="B60" s="71"/>
      <c r="C60" s="77"/>
      <c r="D60" s="71"/>
      <c r="E60" s="71"/>
      <c r="F60" s="71"/>
      <c r="G60" s="71"/>
      <c r="H60" s="71"/>
      <c r="I60" s="73"/>
      <c r="J60" s="71"/>
    </row>
    <row r="61" spans="1:10" ht="12.75" customHeight="1">
      <c r="A61" s="71"/>
      <c r="B61" s="71"/>
      <c r="C61" s="71"/>
      <c r="D61" s="71"/>
      <c r="E61" s="71"/>
      <c r="F61" s="71"/>
      <c r="G61" s="71"/>
      <c r="H61" s="71"/>
      <c r="I61" s="71"/>
      <c r="J61" s="71"/>
    </row>
    <row r="62" spans="1:10" ht="12.75" customHeight="1">
      <c r="A62" s="757" t="s">
        <v>104</v>
      </c>
      <c r="B62" s="757"/>
      <c r="C62" s="757"/>
      <c r="D62" s="757"/>
      <c r="E62" s="757"/>
      <c r="F62" s="757"/>
      <c r="G62" s="757"/>
      <c r="H62" s="757"/>
      <c r="I62" s="757"/>
      <c r="J62" s="757"/>
    </row>
    <row r="63" spans="1:10" ht="15">
      <c r="A63" s="762" t="s">
        <v>105</v>
      </c>
      <c r="B63" s="80"/>
      <c r="C63" s="757" t="s">
        <v>106</v>
      </c>
      <c r="D63" s="80"/>
      <c r="E63" s="758" t="s">
        <v>107</v>
      </c>
      <c r="F63" s="80"/>
      <c r="G63" s="758" t="s">
        <v>108</v>
      </c>
      <c r="H63" s="80"/>
      <c r="I63" s="758" t="s">
        <v>109</v>
      </c>
      <c r="J63" s="71"/>
    </row>
    <row r="64" spans="1:10" ht="12.75" customHeight="1">
      <c r="A64" s="762"/>
      <c r="B64" s="80"/>
      <c r="C64" s="757"/>
      <c r="D64" s="80"/>
      <c r="E64" s="758"/>
      <c r="F64" s="80"/>
      <c r="G64" s="758"/>
      <c r="H64" s="80"/>
      <c r="I64" s="758"/>
      <c r="J64" s="71"/>
    </row>
    <row r="65" spans="1:10" ht="12.75" customHeight="1">
      <c r="A65" s="77"/>
      <c r="B65" s="80"/>
      <c r="C65" s="77"/>
      <c r="D65" s="80"/>
      <c r="E65" s="82"/>
      <c r="F65" s="80"/>
      <c r="G65" s="436"/>
      <c r="H65" s="80"/>
      <c r="I65" s="436"/>
      <c r="J65" s="71"/>
    </row>
    <row r="66" spans="1:10" ht="12.75" customHeight="1">
      <c r="A66" s="690"/>
      <c r="B66" s="80"/>
      <c r="C66" s="690"/>
      <c r="D66" s="80"/>
      <c r="E66" s="692"/>
      <c r="F66" s="80"/>
      <c r="G66" s="436"/>
      <c r="H66" s="80"/>
      <c r="I66" s="436"/>
      <c r="J66" s="71"/>
    </row>
    <row r="67" spans="1:10" ht="12.75" customHeight="1">
      <c r="A67" s="690"/>
      <c r="B67" s="80"/>
      <c r="C67" s="690"/>
      <c r="D67" s="80"/>
      <c r="E67" s="692"/>
      <c r="F67" s="80"/>
      <c r="G67" s="436"/>
      <c r="H67" s="80"/>
      <c r="I67" s="436"/>
      <c r="J67" s="71"/>
    </row>
    <row r="68" spans="1:10" ht="12.75" customHeight="1">
      <c r="A68" s="71"/>
      <c r="B68" s="71"/>
      <c r="C68" s="71"/>
      <c r="D68" s="80"/>
      <c r="E68" s="83"/>
      <c r="F68" s="80"/>
      <c r="G68" s="83"/>
      <c r="H68" s="80"/>
      <c r="I68" s="84"/>
      <c r="J68" s="71"/>
    </row>
    <row r="69" spans="1:10" ht="12.75" customHeight="1">
      <c r="A69" s="89" t="s">
        <v>110</v>
      </c>
    </row>
    <row r="70" spans="1:10" ht="12.75" customHeight="1">
      <c r="A70" s="85" t="s">
        <v>111</v>
      </c>
    </row>
    <row r="71" spans="1:10" ht="12.75" customHeight="1">
      <c r="A71" s="85" t="s">
        <v>112</v>
      </c>
    </row>
    <row r="72" spans="1:10" ht="12.75" customHeight="1">
      <c r="A72" s="85" t="s">
        <v>113</v>
      </c>
    </row>
    <row r="73" spans="1:10" ht="12.75" customHeight="1"/>
    <row r="74" spans="1:10" ht="12.75" customHeight="1"/>
    <row r="75" spans="1:10" ht="12.75" customHeight="1"/>
    <row r="76" spans="1:10" ht="12.75" customHeight="1"/>
    <row r="77" spans="1:10" ht="12.75" customHeight="1"/>
    <row r="78" spans="1:10" ht="12.75" customHeight="1"/>
    <row r="79" spans="1:10" ht="12.75" customHeight="1"/>
    <row r="80" spans="1:1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sheetData>
  <sheetProtection algorithmName="SHA-512" hashValue="wToSqmqKIHNDaF0bZXdu7OBlX4CBv6GWPVMXZIi7w1Te/ig4ap3Ou80p3XV/rz4eCr5LpDpk4ZHRL9TZIaP7CA==" saltValue="MN5MnvibG+8krI7oj8GRww==" spinCount="100000" sheet="1" objects="1" scenarios="1" formatCells="0" formatColumns="0" formatRows="0" insertColumns="0" insertRows="0" insertHyperlinks="0" deleteColumns="0" deleteRows="0"/>
  <mergeCells count="24">
    <mergeCell ref="B7:J7"/>
    <mergeCell ref="B8:J8"/>
    <mergeCell ref="B12:J12"/>
    <mergeCell ref="B11:J11"/>
    <mergeCell ref="B9:J9"/>
    <mergeCell ref="B10:J10"/>
    <mergeCell ref="A63:A64"/>
    <mergeCell ref="C63:C64"/>
    <mergeCell ref="E63:E64"/>
    <mergeCell ref="G63:G64"/>
    <mergeCell ref="I63:I64"/>
    <mergeCell ref="A62:J62"/>
    <mergeCell ref="C18:C20"/>
    <mergeCell ref="E18:E20"/>
    <mergeCell ref="G18:I19"/>
    <mergeCell ref="E56:G56"/>
    <mergeCell ref="E57:G57"/>
    <mergeCell ref="A5:J5"/>
    <mergeCell ref="A1:B1"/>
    <mergeCell ref="A2:B2"/>
    <mergeCell ref="A3:B3"/>
    <mergeCell ref="C1:J1"/>
    <mergeCell ref="C2:J2"/>
    <mergeCell ref="C3:J3"/>
  </mergeCells>
  <phoneticPr fontId="42" type="noConversion"/>
  <pageMargins left="1" right="0.5" top="0.5" bottom="0.5" header="0.2" footer="0.2"/>
  <pageSetup scale="81" orientation="portrait" r:id="rId1"/>
  <headerFooter>
    <oddFooter>&amp;R&amp;"Arial,Bold"&amp;10Page 1</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FF99"/>
  </sheetPr>
  <dimension ref="A1:N252"/>
  <sheetViews>
    <sheetView showGridLines="0" view="pageBreakPreview" zoomScale="85" zoomScaleNormal="80" zoomScaleSheetLayoutView="85" zoomScalePageLayoutView="80" workbookViewId="0">
      <pane xSplit="7" ySplit="8" topLeftCell="H9" activePane="bottomRight" state="frozen"/>
      <selection pane="bottomRight" activeCell="I11" sqref="I11"/>
      <selection pane="bottomLeft" activeCell="A21" sqref="A21:G21"/>
      <selection pane="topRight" activeCell="A21" sqref="A21:G21"/>
    </sheetView>
  </sheetViews>
  <sheetFormatPr defaultColWidth="9.140625" defaultRowHeight="15" outlineLevelRow="1"/>
  <cols>
    <col min="1" max="1" width="3.42578125" style="109" customWidth="1"/>
    <col min="2" max="2" width="7" style="179" customWidth="1"/>
    <col min="3" max="3" width="6.140625" style="109" customWidth="1"/>
    <col min="4" max="4" width="1.7109375" style="87" customWidth="1"/>
    <col min="5" max="5" width="14.28515625" style="87" customWidth="1"/>
    <col min="6" max="6" width="35.85546875" style="87" customWidth="1"/>
    <col min="7" max="7" width="6" style="180" customWidth="1"/>
    <col min="8" max="11" width="26.42578125" style="87" customWidth="1"/>
    <col min="12" max="12" width="1.85546875" style="87" customWidth="1"/>
    <col min="13" max="14" width="22.85546875" style="87" customWidth="1"/>
    <col min="15" max="15" width="6.42578125" style="87" customWidth="1"/>
    <col min="16" max="16" width="4.42578125" style="87" customWidth="1"/>
    <col min="17" max="16384" width="9.140625" style="87"/>
  </cols>
  <sheetData>
    <row r="1" spans="1:14">
      <c r="A1" s="782" t="s">
        <v>4</v>
      </c>
      <c r="B1" s="783"/>
      <c r="C1" s="783"/>
      <c r="D1" s="783"/>
      <c r="E1" s="784"/>
      <c r="F1" s="771">
        <f>Topsheet!C11</f>
        <v>0</v>
      </c>
      <c r="G1" s="772"/>
      <c r="H1" s="772"/>
      <c r="I1" s="772"/>
      <c r="J1" s="772"/>
      <c r="K1" s="772"/>
      <c r="L1" s="772"/>
      <c r="M1" s="772"/>
      <c r="N1" s="773"/>
    </row>
    <row r="2" spans="1:14">
      <c r="A2" s="785" t="s">
        <v>5</v>
      </c>
      <c r="B2" s="786"/>
      <c r="C2" s="786"/>
      <c r="D2" s="786"/>
      <c r="E2" s="787"/>
      <c r="F2" s="774">
        <f>Topsheet!C12</f>
        <v>0</v>
      </c>
      <c r="G2" s="775"/>
      <c r="H2" s="775"/>
      <c r="I2" s="775"/>
      <c r="J2" s="775"/>
      <c r="K2" s="775"/>
      <c r="L2" s="775"/>
      <c r="M2" s="776"/>
      <c r="N2" s="777"/>
    </row>
    <row r="3" spans="1:14" ht="15.75" thickBot="1">
      <c r="A3" s="788" t="s">
        <v>6</v>
      </c>
      <c r="B3" s="789"/>
      <c r="C3" s="789"/>
      <c r="D3" s="789"/>
      <c r="E3" s="790"/>
      <c r="F3" s="778">
        <f>Topsheet!C13</f>
        <v>0</v>
      </c>
      <c r="G3" s="779"/>
      <c r="H3" s="779"/>
      <c r="I3" s="779"/>
      <c r="J3" s="779"/>
      <c r="K3" s="779"/>
      <c r="L3" s="779"/>
      <c r="M3" s="780"/>
      <c r="N3" s="781"/>
    </row>
    <row r="4" spans="1:14">
      <c r="A4" s="3"/>
      <c r="B4" s="4"/>
      <c r="C4" s="3"/>
      <c r="D4" s="4"/>
      <c r="E4" s="4"/>
      <c r="F4" s="4"/>
      <c r="G4" s="98"/>
      <c r="H4" s="4"/>
      <c r="I4" s="4"/>
      <c r="J4" s="4"/>
      <c r="K4" s="4"/>
      <c r="L4" s="4"/>
      <c r="M4" s="4"/>
      <c r="N4" s="4"/>
    </row>
    <row r="5" spans="1:14" ht="18">
      <c r="A5" s="768" t="s">
        <v>114</v>
      </c>
      <c r="B5" s="768"/>
      <c r="C5" s="768"/>
      <c r="D5" s="768"/>
      <c r="E5" s="768"/>
      <c r="F5" s="768"/>
      <c r="G5" s="768"/>
      <c r="H5" s="768"/>
      <c r="I5" s="768"/>
      <c r="J5" s="768"/>
      <c r="K5" s="768"/>
      <c r="L5" s="768"/>
      <c r="M5" s="768"/>
      <c r="N5" s="768"/>
    </row>
    <row r="6" spans="1:14" ht="15.75" thickBot="1">
      <c r="A6" s="3"/>
      <c r="B6" s="4"/>
      <c r="C6" s="3"/>
      <c r="D6" s="4"/>
      <c r="E6" s="4"/>
      <c r="F6" s="4"/>
      <c r="G6" s="98"/>
      <c r="H6" s="4"/>
      <c r="I6" s="4"/>
      <c r="J6" s="4"/>
      <c r="K6" s="4"/>
      <c r="L6" s="4"/>
      <c r="M6" s="4"/>
      <c r="N6" s="4"/>
    </row>
    <row r="7" spans="1:14" s="102" customFormat="1" ht="28.5" customHeight="1" thickBot="1">
      <c r="A7" s="99"/>
      <c r="B7" s="100"/>
      <c r="C7" s="99"/>
      <c r="D7" s="100"/>
      <c r="E7" s="100"/>
      <c r="F7" s="100"/>
      <c r="G7" s="101"/>
      <c r="H7" s="100"/>
      <c r="I7" s="763" t="s">
        <v>115</v>
      </c>
      <c r="J7" s="764"/>
      <c r="K7" s="765"/>
      <c r="L7" s="4"/>
      <c r="M7" s="769" t="s">
        <v>116</v>
      </c>
      <c r="N7" s="770"/>
    </row>
    <row r="8" spans="1:14" s="105" customFormat="1" ht="30.75" thickBot="1">
      <c r="A8" s="766" t="s">
        <v>117</v>
      </c>
      <c r="B8" s="767"/>
      <c r="C8" s="767"/>
      <c r="D8" s="767"/>
      <c r="E8" s="767"/>
      <c r="F8" s="767"/>
      <c r="G8" s="103" t="s">
        <v>118</v>
      </c>
      <c r="H8" s="104" t="s">
        <v>119</v>
      </c>
      <c r="I8" s="563" t="s">
        <v>120</v>
      </c>
      <c r="J8" s="594" t="s">
        <v>121</v>
      </c>
      <c r="K8" s="693" t="s">
        <v>122</v>
      </c>
      <c r="L8" s="4"/>
      <c r="M8" s="450" t="s">
        <v>123</v>
      </c>
      <c r="N8" s="450" t="s">
        <v>122</v>
      </c>
    </row>
    <row r="9" spans="1:14" s="109" customFormat="1">
      <c r="A9" s="17" t="s">
        <v>124</v>
      </c>
      <c r="B9" s="18"/>
      <c r="C9" s="18"/>
      <c r="D9" s="18"/>
      <c r="E9" s="18"/>
      <c r="F9" s="18"/>
      <c r="G9" s="106"/>
      <c r="H9" s="18"/>
      <c r="I9" s="18"/>
      <c r="J9" s="18"/>
      <c r="K9" s="107"/>
      <c r="L9" s="4"/>
      <c r="M9" s="108"/>
      <c r="N9" s="108"/>
    </row>
    <row r="10" spans="1:14" s="109" customFormat="1">
      <c r="A10" s="19">
        <v>1</v>
      </c>
      <c r="B10" s="3"/>
      <c r="C10" s="3" t="s">
        <v>125</v>
      </c>
      <c r="D10" s="3"/>
      <c r="E10" s="3"/>
      <c r="F10" s="3"/>
      <c r="G10" s="110"/>
      <c r="H10" s="111">
        <f>SUBTOTAL(9,H11:H17)</f>
        <v>0</v>
      </c>
      <c r="I10" s="111">
        <f>SUBTOTAL(9,I11:I17)</f>
        <v>0</v>
      </c>
      <c r="J10" s="112">
        <f>SUBTOTAL(9,J11:J17)</f>
        <v>0</v>
      </c>
      <c r="K10" s="113">
        <f>SUBTOTAL(9,K11:K17)</f>
        <v>0</v>
      </c>
      <c r="L10" s="4"/>
      <c r="M10" s="114">
        <f>SUBTOTAL(9,M11:M17)</f>
        <v>0</v>
      </c>
      <c r="N10" s="114">
        <f>SUBTOTAL(9,N11:N17)</f>
        <v>0</v>
      </c>
    </row>
    <row r="11" spans="1:14" ht="14.25" outlineLevel="1">
      <c r="A11" s="115"/>
      <c r="B11" s="4">
        <v>1.1000000000000001</v>
      </c>
      <c r="C11" s="4"/>
      <c r="D11" s="4" t="s">
        <v>126</v>
      </c>
      <c r="E11" s="4"/>
      <c r="F11" s="4"/>
      <c r="G11" s="110"/>
      <c r="H11" s="116"/>
      <c r="I11" s="116"/>
      <c r="J11" s="116"/>
      <c r="K11" s="117">
        <f t="shared" ref="K11:K17" si="0">I11-J11</f>
        <v>0</v>
      </c>
      <c r="L11" s="4"/>
      <c r="M11" s="118">
        <v>0</v>
      </c>
      <c r="N11" s="118">
        <v>0</v>
      </c>
    </row>
    <row r="12" spans="1:14" ht="14.25" outlineLevel="1">
      <c r="A12" s="115"/>
      <c r="B12" s="4">
        <v>1.2</v>
      </c>
      <c r="C12" s="4"/>
      <c r="D12" s="4" t="s">
        <v>127</v>
      </c>
      <c r="E12" s="4"/>
      <c r="F12" s="4"/>
      <c r="G12" s="110"/>
      <c r="H12" s="116"/>
      <c r="I12" s="116"/>
      <c r="J12" s="116"/>
      <c r="K12" s="117">
        <f t="shared" si="0"/>
        <v>0</v>
      </c>
      <c r="L12" s="4"/>
      <c r="M12" s="118"/>
      <c r="N12" s="118"/>
    </row>
    <row r="13" spans="1:14" ht="14.25" outlineLevel="1">
      <c r="A13" s="115"/>
      <c r="B13" s="4">
        <v>1.3</v>
      </c>
      <c r="C13" s="4"/>
      <c r="D13" s="4" t="s">
        <v>128</v>
      </c>
      <c r="E13" s="4"/>
      <c r="F13" s="4"/>
      <c r="G13" s="110"/>
      <c r="H13" s="116"/>
      <c r="I13" s="116"/>
      <c r="J13" s="116"/>
      <c r="K13" s="117">
        <f>I13-J13</f>
        <v>0</v>
      </c>
      <c r="L13" s="4"/>
      <c r="M13" s="118"/>
      <c r="N13" s="118"/>
    </row>
    <row r="14" spans="1:14" ht="14.25" outlineLevel="1">
      <c r="A14" s="115"/>
      <c r="B14" s="4">
        <v>1.4</v>
      </c>
      <c r="C14" s="4"/>
      <c r="D14" s="4" t="s">
        <v>129</v>
      </c>
      <c r="E14" s="4"/>
      <c r="F14" s="4"/>
      <c r="G14" s="110"/>
      <c r="H14" s="116"/>
      <c r="I14" s="116"/>
      <c r="J14" s="116"/>
      <c r="K14" s="117">
        <f t="shared" si="0"/>
        <v>0</v>
      </c>
      <c r="L14" s="4"/>
      <c r="M14" s="118"/>
      <c r="N14" s="118"/>
    </row>
    <row r="15" spans="1:14" ht="14.25" outlineLevel="1">
      <c r="A15" s="115"/>
      <c r="B15" s="4">
        <v>1.5</v>
      </c>
      <c r="C15" s="4"/>
      <c r="D15" s="4" t="s">
        <v>130</v>
      </c>
      <c r="E15" s="4"/>
      <c r="F15" s="4"/>
      <c r="G15" s="110"/>
      <c r="H15" s="116"/>
      <c r="I15" s="116"/>
      <c r="J15" s="116"/>
      <c r="K15" s="117">
        <f t="shared" si="0"/>
        <v>0</v>
      </c>
      <c r="L15" s="4"/>
      <c r="M15" s="118"/>
      <c r="N15" s="118"/>
    </row>
    <row r="16" spans="1:14" ht="14.25" outlineLevel="1">
      <c r="A16" s="115"/>
      <c r="B16" s="4">
        <v>1.6</v>
      </c>
      <c r="C16" s="4"/>
      <c r="D16" s="4" t="s">
        <v>131</v>
      </c>
      <c r="E16" s="4"/>
      <c r="F16" s="4"/>
      <c r="G16" s="110"/>
      <c r="H16" s="116"/>
      <c r="I16" s="116"/>
      <c r="J16" s="116"/>
      <c r="K16" s="117">
        <f t="shared" si="0"/>
        <v>0</v>
      </c>
      <c r="L16" s="4"/>
      <c r="M16" s="118"/>
      <c r="N16" s="118"/>
    </row>
    <row r="17" spans="1:14" ht="14.25" outlineLevel="1">
      <c r="A17" s="115"/>
      <c r="B17" s="4">
        <v>1.7</v>
      </c>
      <c r="C17" s="4"/>
      <c r="D17" s="4" t="s">
        <v>132</v>
      </c>
      <c r="E17" s="4"/>
      <c r="F17" s="4"/>
      <c r="G17" s="110"/>
      <c r="H17" s="116"/>
      <c r="I17" s="116"/>
      <c r="J17" s="116"/>
      <c r="K17" s="117">
        <f t="shared" si="0"/>
        <v>0</v>
      </c>
      <c r="L17" s="4"/>
      <c r="M17" s="118"/>
      <c r="N17" s="118"/>
    </row>
    <row r="18" spans="1:14" s="109" customFormat="1">
      <c r="A18" s="19">
        <v>2</v>
      </c>
      <c r="B18" s="3"/>
      <c r="C18" s="3" t="s">
        <v>133</v>
      </c>
      <c r="D18" s="3"/>
      <c r="E18" s="3"/>
      <c r="F18" s="3"/>
      <c r="G18" s="110"/>
      <c r="H18" s="111">
        <f>SUBTOTAL(9,H19:H22)</f>
        <v>0</v>
      </c>
      <c r="I18" s="111">
        <f>SUBTOTAL(9,I19:I22)</f>
        <v>0</v>
      </c>
      <c r="J18" s="112">
        <f>SUBTOTAL(9,J19:J22)</f>
        <v>0</v>
      </c>
      <c r="K18" s="113">
        <f>SUBTOTAL(9,K19:K22)</f>
        <v>0</v>
      </c>
      <c r="L18" s="4"/>
      <c r="M18" s="114">
        <f>SUBTOTAL(9,M19:M22)</f>
        <v>0</v>
      </c>
      <c r="N18" s="114">
        <f>SUBTOTAL(9,N19:N22)</f>
        <v>0</v>
      </c>
    </row>
    <row r="19" spans="1:14" ht="14.25" outlineLevel="1">
      <c r="A19" s="115"/>
      <c r="B19" s="4">
        <v>2.1</v>
      </c>
      <c r="C19" s="4"/>
      <c r="D19" s="4" t="s">
        <v>134</v>
      </c>
      <c r="E19" s="4"/>
      <c r="F19" s="4"/>
      <c r="G19" s="110"/>
      <c r="H19" s="116"/>
      <c r="I19" s="116"/>
      <c r="J19" s="116"/>
      <c r="K19" s="117">
        <f>I19-J19</f>
        <v>0</v>
      </c>
      <c r="L19" s="4"/>
      <c r="M19" s="118"/>
      <c r="N19" s="118"/>
    </row>
    <row r="20" spans="1:14" ht="14.25" outlineLevel="1">
      <c r="A20" s="115"/>
      <c r="B20" s="4">
        <v>2.2000000000000002</v>
      </c>
      <c r="C20" s="4"/>
      <c r="D20" s="4" t="s">
        <v>135</v>
      </c>
      <c r="E20" s="4"/>
      <c r="F20" s="4"/>
      <c r="G20" s="110"/>
      <c r="H20" s="116"/>
      <c r="I20" s="116"/>
      <c r="J20" s="116"/>
      <c r="K20" s="117">
        <f>I20-J20</f>
        <v>0</v>
      </c>
      <c r="L20" s="4"/>
      <c r="M20" s="118"/>
      <c r="N20" s="118"/>
    </row>
    <row r="21" spans="1:14" ht="14.25" outlineLevel="1">
      <c r="A21" s="115"/>
      <c r="B21" s="4">
        <v>2.2999999999999998</v>
      </c>
      <c r="C21" s="4"/>
      <c r="D21" s="4" t="s">
        <v>136</v>
      </c>
      <c r="E21" s="4"/>
      <c r="F21" s="4"/>
      <c r="G21" s="110"/>
      <c r="H21" s="116"/>
      <c r="I21" s="116"/>
      <c r="J21" s="116"/>
      <c r="K21" s="117">
        <f>I21-J21</f>
        <v>0</v>
      </c>
      <c r="L21" s="4"/>
      <c r="M21" s="118"/>
      <c r="N21" s="118"/>
    </row>
    <row r="22" spans="1:14" ht="14.25" outlineLevel="1">
      <c r="A22" s="115"/>
      <c r="B22" s="4">
        <v>2.4</v>
      </c>
      <c r="C22" s="4"/>
      <c r="D22" s="4" t="s">
        <v>137</v>
      </c>
      <c r="E22" s="4"/>
      <c r="F22" s="4"/>
      <c r="G22" s="110"/>
      <c r="H22" s="116"/>
      <c r="I22" s="116"/>
      <c r="J22" s="116"/>
      <c r="K22" s="117">
        <f>I22-J22</f>
        <v>0</v>
      </c>
      <c r="L22" s="4"/>
      <c r="M22" s="118"/>
      <c r="N22" s="118"/>
    </row>
    <row r="23" spans="1:14" s="109" customFormat="1">
      <c r="A23" s="19">
        <v>3</v>
      </c>
      <c r="B23" s="3"/>
      <c r="C23" s="3" t="s">
        <v>138</v>
      </c>
      <c r="D23" s="3"/>
      <c r="E23" s="3"/>
      <c r="F23" s="3"/>
      <c r="G23" s="110"/>
      <c r="H23" s="111">
        <f>SUBTOTAL(9,H24:H25)</f>
        <v>0</v>
      </c>
      <c r="I23" s="111">
        <f>SUBTOTAL(9,I24:I25)</f>
        <v>0</v>
      </c>
      <c r="J23" s="112">
        <f>SUBTOTAL(9,J24:J25)</f>
        <v>0</v>
      </c>
      <c r="K23" s="113">
        <f>SUBTOTAL(9,K24:K25)</f>
        <v>0</v>
      </c>
      <c r="L23" s="4"/>
      <c r="M23" s="114">
        <f>SUBTOTAL(9,M24:M25)</f>
        <v>0</v>
      </c>
      <c r="N23" s="114">
        <f>SUBTOTAL(9,N24:N25)</f>
        <v>0</v>
      </c>
    </row>
    <row r="24" spans="1:14" ht="14.25" outlineLevel="1">
      <c r="A24" s="115"/>
      <c r="B24" s="4">
        <v>3.1</v>
      </c>
      <c r="C24" s="4"/>
      <c r="D24" s="4" t="s">
        <v>139</v>
      </c>
      <c r="E24" s="4"/>
      <c r="F24" s="4"/>
      <c r="G24" s="110"/>
      <c r="H24" s="116"/>
      <c r="I24" s="116"/>
      <c r="J24" s="116"/>
      <c r="K24" s="117">
        <f>I24-J24</f>
        <v>0</v>
      </c>
      <c r="L24" s="4"/>
      <c r="M24" s="118"/>
      <c r="N24" s="118"/>
    </row>
    <row r="25" spans="1:14" ht="14.25" outlineLevel="1">
      <c r="A25" s="115"/>
      <c r="B25" s="4">
        <v>3.2</v>
      </c>
      <c r="C25" s="4"/>
      <c r="D25" s="4" t="s">
        <v>140</v>
      </c>
      <c r="E25" s="4"/>
      <c r="F25" s="4"/>
      <c r="G25" s="110"/>
      <c r="H25" s="116"/>
      <c r="I25" s="116"/>
      <c r="J25" s="116"/>
      <c r="K25" s="117">
        <f>I25-J25</f>
        <v>0</v>
      </c>
      <c r="L25" s="4"/>
      <c r="M25" s="118"/>
      <c r="N25" s="118"/>
    </row>
    <row r="26" spans="1:14" s="109" customFormat="1">
      <c r="A26" s="19">
        <v>4</v>
      </c>
      <c r="B26" s="3"/>
      <c r="C26" s="3" t="s">
        <v>141</v>
      </c>
      <c r="D26" s="3"/>
      <c r="E26" s="3"/>
      <c r="F26" s="3"/>
      <c r="G26" s="110"/>
      <c r="H26" s="111">
        <f>SUBTOTAL(9,H27:H28)</f>
        <v>0</v>
      </c>
      <c r="I26" s="111">
        <f>SUBTOTAL(9,I27:I28)</f>
        <v>0</v>
      </c>
      <c r="J26" s="112">
        <f>SUBTOTAL(9,J27:J28)</f>
        <v>0</v>
      </c>
      <c r="K26" s="113">
        <f>SUBTOTAL(9,K27:K28)</f>
        <v>0</v>
      </c>
      <c r="L26" s="4"/>
      <c r="M26" s="114">
        <f>SUBTOTAL(9,M27:M28)</f>
        <v>0</v>
      </c>
      <c r="N26" s="114">
        <f>SUBTOTAL(9,N27:N28)</f>
        <v>0</v>
      </c>
    </row>
    <row r="27" spans="1:14" outlineLevel="1">
      <c r="A27" s="115"/>
      <c r="B27" s="4">
        <v>4.0999999999999996</v>
      </c>
      <c r="C27" s="4"/>
      <c r="D27" s="4" t="s">
        <v>142</v>
      </c>
      <c r="E27" s="4"/>
      <c r="F27" s="4"/>
      <c r="G27" s="119" t="s">
        <v>143</v>
      </c>
      <c r="H27" s="116"/>
      <c r="I27" s="116"/>
      <c r="J27" s="120">
        <f>Notes!F13+Notes!F14</f>
        <v>0</v>
      </c>
      <c r="K27" s="117">
        <f>I27-J27</f>
        <v>0</v>
      </c>
      <c r="L27" s="4"/>
      <c r="M27" s="118"/>
      <c r="N27" s="118"/>
    </row>
    <row r="28" spans="1:14" ht="14.25" outlineLevel="1">
      <c r="A28" s="115"/>
      <c r="B28" s="4">
        <v>4.2</v>
      </c>
      <c r="C28" s="4"/>
      <c r="D28" s="4" t="s">
        <v>144</v>
      </c>
      <c r="E28" s="4"/>
      <c r="F28" s="4"/>
      <c r="G28" s="110"/>
      <c r="H28" s="121"/>
      <c r="I28" s="121"/>
      <c r="J28" s="121"/>
      <c r="K28" s="117">
        <f>I28-J28</f>
        <v>0</v>
      </c>
      <c r="L28" s="4"/>
      <c r="M28" s="122"/>
      <c r="N28" s="122"/>
    </row>
    <row r="29" spans="1:14" s="109" customFormat="1">
      <c r="A29" s="19">
        <v>5</v>
      </c>
      <c r="B29" s="3"/>
      <c r="C29" s="3" t="s">
        <v>145</v>
      </c>
      <c r="D29" s="3"/>
      <c r="E29" s="3"/>
      <c r="F29" s="3"/>
      <c r="G29" s="110"/>
      <c r="H29" s="111">
        <f>SUBTOTAL(9,H30:H32)</f>
        <v>0</v>
      </c>
      <c r="I29" s="111">
        <f>SUBTOTAL(9,I30:I32)</f>
        <v>0</v>
      </c>
      <c r="J29" s="112">
        <f>SUBTOTAL(9,J30:J32)</f>
        <v>0</v>
      </c>
      <c r="K29" s="113">
        <f>SUBTOTAL(9,K30:K32)</f>
        <v>0</v>
      </c>
      <c r="L29" s="4"/>
      <c r="M29" s="114">
        <f>SUBTOTAL(9,M30:M32)</f>
        <v>0</v>
      </c>
      <c r="N29" s="114">
        <f>SUBTOTAL(9,N30:N32)</f>
        <v>0</v>
      </c>
    </row>
    <row r="30" spans="1:14" ht="14.25" outlineLevel="1">
      <c r="A30" s="115"/>
      <c r="B30" s="4">
        <v>5.0999999999999996</v>
      </c>
      <c r="C30" s="4"/>
      <c r="D30" s="4" t="s">
        <v>146</v>
      </c>
      <c r="E30" s="4"/>
      <c r="F30" s="4"/>
      <c r="G30" s="110"/>
      <c r="H30" s="116"/>
      <c r="I30" s="116"/>
      <c r="J30" s="116"/>
      <c r="K30" s="117">
        <f>I30-J30</f>
        <v>0</v>
      </c>
      <c r="L30" s="4"/>
      <c r="M30" s="118"/>
      <c r="N30" s="118"/>
    </row>
    <row r="31" spans="1:14" ht="14.25" outlineLevel="1">
      <c r="A31" s="115"/>
      <c r="B31" s="4">
        <v>5.2</v>
      </c>
      <c r="C31" s="4"/>
      <c r="D31" s="4" t="s">
        <v>147</v>
      </c>
      <c r="E31" s="4"/>
      <c r="F31" s="4"/>
      <c r="G31" s="110"/>
      <c r="H31" s="116"/>
      <c r="I31" s="116"/>
      <c r="J31" s="116"/>
      <c r="K31" s="117">
        <f>I31-J31</f>
        <v>0</v>
      </c>
      <c r="L31" s="4"/>
      <c r="M31" s="118"/>
      <c r="N31" s="118"/>
    </row>
    <row r="32" spans="1:14" ht="14.25" outlineLevel="1">
      <c r="A32" s="115"/>
      <c r="B32" s="4">
        <v>5.3</v>
      </c>
      <c r="C32" s="4"/>
      <c r="D32" s="4" t="s">
        <v>144</v>
      </c>
      <c r="E32" s="4"/>
      <c r="F32" s="4"/>
      <c r="G32" s="110"/>
      <c r="H32" s="121"/>
      <c r="I32" s="121"/>
      <c r="J32" s="121"/>
      <c r="K32" s="117">
        <f>I32-J32</f>
        <v>0</v>
      </c>
      <c r="L32" s="4"/>
      <c r="M32" s="122"/>
      <c r="N32" s="122"/>
    </row>
    <row r="33" spans="1:14" s="109" customFormat="1">
      <c r="A33" s="19">
        <v>6</v>
      </c>
      <c r="B33" s="3"/>
      <c r="C33" s="3" t="s">
        <v>148</v>
      </c>
      <c r="D33" s="3"/>
      <c r="E33" s="3"/>
      <c r="F33" s="3"/>
      <c r="G33" s="110"/>
      <c r="H33" s="111">
        <f>SUBTOTAL(9,H34:H35)</f>
        <v>0</v>
      </c>
      <c r="I33" s="111">
        <f>SUBTOTAL(9,I34:I35)</f>
        <v>0</v>
      </c>
      <c r="J33" s="112">
        <f>SUBTOTAL(9,J34:J35)</f>
        <v>0</v>
      </c>
      <c r="K33" s="113">
        <f>SUBTOTAL(9,K34:K35)</f>
        <v>0</v>
      </c>
      <c r="L33" s="4"/>
      <c r="M33" s="114">
        <f>SUBTOTAL(9,M34:M35)</f>
        <v>0</v>
      </c>
      <c r="N33" s="114">
        <f>SUBTOTAL(9,N34:N35)</f>
        <v>0</v>
      </c>
    </row>
    <row r="34" spans="1:14" ht="14.25" outlineLevel="1">
      <c r="A34" s="115"/>
      <c r="B34" s="4">
        <v>6.1</v>
      </c>
      <c r="C34" s="4"/>
      <c r="D34" s="4" t="s">
        <v>149</v>
      </c>
      <c r="E34" s="4"/>
      <c r="F34" s="4"/>
      <c r="G34" s="110"/>
      <c r="H34" s="116"/>
      <c r="I34" s="116"/>
      <c r="J34" s="116"/>
      <c r="K34" s="117">
        <f>I34-J34</f>
        <v>0</v>
      </c>
      <c r="L34" s="4"/>
      <c r="M34" s="118"/>
      <c r="N34" s="118"/>
    </row>
    <row r="35" spans="1:14" ht="14.25" outlineLevel="1">
      <c r="A35" s="115"/>
      <c r="B35" s="4">
        <v>6.2</v>
      </c>
      <c r="C35" s="4"/>
      <c r="D35" s="4" t="s">
        <v>150</v>
      </c>
      <c r="E35" s="4"/>
      <c r="F35" s="4"/>
      <c r="G35" s="110"/>
      <c r="H35" s="121"/>
      <c r="I35" s="121"/>
      <c r="J35" s="121"/>
      <c r="K35" s="117">
        <f>I35-J35</f>
        <v>0</v>
      </c>
      <c r="L35" s="4"/>
      <c r="M35" s="122"/>
      <c r="N35" s="122"/>
    </row>
    <row r="36" spans="1:14" s="109" customFormat="1">
      <c r="A36" s="19">
        <v>7</v>
      </c>
      <c r="B36" s="3"/>
      <c r="C36" s="3" t="s">
        <v>151</v>
      </c>
      <c r="D36" s="3"/>
      <c r="E36" s="3"/>
      <c r="F36" s="3"/>
      <c r="G36" s="110"/>
      <c r="H36" s="111">
        <f>SUBTOTAL(9,H37:H39)</f>
        <v>0</v>
      </c>
      <c r="I36" s="111">
        <f>SUBTOTAL(9,I37:I39)</f>
        <v>0</v>
      </c>
      <c r="J36" s="112">
        <f>SUBTOTAL(9,J37:J39)</f>
        <v>0</v>
      </c>
      <c r="K36" s="113">
        <f>SUBTOTAL(9,K37:K39)</f>
        <v>0</v>
      </c>
      <c r="L36" s="4"/>
      <c r="M36" s="114">
        <f>SUBTOTAL(9,M37:M39)</f>
        <v>0</v>
      </c>
      <c r="N36" s="114">
        <f>SUBTOTAL(9,N37:N39)</f>
        <v>0</v>
      </c>
    </row>
    <row r="37" spans="1:14" ht="14.25" outlineLevel="1">
      <c r="A37" s="115"/>
      <c r="B37" s="4">
        <v>7.1</v>
      </c>
      <c r="C37" s="4"/>
      <c r="D37" s="1002" t="s">
        <v>152</v>
      </c>
      <c r="E37" s="1002"/>
      <c r="F37" s="1002"/>
      <c r="G37" s="110"/>
      <c r="H37" s="116"/>
      <c r="I37" s="116"/>
      <c r="J37" s="116"/>
      <c r="K37" s="117">
        <f>I37-J37</f>
        <v>0</v>
      </c>
      <c r="L37" s="4"/>
      <c r="M37" s="118"/>
      <c r="N37" s="118"/>
    </row>
    <row r="38" spans="1:14" ht="14.25" outlineLevel="1">
      <c r="A38" s="115"/>
      <c r="B38" s="4">
        <v>7.2</v>
      </c>
      <c r="C38" s="4"/>
      <c r="D38" s="4" t="s">
        <v>153</v>
      </c>
      <c r="E38" s="4"/>
      <c r="F38" s="4"/>
      <c r="G38" s="110"/>
      <c r="H38" s="116"/>
      <c r="I38" s="116"/>
      <c r="J38" s="116"/>
      <c r="K38" s="117">
        <f>I38-J38</f>
        <v>0</v>
      </c>
      <c r="L38" s="4"/>
      <c r="M38" s="118"/>
      <c r="N38" s="118"/>
    </row>
    <row r="39" spans="1:14" ht="14.25" outlineLevel="1">
      <c r="A39" s="115"/>
      <c r="B39" s="4">
        <v>7.3</v>
      </c>
      <c r="C39" s="4"/>
      <c r="D39" s="4" t="s">
        <v>144</v>
      </c>
      <c r="E39" s="4"/>
      <c r="F39" s="4"/>
      <c r="G39" s="110"/>
      <c r="H39" s="121"/>
      <c r="I39" s="121"/>
      <c r="J39" s="121"/>
      <c r="K39" s="117">
        <f>I39-J39</f>
        <v>0</v>
      </c>
      <c r="L39" s="4"/>
      <c r="M39" s="122"/>
      <c r="N39" s="122"/>
    </row>
    <row r="40" spans="1:14" s="109" customFormat="1">
      <c r="A40" s="19">
        <v>8</v>
      </c>
      <c r="B40" s="3"/>
      <c r="C40" s="3" t="s">
        <v>154</v>
      </c>
      <c r="D40" s="3"/>
      <c r="E40" s="3"/>
      <c r="F40" s="3"/>
      <c r="G40" s="110"/>
      <c r="H40" s="111">
        <f>SUBTOTAL(9,H41:H46)</f>
        <v>0</v>
      </c>
      <c r="I40" s="111">
        <f>SUBTOTAL(9,I41:I46)</f>
        <v>0</v>
      </c>
      <c r="J40" s="112">
        <f>SUBTOTAL(9,J41:J46)</f>
        <v>0</v>
      </c>
      <c r="K40" s="113">
        <f>SUBTOTAL(9,K41:K46)</f>
        <v>0</v>
      </c>
      <c r="L40" s="4"/>
      <c r="M40" s="445">
        <f>SUBTOTAL(9,M41:M46)</f>
        <v>0</v>
      </c>
      <c r="N40" s="445">
        <f>SUBTOTAL(9,N41:N46)</f>
        <v>0</v>
      </c>
    </row>
    <row r="41" spans="1:14" ht="14.25" outlineLevel="1">
      <c r="A41" s="115"/>
      <c r="B41" s="4">
        <v>8.1</v>
      </c>
      <c r="C41" s="4"/>
      <c r="D41" s="4" t="s">
        <v>155</v>
      </c>
      <c r="E41" s="4"/>
      <c r="F41" s="4"/>
      <c r="G41" s="110"/>
      <c r="H41" s="116"/>
      <c r="I41" s="116"/>
      <c r="J41" s="116"/>
      <c r="K41" s="117">
        <f t="shared" ref="K41:K46" si="1">I41-J41</f>
        <v>0</v>
      </c>
      <c r="L41" s="4"/>
      <c r="M41" s="118"/>
      <c r="N41" s="118"/>
    </row>
    <row r="42" spans="1:14" ht="14.25" outlineLevel="1">
      <c r="A42" s="115"/>
      <c r="B42" s="4">
        <v>8.1999999999999993</v>
      </c>
      <c r="C42" s="4"/>
      <c r="D42" s="4" t="s">
        <v>156</v>
      </c>
      <c r="E42" s="4"/>
      <c r="F42" s="4"/>
      <c r="G42" s="110"/>
      <c r="H42" s="116"/>
      <c r="I42" s="116"/>
      <c r="J42" s="116"/>
      <c r="K42" s="117">
        <f t="shared" si="1"/>
        <v>0</v>
      </c>
      <c r="L42" s="4"/>
      <c r="M42" s="118"/>
      <c r="N42" s="118"/>
    </row>
    <row r="43" spans="1:14" ht="14.25" outlineLevel="1">
      <c r="A43" s="115"/>
      <c r="B43" s="4">
        <v>8.3000000000000007</v>
      </c>
      <c r="C43" s="4"/>
      <c r="D43" s="4" t="s">
        <v>157</v>
      </c>
      <c r="E43" s="4"/>
      <c r="F43" s="4"/>
      <c r="G43" s="110"/>
      <c r="H43" s="116"/>
      <c r="I43" s="116"/>
      <c r="J43" s="116"/>
      <c r="K43" s="117">
        <f t="shared" si="1"/>
        <v>0</v>
      </c>
      <c r="L43" s="4"/>
      <c r="M43" s="118"/>
      <c r="N43" s="118"/>
    </row>
    <row r="44" spans="1:14" ht="14.25" outlineLevel="1">
      <c r="A44" s="115"/>
      <c r="B44" s="4">
        <v>8.4</v>
      </c>
      <c r="C44" s="4"/>
      <c r="D44" s="4" t="s">
        <v>158</v>
      </c>
      <c r="E44" s="4"/>
      <c r="F44" s="4"/>
      <c r="G44" s="110"/>
      <c r="H44" s="116"/>
      <c r="I44" s="116"/>
      <c r="J44" s="116"/>
      <c r="K44" s="117">
        <f t="shared" si="1"/>
        <v>0</v>
      </c>
      <c r="L44" s="4"/>
      <c r="M44" s="118"/>
      <c r="N44" s="118"/>
    </row>
    <row r="45" spans="1:14" outlineLevel="1">
      <c r="A45" s="115"/>
      <c r="B45" s="4">
        <v>8.5</v>
      </c>
      <c r="C45" s="4"/>
      <c r="D45" s="4" t="s">
        <v>159</v>
      </c>
      <c r="E45" s="4"/>
      <c r="F45" s="4"/>
      <c r="G45" s="119" t="s">
        <v>160</v>
      </c>
      <c r="H45" s="116"/>
      <c r="I45" s="314">
        <f>IF('CL (Undiscounted)'!Q15-'CL (Undiscounted)'!Q28=0, 'CL (Discounted)'!Q15-'CL (Discounted)'!Q28,'CL (Undiscounted)'!Q15-'CL (Undiscounted)'!Q28)</f>
        <v>0</v>
      </c>
      <c r="J45" s="116"/>
      <c r="K45" s="117">
        <f>I45-J45</f>
        <v>0</v>
      </c>
      <c r="L45" s="4"/>
      <c r="M45" s="118"/>
      <c r="N45" s="118"/>
    </row>
    <row r="46" spans="1:14" ht="14.25" outlineLevel="1">
      <c r="A46" s="115"/>
      <c r="B46" s="4">
        <v>8.6</v>
      </c>
      <c r="C46" s="4"/>
      <c r="D46" s="4" t="s">
        <v>144</v>
      </c>
      <c r="E46" s="4"/>
      <c r="F46" s="4"/>
      <c r="G46" s="110"/>
      <c r="H46" s="121"/>
      <c r="I46" s="121"/>
      <c r="J46" s="121"/>
      <c r="K46" s="117">
        <f t="shared" si="1"/>
        <v>0</v>
      </c>
      <c r="L46" s="4"/>
      <c r="M46" s="122"/>
      <c r="N46" s="122"/>
    </row>
    <row r="47" spans="1:14" s="109" customFormat="1">
      <c r="A47" s="19">
        <v>9</v>
      </c>
      <c r="B47" s="3"/>
      <c r="C47" s="3" t="s">
        <v>161</v>
      </c>
      <c r="D47" s="3"/>
      <c r="E47" s="3"/>
      <c r="F47" s="3"/>
      <c r="G47" s="110"/>
      <c r="H47" s="111">
        <f>SUBTOTAL(9,H48:H49)</f>
        <v>0</v>
      </c>
      <c r="I47" s="111">
        <f>SUBTOTAL(9,I48:I49)</f>
        <v>0</v>
      </c>
      <c r="J47" s="112">
        <f>SUBTOTAL(9,J48:J49)</f>
        <v>0</v>
      </c>
      <c r="K47" s="113">
        <f>SUBTOTAL(9,K48:K49)</f>
        <v>0</v>
      </c>
      <c r="L47" s="4"/>
      <c r="M47" s="114">
        <f>SUBTOTAL(9,M48:M49)</f>
        <v>0</v>
      </c>
      <c r="N47" s="114">
        <f>SUBTOTAL(9,N48:N49)</f>
        <v>0</v>
      </c>
    </row>
    <row r="48" spans="1:14" ht="14.25" outlineLevel="1">
      <c r="A48" s="115"/>
      <c r="B48" s="4">
        <v>9.1</v>
      </c>
      <c r="C48" s="4"/>
      <c r="D48" s="4" t="s">
        <v>162</v>
      </c>
      <c r="E48" s="4"/>
      <c r="F48" s="4"/>
      <c r="G48" s="110"/>
      <c r="H48" s="116"/>
      <c r="I48" s="116"/>
      <c r="J48" s="116"/>
      <c r="K48" s="117">
        <f>I48-J48</f>
        <v>0</v>
      </c>
      <c r="L48" s="4"/>
      <c r="M48" s="118"/>
      <c r="N48" s="118"/>
    </row>
    <row r="49" spans="1:14" ht="14.25" outlineLevel="1">
      <c r="A49" s="115"/>
      <c r="B49" s="4">
        <v>9.1999999999999993</v>
      </c>
      <c r="C49" s="4"/>
      <c r="D49" s="4" t="s">
        <v>144</v>
      </c>
      <c r="E49" s="4"/>
      <c r="F49" s="4"/>
      <c r="G49" s="110"/>
      <c r="H49" s="121"/>
      <c r="I49" s="121">
        <v>0</v>
      </c>
      <c r="J49" s="121"/>
      <c r="K49" s="117">
        <f>I49-J49</f>
        <v>0</v>
      </c>
      <c r="L49" s="4"/>
      <c r="M49" s="122">
        <v>0</v>
      </c>
      <c r="N49" s="122">
        <v>0</v>
      </c>
    </row>
    <row r="50" spans="1:14" s="109" customFormat="1">
      <c r="A50" s="19">
        <v>10</v>
      </c>
      <c r="B50" s="3"/>
      <c r="C50" s="3" t="s">
        <v>163</v>
      </c>
      <c r="D50" s="3"/>
      <c r="E50" s="3"/>
      <c r="F50" s="3"/>
      <c r="G50" s="110"/>
      <c r="H50" s="111">
        <f>SUBTOTAL(9,H51:H52)</f>
        <v>0</v>
      </c>
      <c r="I50" s="111">
        <f>SUBTOTAL(9,I51:I52)</f>
        <v>0</v>
      </c>
      <c r="J50" s="112">
        <f>SUBTOTAL(9,J51:J52)</f>
        <v>0</v>
      </c>
      <c r="K50" s="113">
        <f>SUBTOTAL(9,K51:K52)</f>
        <v>0</v>
      </c>
      <c r="L50" s="4"/>
      <c r="M50" s="114">
        <f>SUBTOTAL(9,M51:M52)</f>
        <v>0</v>
      </c>
      <c r="N50" s="114">
        <f>SUBTOTAL(9,N51:N52)</f>
        <v>0</v>
      </c>
    </row>
    <row r="51" spans="1:14" ht="14.25" outlineLevel="1">
      <c r="A51" s="115"/>
      <c r="B51" s="124">
        <v>10.1</v>
      </c>
      <c r="C51" s="4"/>
      <c r="D51" s="4" t="s">
        <v>163</v>
      </c>
      <c r="E51" s="4"/>
      <c r="F51" s="4"/>
      <c r="G51" s="110"/>
      <c r="H51" s="116"/>
      <c r="I51" s="116"/>
      <c r="J51" s="116"/>
      <c r="K51" s="117">
        <f>I51-J51</f>
        <v>0</v>
      </c>
      <c r="L51" s="4"/>
      <c r="M51" s="118"/>
      <c r="N51" s="118"/>
    </row>
    <row r="52" spans="1:14" ht="14.25" outlineLevel="1">
      <c r="A52" s="115"/>
      <c r="B52" s="124">
        <v>10.199999999999999</v>
      </c>
      <c r="C52" s="4"/>
      <c r="D52" s="4" t="s">
        <v>144</v>
      </c>
      <c r="E52" s="4"/>
      <c r="F52" s="4"/>
      <c r="G52" s="110"/>
      <c r="H52" s="121"/>
      <c r="I52" s="121">
        <v>0</v>
      </c>
      <c r="J52" s="121"/>
      <c r="K52" s="117">
        <f>I52-J52</f>
        <v>0</v>
      </c>
      <c r="L52" s="4"/>
      <c r="M52" s="122">
        <v>0</v>
      </c>
      <c r="N52" s="122">
        <v>0</v>
      </c>
    </row>
    <row r="53" spans="1:14" s="109" customFormat="1">
      <c r="A53" s="19">
        <v>11</v>
      </c>
      <c r="B53" s="3"/>
      <c r="C53" s="3" t="s">
        <v>164</v>
      </c>
      <c r="D53" s="3"/>
      <c r="E53" s="3"/>
      <c r="F53" s="3"/>
      <c r="G53" s="110"/>
      <c r="H53" s="111">
        <f>SUBTOTAL(9,H54:H68)</f>
        <v>0</v>
      </c>
      <c r="I53" s="111">
        <f>SUBTOTAL(9,I54:I68)</f>
        <v>0</v>
      </c>
      <c r="J53" s="112">
        <f>SUBTOTAL(9,J54:J68)</f>
        <v>0</v>
      </c>
      <c r="K53" s="113">
        <f>SUBTOTAL(9,K54:K68)</f>
        <v>0</v>
      </c>
      <c r="L53" s="4"/>
      <c r="M53" s="114">
        <f>SUBTOTAL(9,M54:M68)</f>
        <v>0</v>
      </c>
      <c r="N53" s="114">
        <f>SUBTOTAL(9,N54:N68)</f>
        <v>0</v>
      </c>
    </row>
    <row r="54" spans="1:14" ht="14.25" outlineLevel="1">
      <c r="A54" s="115"/>
      <c r="B54" s="124">
        <v>11.1</v>
      </c>
      <c r="C54" s="4"/>
      <c r="D54" s="4" t="s">
        <v>165</v>
      </c>
      <c r="E54" s="4"/>
      <c r="F54" s="4"/>
      <c r="G54" s="110"/>
      <c r="H54" s="123">
        <f>SUBTOTAL(9,H55:H60)</f>
        <v>0</v>
      </c>
      <c r="I54" s="123">
        <f>SUBTOTAL(9,I55:I60)</f>
        <v>0</v>
      </c>
      <c r="J54" s="123">
        <f>SUBTOTAL(9,J55:J60)</f>
        <v>0</v>
      </c>
      <c r="K54" s="117">
        <f>SUBTOTAL(9,K55:K60)</f>
        <v>0</v>
      </c>
      <c r="L54" s="4"/>
      <c r="M54" s="125">
        <f>SUBTOTAL(9,M55:M60)</f>
        <v>0</v>
      </c>
      <c r="N54" s="125">
        <f>SUBTOTAL(9,N55:N60)</f>
        <v>0</v>
      </c>
    </row>
    <row r="55" spans="1:14" ht="14.25" outlineLevel="1">
      <c r="A55" s="115"/>
      <c r="B55" s="124"/>
      <c r="C55" s="4" t="s">
        <v>166</v>
      </c>
      <c r="D55" s="4"/>
      <c r="E55" s="4" t="s">
        <v>167</v>
      </c>
      <c r="F55" s="4"/>
      <c r="G55" s="110"/>
      <c r="H55" s="116"/>
      <c r="I55" s="116"/>
      <c r="J55" s="116"/>
      <c r="K55" s="117">
        <f>I55-J55</f>
        <v>0</v>
      </c>
      <c r="L55" s="4"/>
      <c r="M55" s="118"/>
      <c r="N55" s="118"/>
    </row>
    <row r="56" spans="1:14" ht="14.25" outlineLevel="1">
      <c r="A56" s="115"/>
      <c r="B56" s="124"/>
      <c r="C56" s="4" t="s">
        <v>168</v>
      </c>
      <c r="D56" s="4"/>
      <c r="E56" s="4" t="s">
        <v>169</v>
      </c>
      <c r="F56" s="4"/>
      <c r="G56" s="110"/>
      <c r="H56" s="116"/>
      <c r="I56" s="116"/>
      <c r="J56" s="116"/>
      <c r="K56" s="117">
        <f>I56-J56</f>
        <v>0</v>
      </c>
      <c r="L56" s="4"/>
      <c r="M56" s="118"/>
      <c r="N56" s="118"/>
    </row>
    <row r="57" spans="1:14" ht="14.25" outlineLevel="1">
      <c r="A57" s="115"/>
      <c r="B57" s="124"/>
      <c r="C57" s="4" t="s">
        <v>170</v>
      </c>
      <c r="D57" s="4"/>
      <c r="E57" s="4" t="s">
        <v>171</v>
      </c>
      <c r="F57" s="4"/>
      <c r="G57" s="110"/>
      <c r="H57" s="116"/>
      <c r="I57" s="116"/>
      <c r="J57" s="116"/>
      <c r="K57" s="117">
        <f>I57-J57</f>
        <v>0</v>
      </c>
      <c r="L57" s="4"/>
      <c r="M57" s="118"/>
      <c r="N57" s="118"/>
    </row>
    <row r="58" spans="1:14" ht="14.25" outlineLevel="1">
      <c r="A58" s="115"/>
      <c r="B58" s="124"/>
      <c r="C58" s="4" t="s">
        <v>172</v>
      </c>
      <c r="D58" s="4"/>
      <c r="E58" s="4" t="s">
        <v>173</v>
      </c>
      <c r="F58" s="4"/>
      <c r="G58" s="110"/>
      <c r="H58" s="116"/>
      <c r="I58" s="116"/>
      <c r="J58" s="116"/>
      <c r="K58" s="117">
        <f t="shared" ref="K58:K60" si="2">I58-J58</f>
        <v>0</v>
      </c>
      <c r="L58" s="4"/>
      <c r="M58" s="118"/>
      <c r="N58" s="118"/>
    </row>
    <row r="59" spans="1:14" ht="14.25" outlineLevel="1">
      <c r="A59" s="115"/>
      <c r="B59" s="124"/>
      <c r="C59" s="4" t="s">
        <v>174</v>
      </c>
      <c r="D59" s="4"/>
      <c r="E59" s="4" t="s">
        <v>175</v>
      </c>
      <c r="F59" s="4"/>
      <c r="G59" s="110"/>
      <c r="H59" s="116"/>
      <c r="I59" s="116"/>
      <c r="J59" s="116"/>
      <c r="K59" s="117">
        <f t="shared" si="2"/>
        <v>0</v>
      </c>
      <c r="L59" s="4"/>
      <c r="M59" s="118"/>
      <c r="N59" s="118"/>
    </row>
    <row r="60" spans="1:14" ht="14.25" outlineLevel="1">
      <c r="A60" s="115"/>
      <c r="B60" s="124"/>
      <c r="C60" s="4" t="s">
        <v>176</v>
      </c>
      <c r="D60" s="4"/>
      <c r="E60" s="4" t="s">
        <v>132</v>
      </c>
      <c r="F60" s="4"/>
      <c r="G60" s="110"/>
      <c r="H60" s="116"/>
      <c r="I60" s="116"/>
      <c r="J60" s="116"/>
      <c r="K60" s="117">
        <f t="shared" si="2"/>
        <v>0</v>
      </c>
      <c r="L60" s="4"/>
      <c r="M60" s="118"/>
      <c r="N60" s="118"/>
    </row>
    <row r="61" spans="1:14" ht="14.25" outlineLevel="1">
      <c r="A61" s="115"/>
      <c r="B61" s="124">
        <v>11.2</v>
      </c>
      <c r="C61" s="4"/>
      <c r="D61" s="4" t="s">
        <v>177</v>
      </c>
      <c r="E61" s="4"/>
      <c r="F61" s="4"/>
      <c r="G61" s="110"/>
      <c r="H61" s="123">
        <f>SUBTOTAL(9,H62:H67)</f>
        <v>0</v>
      </c>
      <c r="I61" s="123">
        <f>SUBTOTAL(9,I62:I67)</f>
        <v>0</v>
      </c>
      <c r="J61" s="123">
        <f>SUBTOTAL(9,J62:J67)</f>
        <v>0</v>
      </c>
      <c r="K61" s="117">
        <f>SUBTOTAL(9,K62:K67)</f>
        <v>0</v>
      </c>
      <c r="L61" s="4"/>
      <c r="M61" s="125">
        <f>SUBTOTAL(9,M62:M67)</f>
        <v>0</v>
      </c>
      <c r="N61" s="125">
        <f>SUBTOTAL(9,N62:N67)</f>
        <v>0</v>
      </c>
    </row>
    <row r="62" spans="1:14" ht="14.25" outlineLevel="1">
      <c r="A62" s="115"/>
      <c r="B62" s="124"/>
      <c r="C62" s="4" t="s">
        <v>178</v>
      </c>
      <c r="D62" s="4"/>
      <c r="E62" s="4" t="s">
        <v>179</v>
      </c>
      <c r="F62" s="4"/>
      <c r="G62" s="110"/>
      <c r="H62" s="116"/>
      <c r="I62" s="116"/>
      <c r="J62" s="116"/>
      <c r="K62" s="117">
        <f t="shared" ref="K62:K68" si="3">I62-J62</f>
        <v>0</v>
      </c>
      <c r="L62" s="4"/>
      <c r="M62" s="118"/>
      <c r="N62" s="118"/>
    </row>
    <row r="63" spans="1:14" ht="14.25" outlineLevel="1">
      <c r="A63" s="115"/>
      <c r="B63" s="124"/>
      <c r="C63" s="4" t="s">
        <v>180</v>
      </c>
      <c r="D63" s="4"/>
      <c r="E63" s="4" t="s">
        <v>181</v>
      </c>
      <c r="F63" s="4"/>
      <c r="G63" s="110"/>
      <c r="H63" s="116"/>
      <c r="I63" s="116"/>
      <c r="J63" s="116"/>
      <c r="K63" s="117">
        <f t="shared" si="3"/>
        <v>0</v>
      </c>
      <c r="L63" s="4"/>
      <c r="M63" s="118"/>
      <c r="N63" s="118"/>
    </row>
    <row r="64" spans="1:14" ht="14.25" outlineLevel="1">
      <c r="A64" s="115"/>
      <c r="B64" s="124"/>
      <c r="C64" s="4" t="s">
        <v>182</v>
      </c>
      <c r="D64" s="4"/>
      <c r="E64" s="4" t="s">
        <v>183</v>
      </c>
      <c r="F64" s="4"/>
      <c r="G64" s="110"/>
      <c r="H64" s="116"/>
      <c r="I64" s="116"/>
      <c r="J64" s="116"/>
      <c r="K64" s="117">
        <f t="shared" si="3"/>
        <v>0</v>
      </c>
      <c r="L64" s="4"/>
      <c r="M64" s="118"/>
      <c r="N64" s="118"/>
    </row>
    <row r="65" spans="1:14" ht="14.25" outlineLevel="1">
      <c r="A65" s="115"/>
      <c r="B65" s="124"/>
      <c r="C65" s="4" t="s">
        <v>184</v>
      </c>
      <c r="D65" s="4"/>
      <c r="E65" s="4" t="s">
        <v>173</v>
      </c>
      <c r="F65" s="4"/>
      <c r="G65" s="110"/>
      <c r="H65" s="116"/>
      <c r="I65" s="116"/>
      <c r="J65" s="116"/>
      <c r="K65" s="117">
        <f t="shared" si="3"/>
        <v>0</v>
      </c>
      <c r="L65" s="4"/>
      <c r="M65" s="118"/>
      <c r="N65" s="118"/>
    </row>
    <row r="66" spans="1:14" ht="14.25" outlineLevel="1">
      <c r="A66" s="115"/>
      <c r="B66" s="124"/>
      <c r="C66" s="4" t="s">
        <v>185</v>
      </c>
      <c r="D66" s="4"/>
      <c r="E66" s="4" t="s">
        <v>175</v>
      </c>
      <c r="F66" s="4"/>
      <c r="G66" s="110"/>
      <c r="H66" s="116"/>
      <c r="I66" s="116"/>
      <c r="J66" s="116"/>
      <c r="K66" s="117">
        <f t="shared" si="3"/>
        <v>0</v>
      </c>
      <c r="L66" s="4"/>
      <c r="M66" s="118"/>
      <c r="N66" s="118"/>
    </row>
    <row r="67" spans="1:14" ht="14.25" outlineLevel="1">
      <c r="A67" s="115"/>
      <c r="B67" s="124"/>
      <c r="C67" s="4" t="s">
        <v>186</v>
      </c>
      <c r="D67" s="4"/>
      <c r="E67" s="4" t="s">
        <v>132</v>
      </c>
      <c r="F67" s="4"/>
      <c r="G67" s="110"/>
      <c r="H67" s="116"/>
      <c r="I67" s="116"/>
      <c r="J67" s="116"/>
      <c r="K67" s="117">
        <f t="shared" si="3"/>
        <v>0</v>
      </c>
      <c r="L67" s="4"/>
      <c r="M67" s="118"/>
      <c r="N67" s="118"/>
    </row>
    <row r="68" spans="1:14" ht="14.25" outlineLevel="1">
      <c r="A68" s="115"/>
      <c r="B68" s="124">
        <v>11.3</v>
      </c>
      <c r="C68" s="4"/>
      <c r="D68" s="4" t="s">
        <v>187</v>
      </c>
      <c r="E68" s="4"/>
      <c r="F68" s="4"/>
      <c r="G68" s="110"/>
      <c r="H68" s="116"/>
      <c r="I68" s="116"/>
      <c r="J68" s="116"/>
      <c r="K68" s="117">
        <f t="shared" si="3"/>
        <v>0</v>
      </c>
      <c r="L68" s="4"/>
      <c r="M68" s="118"/>
      <c r="N68" s="118"/>
    </row>
    <row r="69" spans="1:14" s="109" customFormat="1">
      <c r="A69" s="19">
        <v>12</v>
      </c>
      <c r="B69" s="126"/>
      <c r="C69" s="3" t="s">
        <v>188</v>
      </c>
      <c r="D69" s="3"/>
      <c r="E69" s="3"/>
      <c r="F69" s="3"/>
      <c r="G69" s="110"/>
      <c r="H69" s="127">
        <f>SUBTOTAL(9,H70:H74)</f>
        <v>0</v>
      </c>
      <c r="I69" s="127">
        <f>SUBTOTAL(9,I70:I74)</f>
        <v>0</v>
      </c>
      <c r="J69" s="111">
        <f>SUBTOTAL(9,J70:J74)</f>
        <v>0</v>
      </c>
      <c r="K69" s="113">
        <f>SUBTOTAL(9,K70:K74)</f>
        <v>0</v>
      </c>
      <c r="L69" s="4"/>
      <c r="M69" s="114">
        <f>SUBTOTAL(9,M70:M74)</f>
        <v>0</v>
      </c>
      <c r="N69" s="114">
        <f>SUBTOTAL(9,N70:N74)</f>
        <v>0</v>
      </c>
    </row>
    <row r="70" spans="1:14" ht="14.25" outlineLevel="1">
      <c r="A70" s="115"/>
      <c r="B70" s="124">
        <v>12.1</v>
      </c>
      <c r="C70" s="4"/>
      <c r="D70" s="4" t="s">
        <v>189</v>
      </c>
      <c r="E70" s="4"/>
      <c r="F70" s="4"/>
      <c r="G70" s="110"/>
      <c r="H70" s="116"/>
      <c r="I70" s="116"/>
      <c r="J70" s="116"/>
      <c r="K70" s="117">
        <f>I70-J70</f>
        <v>0</v>
      </c>
      <c r="L70" s="4"/>
      <c r="M70" s="118"/>
      <c r="N70" s="118"/>
    </row>
    <row r="71" spans="1:14" ht="14.25" outlineLevel="1">
      <c r="A71" s="115"/>
      <c r="B71" s="124"/>
      <c r="C71" s="4" t="s">
        <v>190</v>
      </c>
      <c r="D71" s="4"/>
      <c r="E71" s="4" t="s">
        <v>191</v>
      </c>
      <c r="F71" s="4"/>
      <c r="G71" s="110"/>
      <c r="H71" s="116"/>
      <c r="I71" s="116"/>
      <c r="J71" s="116"/>
      <c r="K71" s="117">
        <f>I71-J71</f>
        <v>0</v>
      </c>
      <c r="L71" s="4"/>
      <c r="M71" s="118"/>
      <c r="N71" s="118"/>
    </row>
    <row r="72" spans="1:14" ht="14.25" outlineLevel="1">
      <c r="A72" s="115"/>
      <c r="B72" s="124">
        <v>12.2</v>
      </c>
      <c r="C72" s="4"/>
      <c r="D72" s="4" t="s">
        <v>192</v>
      </c>
      <c r="E72" s="4"/>
      <c r="F72" s="4"/>
      <c r="G72" s="110"/>
      <c r="H72" s="116"/>
      <c r="I72" s="116"/>
      <c r="J72" s="116"/>
      <c r="K72" s="117">
        <f>I72-J72</f>
        <v>0</v>
      </c>
      <c r="L72" s="4"/>
      <c r="M72" s="118"/>
      <c r="N72" s="118"/>
    </row>
    <row r="73" spans="1:14" ht="14.25" outlineLevel="1">
      <c r="A73" s="115"/>
      <c r="B73" s="124"/>
      <c r="C73" s="4" t="s">
        <v>193</v>
      </c>
      <c r="D73" s="4"/>
      <c r="E73" s="4" t="s">
        <v>191</v>
      </c>
      <c r="F73" s="4"/>
      <c r="G73" s="110"/>
      <c r="H73" s="116"/>
      <c r="I73" s="116"/>
      <c r="J73" s="116"/>
      <c r="K73" s="117">
        <f>I73-J73</f>
        <v>0</v>
      </c>
      <c r="L73" s="4"/>
      <c r="M73" s="118"/>
      <c r="N73" s="118"/>
    </row>
    <row r="74" spans="1:14" ht="14.25" outlineLevel="1">
      <c r="A74" s="115"/>
      <c r="B74" s="124">
        <v>12.3</v>
      </c>
      <c r="C74" s="4"/>
      <c r="D74" s="4" t="s">
        <v>144</v>
      </c>
      <c r="E74" s="4"/>
      <c r="F74" s="4"/>
      <c r="G74" s="110"/>
      <c r="H74" s="121"/>
      <c r="I74" s="121"/>
      <c r="J74" s="121"/>
      <c r="K74" s="117">
        <f>I74-J74</f>
        <v>0</v>
      </c>
      <c r="L74" s="4"/>
      <c r="M74" s="122"/>
      <c r="N74" s="122"/>
    </row>
    <row r="75" spans="1:14" s="109" customFormat="1">
      <c r="A75" s="19">
        <v>13</v>
      </c>
      <c r="B75" s="126"/>
      <c r="C75" s="3" t="s">
        <v>194</v>
      </c>
      <c r="D75" s="3"/>
      <c r="E75" s="3"/>
      <c r="F75" s="3"/>
      <c r="G75" s="110"/>
      <c r="H75" s="127">
        <f>SUBTOTAL(9,H76:H88)</f>
        <v>0</v>
      </c>
      <c r="I75" s="111">
        <f>SUBTOTAL(9,I76:I88)</f>
        <v>0</v>
      </c>
      <c r="J75" s="111">
        <f>SUBTOTAL(9,J76:J88)</f>
        <v>0</v>
      </c>
      <c r="K75" s="113">
        <f>SUBTOTAL(9,K76:K88)</f>
        <v>0</v>
      </c>
      <c r="L75" s="4"/>
      <c r="M75" s="114">
        <f>SUBTOTAL(9,M76:M88)</f>
        <v>0</v>
      </c>
      <c r="N75" s="114">
        <f>SUBTOTAL(9,N76:N88)</f>
        <v>0</v>
      </c>
    </row>
    <row r="76" spans="1:14" ht="14.25" outlineLevel="1">
      <c r="A76" s="115"/>
      <c r="B76" s="124">
        <v>13.1</v>
      </c>
      <c r="C76" s="4"/>
      <c r="D76" s="4" t="s">
        <v>195</v>
      </c>
      <c r="E76" s="4"/>
      <c r="F76" s="4"/>
      <c r="G76" s="110"/>
      <c r="H76" s="116"/>
      <c r="I76" s="116"/>
      <c r="J76" s="116"/>
      <c r="K76" s="117">
        <f t="shared" ref="K76:K88" si="4">I76-J76</f>
        <v>0</v>
      </c>
      <c r="L76" s="4"/>
      <c r="M76" s="118"/>
      <c r="N76" s="118"/>
    </row>
    <row r="77" spans="1:14" ht="14.25" outlineLevel="1">
      <c r="A77" s="115"/>
      <c r="B77" s="124">
        <v>13.2</v>
      </c>
      <c r="C77" s="4"/>
      <c r="D77" s="4" t="s">
        <v>196</v>
      </c>
      <c r="E77" s="4"/>
      <c r="F77" s="4"/>
      <c r="G77" s="110"/>
      <c r="H77" s="116"/>
      <c r="I77" s="116"/>
      <c r="J77" s="116"/>
      <c r="K77" s="117">
        <f t="shared" si="4"/>
        <v>0</v>
      </c>
      <c r="L77" s="4"/>
      <c r="M77" s="118"/>
      <c r="N77" s="118"/>
    </row>
    <row r="78" spans="1:14" ht="14.25" outlineLevel="1">
      <c r="A78" s="115"/>
      <c r="B78" s="124">
        <v>13.3</v>
      </c>
      <c r="C78" s="4"/>
      <c r="D78" s="4" t="s">
        <v>197</v>
      </c>
      <c r="E78" s="4"/>
      <c r="F78" s="4"/>
      <c r="G78" s="110"/>
      <c r="H78" s="116"/>
      <c r="I78" s="116"/>
      <c r="J78" s="116"/>
      <c r="K78" s="117">
        <f t="shared" si="4"/>
        <v>0</v>
      </c>
      <c r="L78" s="4"/>
      <c r="M78" s="118"/>
      <c r="N78" s="118"/>
    </row>
    <row r="79" spans="1:14" ht="14.25" outlineLevel="1">
      <c r="A79" s="115"/>
      <c r="B79" s="124">
        <v>13.4</v>
      </c>
      <c r="C79" s="4"/>
      <c r="D79" s="4" t="s">
        <v>198</v>
      </c>
      <c r="E79" s="4"/>
      <c r="F79" s="4"/>
      <c r="G79" s="110"/>
      <c r="H79" s="116"/>
      <c r="I79" s="116"/>
      <c r="J79" s="116"/>
      <c r="K79" s="117">
        <f t="shared" si="4"/>
        <v>0</v>
      </c>
      <c r="L79" s="4"/>
      <c r="M79" s="118"/>
      <c r="N79" s="118"/>
    </row>
    <row r="80" spans="1:14" ht="14.25" outlineLevel="1">
      <c r="A80" s="115"/>
      <c r="B80" s="124">
        <v>13.5</v>
      </c>
      <c r="C80" s="4"/>
      <c r="D80" s="4" t="s">
        <v>199</v>
      </c>
      <c r="E80" s="4"/>
      <c r="F80" s="4"/>
      <c r="G80" s="110"/>
      <c r="H80" s="116"/>
      <c r="I80" s="116"/>
      <c r="J80" s="116"/>
      <c r="K80" s="117">
        <f t="shared" si="4"/>
        <v>0</v>
      </c>
      <c r="L80" s="4"/>
      <c r="M80" s="118"/>
      <c r="N80" s="118"/>
    </row>
    <row r="81" spans="1:14" ht="14.25" outlineLevel="1">
      <c r="A81" s="115"/>
      <c r="B81" s="124">
        <v>13.6</v>
      </c>
      <c r="C81" s="4"/>
      <c r="D81" s="4" t="s">
        <v>200</v>
      </c>
      <c r="E81" s="4"/>
      <c r="F81" s="4"/>
      <c r="G81" s="110"/>
      <c r="H81" s="116"/>
      <c r="I81" s="116"/>
      <c r="J81" s="116"/>
      <c r="K81" s="117">
        <f t="shared" si="4"/>
        <v>0</v>
      </c>
      <c r="L81" s="4"/>
      <c r="M81" s="118"/>
      <c r="N81" s="118"/>
    </row>
    <row r="82" spans="1:14" ht="14.25" outlineLevel="1">
      <c r="A82" s="115"/>
      <c r="B82" s="124">
        <v>13.7</v>
      </c>
      <c r="C82" s="4"/>
      <c r="D82" s="4" t="s">
        <v>201</v>
      </c>
      <c r="E82" s="4"/>
      <c r="F82" s="4"/>
      <c r="G82" s="110"/>
      <c r="H82" s="116"/>
      <c r="I82" s="116"/>
      <c r="J82" s="116"/>
      <c r="K82" s="117">
        <f t="shared" si="4"/>
        <v>0</v>
      </c>
      <c r="L82" s="4"/>
      <c r="M82" s="118"/>
      <c r="N82" s="118"/>
    </row>
    <row r="83" spans="1:14" ht="14.25" outlineLevel="1">
      <c r="A83" s="115"/>
      <c r="B83" s="124">
        <v>13.8</v>
      </c>
      <c r="C83" s="4"/>
      <c r="D83" s="4" t="s">
        <v>202</v>
      </c>
      <c r="E83" s="4"/>
      <c r="F83" s="4"/>
      <c r="G83" s="110"/>
      <c r="H83" s="116"/>
      <c r="I83" s="116"/>
      <c r="J83" s="116"/>
      <c r="K83" s="117">
        <f t="shared" si="4"/>
        <v>0</v>
      </c>
      <c r="L83" s="4"/>
      <c r="M83" s="118"/>
      <c r="N83" s="118"/>
    </row>
    <row r="84" spans="1:14" ht="14.25" outlineLevel="1">
      <c r="A84" s="115"/>
      <c r="B84" s="124">
        <v>13.9</v>
      </c>
      <c r="C84" s="4"/>
      <c r="D84" s="4" t="s">
        <v>203</v>
      </c>
      <c r="E84" s="4"/>
      <c r="F84" s="4"/>
      <c r="G84" s="110"/>
      <c r="H84" s="116"/>
      <c r="I84" s="116"/>
      <c r="J84" s="116"/>
      <c r="K84" s="117">
        <f t="shared" si="4"/>
        <v>0</v>
      </c>
      <c r="L84" s="4"/>
      <c r="M84" s="118"/>
      <c r="N84" s="118"/>
    </row>
    <row r="85" spans="1:14" ht="14.25" outlineLevel="1">
      <c r="A85" s="115"/>
      <c r="B85" s="128">
        <v>13.1</v>
      </c>
      <c r="C85" s="4"/>
      <c r="D85" s="4" t="s">
        <v>204</v>
      </c>
      <c r="E85" s="4"/>
      <c r="F85" s="4"/>
      <c r="G85" s="110"/>
      <c r="H85" s="116"/>
      <c r="I85" s="116"/>
      <c r="J85" s="116"/>
      <c r="K85" s="117">
        <f t="shared" si="4"/>
        <v>0</v>
      </c>
      <c r="L85" s="4"/>
      <c r="M85" s="118"/>
      <c r="N85" s="118"/>
    </row>
    <row r="86" spans="1:14" ht="14.25" outlineLevel="1">
      <c r="A86" s="115"/>
      <c r="B86" s="128">
        <v>13.11</v>
      </c>
      <c r="C86" s="4"/>
      <c r="D86" s="4" t="s">
        <v>205</v>
      </c>
      <c r="E86" s="4"/>
      <c r="F86" s="4"/>
      <c r="G86" s="110"/>
      <c r="H86" s="116"/>
      <c r="I86" s="116"/>
      <c r="J86" s="116"/>
      <c r="K86" s="117">
        <f t="shared" si="4"/>
        <v>0</v>
      </c>
      <c r="L86" s="4"/>
      <c r="M86" s="118"/>
      <c r="N86" s="118"/>
    </row>
    <row r="87" spans="1:14" ht="14.25" outlineLevel="1">
      <c r="A87" s="115"/>
      <c r="B87" s="128">
        <v>13.12</v>
      </c>
      <c r="C87" s="4"/>
      <c r="D87" s="4" t="s">
        <v>206</v>
      </c>
      <c r="E87" s="4"/>
      <c r="F87" s="4"/>
      <c r="G87" s="110"/>
      <c r="H87" s="116"/>
      <c r="I87" s="116"/>
      <c r="J87" s="116"/>
      <c r="K87" s="117">
        <f t="shared" si="4"/>
        <v>0</v>
      </c>
      <c r="L87" s="4"/>
      <c r="M87" s="118"/>
      <c r="N87" s="118"/>
    </row>
    <row r="88" spans="1:14" ht="14.25" outlineLevel="1">
      <c r="A88" s="115"/>
      <c r="B88" s="128">
        <v>13.13</v>
      </c>
      <c r="C88" s="4"/>
      <c r="D88" s="4" t="s">
        <v>144</v>
      </c>
      <c r="E88" s="4"/>
      <c r="F88" s="4"/>
      <c r="G88" s="110"/>
      <c r="H88" s="121"/>
      <c r="I88" s="121"/>
      <c r="J88" s="121"/>
      <c r="K88" s="117">
        <f t="shared" si="4"/>
        <v>0</v>
      </c>
      <c r="L88" s="4"/>
      <c r="M88" s="122"/>
      <c r="N88" s="122"/>
    </row>
    <row r="89" spans="1:14" s="109" customFormat="1">
      <c r="A89" s="19">
        <v>14</v>
      </c>
      <c r="B89" s="126"/>
      <c r="C89" s="3" t="s">
        <v>207</v>
      </c>
      <c r="D89" s="3"/>
      <c r="E89" s="3"/>
      <c r="F89" s="3"/>
      <c r="G89" s="110"/>
      <c r="H89" s="111">
        <f>SUBTOTAL(9,H90:H96)</f>
        <v>0</v>
      </c>
      <c r="I89" s="111">
        <f>SUBTOTAL(9,I90:I96)</f>
        <v>0</v>
      </c>
      <c r="J89" s="111">
        <f>SUBTOTAL(9,J90:J96)</f>
        <v>0</v>
      </c>
      <c r="K89" s="113">
        <f>SUBTOTAL(9,K90:K96)</f>
        <v>0</v>
      </c>
      <c r="L89" s="4"/>
      <c r="M89" s="114">
        <f>SUBTOTAL(9,M90:M96)</f>
        <v>0</v>
      </c>
      <c r="N89" s="114">
        <f>SUBTOTAL(9,N90:N96)</f>
        <v>0</v>
      </c>
    </row>
    <row r="90" spans="1:14" ht="14.25" outlineLevel="1">
      <c r="A90" s="115"/>
      <c r="B90" s="124">
        <v>14.1</v>
      </c>
      <c r="C90" s="4"/>
      <c r="D90" s="4" t="s">
        <v>208</v>
      </c>
      <c r="E90" s="4"/>
      <c r="F90" s="4"/>
      <c r="G90" s="110"/>
      <c r="H90" s="116"/>
      <c r="I90" s="116"/>
      <c r="J90" s="116"/>
      <c r="K90" s="117">
        <f t="shared" ref="K90:K96" si="5">I90-J90</f>
        <v>0</v>
      </c>
      <c r="L90" s="4"/>
      <c r="M90" s="118"/>
      <c r="N90" s="118"/>
    </row>
    <row r="91" spans="1:14" ht="14.25" outlineLevel="1">
      <c r="A91" s="115"/>
      <c r="B91" s="124">
        <v>14.2</v>
      </c>
      <c r="C91" s="4"/>
      <c r="D91" s="4" t="s">
        <v>209</v>
      </c>
      <c r="E91" s="4"/>
      <c r="F91" s="4"/>
      <c r="G91" s="110"/>
      <c r="H91" s="116"/>
      <c r="I91" s="116"/>
      <c r="J91" s="116"/>
      <c r="K91" s="117">
        <f t="shared" si="5"/>
        <v>0</v>
      </c>
      <c r="L91" s="4"/>
      <c r="M91" s="118"/>
      <c r="N91" s="118"/>
    </row>
    <row r="92" spans="1:14" ht="14.25" outlineLevel="1">
      <c r="A92" s="115"/>
      <c r="B92" s="124">
        <v>14.3</v>
      </c>
      <c r="C92" s="4"/>
      <c r="D92" s="4" t="s">
        <v>210</v>
      </c>
      <c r="E92" s="4"/>
      <c r="F92" s="4"/>
      <c r="G92" s="110"/>
      <c r="H92" s="116"/>
      <c r="I92" s="116"/>
      <c r="J92" s="116"/>
      <c r="K92" s="117">
        <f t="shared" si="5"/>
        <v>0</v>
      </c>
      <c r="L92" s="4"/>
      <c r="M92" s="118"/>
      <c r="N92" s="118"/>
    </row>
    <row r="93" spans="1:14" ht="14.25" outlineLevel="1">
      <c r="A93" s="115"/>
      <c r="B93" s="124">
        <v>14.4</v>
      </c>
      <c r="C93" s="4"/>
      <c r="D93" s="4" t="s">
        <v>144</v>
      </c>
      <c r="E93" s="4"/>
      <c r="F93" s="4"/>
      <c r="G93" s="110"/>
      <c r="H93" s="121"/>
      <c r="I93" s="121"/>
      <c r="J93" s="121"/>
      <c r="K93" s="117">
        <f t="shared" si="5"/>
        <v>0</v>
      </c>
      <c r="L93" s="4"/>
      <c r="M93" s="122"/>
      <c r="N93" s="122"/>
    </row>
    <row r="94" spans="1:14" ht="14.25" outlineLevel="1">
      <c r="A94" s="115"/>
      <c r="B94" s="124">
        <v>14.5</v>
      </c>
      <c r="C94" s="4"/>
      <c r="D94" s="4" t="s">
        <v>173</v>
      </c>
      <c r="E94" s="4"/>
      <c r="F94" s="4"/>
      <c r="G94" s="110"/>
      <c r="H94" s="116"/>
      <c r="I94" s="116"/>
      <c r="J94" s="116"/>
      <c r="K94" s="117">
        <f t="shared" si="5"/>
        <v>0</v>
      </c>
      <c r="L94" s="4"/>
      <c r="M94" s="118"/>
      <c r="N94" s="118"/>
    </row>
    <row r="95" spans="1:14" ht="14.25" outlineLevel="1">
      <c r="A95" s="115"/>
      <c r="B95" s="124">
        <v>14.6</v>
      </c>
      <c r="C95" s="4"/>
      <c r="D95" s="4" t="s">
        <v>175</v>
      </c>
      <c r="E95" s="4"/>
      <c r="F95" s="4"/>
      <c r="G95" s="110"/>
      <c r="H95" s="116"/>
      <c r="I95" s="116"/>
      <c r="J95" s="116"/>
      <c r="K95" s="117">
        <f t="shared" si="5"/>
        <v>0</v>
      </c>
      <c r="L95" s="4"/>
      <c r="M95" s="118"/>
      <c r="N95" s="118"/>
    </row>
    <row r="96" spans="1:14" ht="14.25" outlineLevel="1">
      <c r="A96" s="115"/>
      <c r="B96" s="124">
        <v>14.7</v>
      </c>
      <c r="C96" s="4"/>
      <c r="D96" s="4" t="s">
        <v>132</v>
      </c>
      <c r="E96" s="4"/>
      <c r="F96" s="4"/>
      <c r="G96" s="110"/>
      <c r="H96" s="116"/>
      <c r="I96" s="116"/>
      <c r="J96" s="116"/>
      <c r="K96" s="117">
        <f t="shared" si="5"/>
        <v>0</v>
      </c>
      <c r="L96" s="4"/>
      <c r="M96" s="118"/>
      <c r="N96" s="118"/>
    </row>
    <row r="97" spans="1:14" s="109" customFormat="1">
      <c r="A97" s="19">
        <v>15</v>
      </c>
      <c r="B97" s="126"/>
      <c r="C97" s="3" t="s">
        <v>211</v>
      </c>
      <c r="D97" s="3"/>
      <c r="E97" s="3"/>
      <c r="F97" s="3"/>
      <c r="G97" s="110"/>
      <c r="H97" s="111">
        <f>SUBTOTAL(9,H98:H132)</f>
        <v>0</v>
      </c>
      <c r="I97" s="111">
        <f>SUBTOTAL(9,I98:I132)</f>
        <v>0</v>
      </c>
      <c r="J97" s="111">
        <f>SUBTOTAL(9,J98:J132)</f>
        <v>0</v>
      </c>
      <c r="K97" s="113">
        <f>SUBTOTAL(9,K98:K132)</f>
        <v>0</v>
      </c>
      <c r="L97" s="4"/>
      <c r="M97" s="114">
        <f>SUBTOTAL(9,M98:M132)</f>
        <v>0</v>
      </c>
      <c r="N97" s="114">
        <f>SUBTOTAL(9,N98:N132)</f>
        <v>0</v>
      </c>
    </row>
    <row r="98" spans="1:14" ht="14.25" outlineLevel="1">
      <c r="A98" s="115"/>
      <c r="B98" s="124">
        <v>15.1</v>
      </c>
      <c r="C98" s="4"/>
      <c r="D98" s="4" t="s">
        <v>212</v>
      </c>
      <c r="E98" s="4"/>
      <c r="F98" s="4"/>
      <c r="G98" s="110"/>
      <c r="H98" s="116"/>
      <c r="I98" s="116"/>
      <c r="J98" s="116"/>
      <c r="K98" s="117">
        <f>I98-J98</f>
        <v>0</v>
      </c>
      <c r="L98" s="4"/>
      <c r="M98" s="118"/>
      <c r="N98" s="118"/>
    </row>
    <row r="99" spans="1:14" ht="14.25" outlineLevel="1">
      <c r="A99" s="115"/>
      <c r="B99" s="124">
        <v>15.2</v>
      </c>
      <c r="C99" s="4"/>
      <c r="D99" s="4" t="s">
        <v>213</v>
      </c>
      <c r="E99" s="4"/>
      <c r="F99" s="4"/>
      <c r="G99" s="110"/>
      <c r="H99" s="116"/>
      <c r="I99" s="116"/>
      <c r="J99" s="116"/>
      <c r="K99" s="117">
        <f>I99-J99</f>
        <v>0</v>
      </c>
      <c r="L99" s="4"/>
      <c r="M99" s="118"/>
      <c r="N99" s="118"/>
    </row>
    <row r="100" spans="1:14" ht="14.25" outlineLevel="1">
      <c r="A100" s="115"/>
      <c r="B100" s="124">
        <v>15.3</v>
      </c>
      <c r="C100" s="4"/>
      <c r="D100" s="4" t="s">
        <v>214</v>
      </c>
      <c r="E100" s="4"/>
      <c r="F100" s="4"/>
      <c r="G100" s="110"/>
      <c r="H100" s="123">
        <f>SUBTOTAL(9,H101:H106)</f>
        <v>0</v>
      </c>
      <c r="I100" s="123">
        <f>SUBTOTAL(9,I101:I106)</f>
        <v>0</v>
      </c>
      <c r="J100" s="123">
        <f>SUBTOTAL(9,J101:J106)</f>
        <v>0</v>
      </c>
      <c r="K100" s="117">
        <f>SUBTOTAL(9,K101:K106)</f>
        <v>0</v>
      </c>
      <c r="L100" s="4"/>
      <c r="M100" s="125">
        <f>SUBTOTAL(9,M101:M106)</f>
        <v>0</v>
      </c>
      <c r="N100" s="125">
        <f>SUBTOTAL(9,N101:N106)</f>
        <v>0</v>
      </c>
    </row>
    <row r="101" spans="1:14" ht="14.25" outlineLevel="1">
      <c r="A101" s="115"/>
      <c r="B101" s="124"/>
      <c r="C101" s="124" t="s">
        <v>215</v>
      </c>
      <c r="D101" s="4"/>
      <c r="E101" s="4" t="s">
        <v>165</v>
      </c>
      <c r="F101" s="4"/>
      <c r="G101" s="110"/>
      <c r="H101" s="123">
        <f>SUBTOTAL(9,H102:H103)</f>
        <v>0</v>
      </c>
      <c r="I101" s="123">
        <f>SUBTOTAL(9,I102:I103)</f>
        <v>0</v>
      </c>
      <c r="J101" s="123">
        <f>SUBTOTAL(9,J102:J103)</f>
        <v>0</v>
      </c>
      <c r="K101" s="117">
        <f>SUBTOTAL(9,K102:K103)</f>
        <v>0</v>
      </c>
      <c r="L101" s="4"/>
      <c r="M101" s="125">
        <f>SUBTOTAL(9,M102:M103)</f>
        <v>0</v>
      </c>
      <c r="N101" s="125">
        <f>SUBTOTAL(9,N102:N103)</f>
        <v>0</v>
      </c>
    </row>
    <row r="102" spans="1:14" ht="14.25" outlineLevel="1">
      <c r="A102" s="115"/>
      <c r="B102" s="124"/>
      <c r="C102" s="4"/>
      <c r="D102" s="124" t="s">
        <v>216</v>
      </c>
      <c r="E102" s="4"/>
      <c r="F102" s="4" t="s">
        <v>179</v>
      </c>
      <c r="G102" s="110"/>
      <c r="H102" s="116"/>
      <c r="I102" s="116"/>
      <c r="J102" s="116"/>
      <c r="K102" s="117">
        <f>I102-J102</f>
        <v>0</v>
      </c>
      <c r="L102" s="4"/>
      <c r="M102" s="118"/>
      <c r="N102" s="118"/>
    </row>
    <row r="103" spans="1:14" ht="14.25" outlineLevel="1">
      <c r="A103" s="115"/>
      <c r="B103" s="124"/>
      <c r="C103" s="4"/>
      <c r="D103" s="124" t="s">
        <v>217</v>
      </c>
      <c r="E103" s="4"/>
      <c r="F103" s="4" t="s">
        <v>181</v>
      </c>
      <c r="G103" s="110"/>
      <c r="H103" s="116"/>
      <c r="I103" s="116"/>
      <c r="J103" s="116"/>
      <c r="K103" s="117">
        <f>I103-J103</f>
        <v>0</v>
      </c>
      <c r="L103" s="4"/>
      <c r="M103" s="118"/>
      <c r="N103" s="118"/>
    </row>
    <row r="104" spans="1:14" ht="14.25" outlineLevel="1">
      <c r="A104" s="115"/>
      <c r="B104" s="124"/>
      <c r="C104" s="124" t="s">
        <v>218</v>
      </c>
      <c r="D104" s="4"/>
      <c r="E104" s="4" t="s">
        <v>219</v>
      </c>
      <c r="F104" s="4"/>
      <c r="G104" s="110"/>
      <c r="H104" s="123">
        <f>SUBTOTAL(9,H105:H106)</f>
        <v>0</v>
      </c>
      <c r="I104" s="123">
        <f>SUBTOTAL(9,I105:I106)</f>
        <v>0</v>
      </c>
      <c r="J104" s="123">
        <f>SUBTOTAL(9,J105:J106)</f>
        <v>0</v>
      </c>
      <c r="K104" s="129">
        <f>SUBTOTAL(9,K105:K106)</f>
        <v>0</v>
      </c>
      <c r="L104" s="4"/>
      <c r="M104" s="125">
        <f>SUBTOTAL(9,M105:M106)</f>
        <v>0</v>
      </c>
      <c r="N104" s="125">
        <f>SUBTOTAL(9,N105:N106)</f>
        <v>0</v>
      </c>
    </row>
    <row r="105" spans="1:14" ht="14.25" outlineLevel="1">
      <c r="A105" s="115"/>
      <c r="B105" s="124"/>
      <c r="C105" s="4"/>
      <c r="D105" s="124" t="s">
        <v>220</v>
      </c>
      <c r="E105" s="4"/>
      <c r="F105" s="4" t="s">
        <v>179</v>
      </c>
      <c r="G105" s="110"/>
      <c r="H105" s="116"/>
      <c r="I105" s="116"/>
      <c r="J105" s="116"/>
      <c r="K105" s="129">
        <f>I105-J105</f>
        <v>0</v>
      </c>
      <c r="L105" s="4"/>
      <c r="M105" s="118"/>
      <c r="N105" s="118"/>
    </row>
    <row r="106" spans="1:14" ht="14.25" outlineLevel="1">
      <c r="A106" s="115"/>
      <c r="B106" s="124"/>
      <c r="C106" s="4"/>
      <c r="D106" s="124" t="s">
        <v>221</v>
      </c>
      <c r="E106" s="4"/>
      <c r="F106" s="4" t="s">
        <v>181</v>
      </c>
      <c r="G106" s="110"/>
      <c r="H106" s="116"/>
      <c r="I106" s="116"/>
      <c r="J106" s="116"/>
      <c r="K106" s="129">
        <f>I106-J106</f>
        <v>0</v>
      </c>
      <c r="L106" s="4"/>
      <c r="M106" s="118"/>
      <c r="N106" s="118"/>
    </row>
    <row r="107" spans="1:14" ht="14.25" outlineLevel="1">
      <c r="A107" s="115"/>
      <c r="B107" s="124">
        <v>15.4</v>
      </c>
      <c r="C107" s="4"/>
      <c r="D107" s="4" t="s">
        <v>222</v>
      </c>
      <c r="E107" s="4"/>
      <c r="F107" s="4"/>
      <c r="G107" s="110"/>
      <c r="H107" s="123">
        <f>SUBTOTAL(9,H108:H109)</f>
        <v>0</v>
      </c>
      <c r="I107" s="123">
        <f>SUBTOTAL(9,I108:I109)</f>
        <v>0</v>
      </c>
      <c r="J107" s="123">
        <f>SUBTOTAL(9,J108:J109)</f>
        <v>0</v>
      </c>
      <c r="K107" s="129">
        <f>SUBTOTAL(9,K108:K109)</f>
        <v>0</v>
      </c>
      <c r="L107" s="4"/>
      <c r="M107" s="125">
        <f>SUBTOTAL(9,M108:M109)</f>
        <v>0</v>
      </c>
      <c r="N107" s="125">
        <f>SUBTOTAL(9,N108:N109)</f>
        <v>0</v>
      </c>
    </row>
    <row r="108" spans="1:14" ht="14.25" outlineLevel="1">
      <c r="A108" s="115"/>
      <c r="B108" s="124"/>
      <c r="C108" s="124" t="s">
        <v>223</v>
      </c>
      <c r="D108" s="4"/>
      <c r="E108" s="4" t="s">
        <v>208</v>
      </c>
      <c r="F108" s="4"/>
      <c r="G108" s="110"/>
      <c r="H108" s="116"/>
      <c r="I108" s="116"/>
      <c r="J108" s="116"/>
      <c r="K108" s="129">
        <f>I108-J108</f>
        <v>0</v>
      </c>
      <c r="L108" s="4"/>
      <c r="M108" s="118"/>
      <c r="N108" s="118"/>
    </row>
    <row r="109" spans="1:14" ht="14.25" outlineLevel="1">
      <c r="A109" s="115"/>
      <c r="B109" s="124"/>
      <c r="C109" s="124" t="s">
        <v>224</v>
      </c>
      <c r="D109" s="4"/>
      <c r="E109" s="4" t="s">
        <v>209</v>
      </c>
      <c r="F109" s="4"/>
      <c r="G109" s="110"/>
      <c r="H109" s="116"/>
      <c r="I109" s="116"/>
      <c r="J109" s="116"/>
      <c r="K109" s="129">
        <f>I109-J109</f>
        <v>0</v>
      </c>
      <c r="L109" s="4"/>
      <c r="M109" s="118"/>
      <c r="N109" s="118"/>
    </row>
    <row r="110" spans="1:14" ht="14.25" outlineLevel="1">
      <c r="A110" s="115"/>
      <c r="B110" s="124">
        <v>15.5</v>
      </c>
      <c r="C110" s="4"/>
      <c r="D110" s="4" t="s">
        <v>225</v>
      </c>
      <c r="E110" s="4"/>
      <c r="F110" s="4"/>
      <c r="G110" s="110"/>
      <c r="H110" s="123">
        <f>SUBTOTAL(9,H111:H112)</f>
        <v>0</v>
      </c>
      <c r="I110" s="123">
        <f>SUBTOTAL(9,I111:I112)</f>
        <v>0</v>
      </c>
      <c r="J110" s="123">
        <f>SUBTOTAL(9,J111:J112)</f>
        <v>0</v>
      </c>
      <c r="K110" s="129">
        <f>SUBTOTAL(9,K111:K112)</f>
        <v>0</v>
      </c>
      <c r="L110" s="4"/>
      <c r="M110" s="125">
        <f>SUBTOTAL(9,M111:M112)</f>
        <v>0</v>
      </c>
      <c r="N110" s="125">
        <f>SUBTOTAL(9,N111:N112)</f>
        <v>0</v>
      </c>
    </row>
    <row r="111" spans="1:14" ht="14.25" outlineLevel="1">
      <c r="A111" s="115"/>
      <c r="B111" s="124"/>
      <c r="C111" s="124" t="s">
        <v>226</v>
      </c>
      <c r="D111" s="4"/>
      <c r="E111" s="4" t="s">
        <v>189</v>
      </c>
      <c r="F111" s="4"/>
      <c r="G111" s="110"/>
      <c r="H111" s="116"/>
      <c r="I111" s="116"/>
      <c r="J111" s="116"/>
      <c r="K111" s="129">
        <f>I111-J111</f>
        <v>0</v>
      </c>
      <c r="L111" s="4"/>
      <c r="M111" s="118"/>
      <c r="N111" s="118"/>
    </row>
    <row r="112" spans="1:14" ht="14.25" outlineLevel="1">
      <c r="A112" s="115"/>
      <c r="B112" s="124"/>
      <c r="C112" s="124" t="s">
        <v>227</v>
      </c>
      <c r="D112" s="4"/>
      <c r="E112" s="4" t="s">
        <v>192</v>
      </c>
      <c r="F112" s="4"/>
      <c r="G112" s="110"/>
      <c r="H112" s="116"/>
      <c r="I112" s="116"/>
      <c r="J112" s="116"/>
      <c r="K112" s="129">
        <f>I112-J112</f>
        <v>0</v>
      </c>
      <c r="L112" s="4"/>
      <c r="M112" s="118"/>
      <c r="N112" s="118"/>
    </row>
    <row r="113" spans="1:14" ht="14.25" outlineLevel="1">
      <c r="A113" s="115"/>
      <c r="B113" s="124">
        <v>15.6</v>
      </c>
      <c r="C113" s="4"/>
      <c r="D113" s="4" t="s">
        <v>228</v>
      </c>
      <c r="E113" s="4"/>
      <c r="F113" s="4"/>
      <c r="G113" s="110"/>
      <c r="H113" s="123">
        <f>SUBTOTAL(9,H114:H125)</f>
        <v>0</v>
      </c>
      <c r="I113" s="123">
        <f>SUBTOTAL(9,I114:I125)</f>
        <v>0</v>
      </c>
      <c r="J113" s="123">
        <f>SUBTOTAL(9,J114:J125)</f>
        <v>0</v>
      </c>
      <c r="K113" s="129">
        <f>SUBTOTAL(9,K114:K125)</f>
        <v>0</v>
      </c>
      <c r="L113" s="4"/>
      <c r="M113" s="125">
        <f>SUBTOTAL(9,M114:M125)</f>
        <v>0</v>
      </c>
      <c r="N113" s="125">
        <f>SUBTOTAL(9,N114:N125)</f>
        <v>0</v>
      </c>
    </row>
    <row r="114" spans="1:14" ht="14.25" outlineLevel="1">
      <c r="A114" s="115"/>
      <c r="B114" s="124"/>
      <c r="C114" s="124" t="s">
        <v>229</v>
      </c>
      <c r="D114" s="4"/>
      <c r="E114" s="4" t="s">
        <v>195</v>
      </c>
      <c r="F114" s="4"/>
      <c r="G114" s="110"/>
      <c r="H114" s="116"/>
      <c r="I114" s="116"/>
      <c r="J114" s="116"/>
      <c r="K114" s="129">
        <f t="shared" ref="K114:K125" si="6">I114-J114</f>
        <v>0</v>
      </c>
      <c r="L114" s="4"/>
      <c r="M114" s="118"/>
      <c r="N114" s="118"/>
    </row>
    <row r="115" spans="1:14" ht="14.25" outlineLevel="1">
      <c r="A115" s="115"/>
      <c r="B115" s="124"/>
      <c r="C115" s="124" t="s">
        <v>230</v>
      </c>
      <c r="D115" s="4"/>
      <c r="E115" s="4" t="s">
        <v>196</v>
      </c>
      <c r="F115" s="4"/>
      <c r="G115" s="110"/>
      <c r="H115" s="116"/>
      <c r="I115" s="116"/>
      <c r="J115" s="116"/>
      <c r="K115" s="129">
        <f t="shared" si="6"/>
        <v>0</v>
      </c>
      <c r="L115" s="4"/>
      <c r="M115" s="118"/>
      <c r="N115" s="118"/>
    </row>
    <row r="116" spans="1:14" ht="14.25" outlineLevel="1">
      <c r="A116" s="115"/>
      <c r="B116" s="124"/>
      <c r="C116" s="124" t="s">
        <v>231</v>
      </c>
      <c r="D116" s="4"/>
      <c r="E116" s="4" t="s">
        <v>197</v>
      </c>
      <c r="F116" s="4"/>
      <c r="G116" s="110"/>
      <c r="H116" s="116"/>
      <c r="I116" s="116"/>
      <c r="J116" s="116"/>
      <c r="K116" s="129">
        <f t="shared" si="6"/>
        <v>0</v>
      </c>
      <c r="L116" s="4"/>
      <c r="M116" s="118"/>
      <c r="N116" s="118"/>
    </row>
    <row r="117" spans="1:14" ht="14.25" outlineLevel="1">
      <c r="A117" s="115"/>
      <c r="B117" s="124"/>
      <c r="C117" s="124" t="s">
        <v>232</v>
      </c>
      <c r="D117" s="4"/>
      <c r="E117" s="4" t="s">
        <v>198</v>
      </c>
      <c r="F117" s="4"/>
      <c r="G117" s="110"/>
      <c r="H117" s="116"/>
      <c r="I117" s="116"/>
      <c r="J117" s="116"/>
      <c r="K117" s="129">
        <f t="shared" si="6"/>
        <v>0</v>
      </c>
      <c r="L117" s="4"/>
      <c r="M117" s="118"/>
      <c r="N117" s="118"/>
    </row>
    <row r="118" spans="1:14" ht="14.25" outlineLevel="1">
      <c r="A118" s="115"/>
      <c r="B118" s="124"/>
      <c r="C118" s="124" t="s">
        <v>233</v>
      </c>
      <c r="D118" s="4"/>
      <c r="E118" s="4" t="s">
        <v>199</v>
      </c>
      <c r="F118" s="4"/>
      <c r="G118" s="110"/>
      <c r="H118" s="116"/>
      <c r="I118" s="116"/>
      <c r="J118" s="116"/>
      <c r="K118" s="129">
        <f t="shared" si="6"/>
        <v>0</v>
      </c>
      <c r="L118" s="4"/>
      <c r="M118" s="118"/>
      <c r="N118" s="118"/>
    </row>
    <row r="119" spans="1:14" ht="14.25" outlineLevel="1">
      <c r="A119" s="115"/>
      <c r="B119" s="124"/>
      <c r="C119" s="124" t="s">
        <v>234</v>
      </c>
      <c r="D119" s="4"/>
      <c r="E119" s="4" t="s">
        <v>200</v>
      </c>
      <c r="F119" s="4"/>
      <c r="G119" s="110"/>
      <c r="H119" s="116"/>
      <c r="I119" s="116"/>
      <c r="J119" s="116"/>
      <c r="K119" s="129">
        <f t="shared" si="6"/>
        <v>0</v>
      </c>
      <c r="L119" s="4"/>
      <c r="M119" s="118"/>
      <c r="N119" s="118"/>
    </row>
    <row r="120" spans="1:14" ht="14.25" outlineLevel="1">
      <c r="A120" s="115"/>
      <c r="B120" s="124"/>
      <c r="C120" s="124" t="s">
        <v>235</v>
      </c>
      <c r="D120" s="4"/>
      <c r="E120" s="4" t="s">
        <v>201</v>
      </c>
      <c r="F120" s="4"/>
      <c r="G120" s="110"/>
      <c r="H120" s="116"/>
      <c r="I120" s="116"/>
      <c r="J120" s="116"/>
      <c r="K120" s="129">
        <f t="shared" si="6"/>
        <v>0</v>
      </c>
      <c r="L120" s="4"/>
      <c r="M120" s="118"/>
      <c r="N120" s="118"/>
    </row>
    <row r="121" spans="1:14" ht="14.25" outlineLevel="1">
      <c r="A121" s="115"/>
      <c r="B121" s="124"/>
      <c r="C121" s="124" t="s">
        <v>236</v>
      </c>
      <c r="D121" s="4"/>
      <c r="E121" s="4" t="s">
        <v>202</v>
      </c>
      <c r="F121" s="4"/>
      <c r="G121" s="110"/>
      <c r="H121" s="116"/>
      <c r="I121" s="116"/>
      <c r="J121" s="116"/>
      <c r="K121" s="129">
        <f t="shared" ref="K121" si="7">I121-J121</f>
        <v>0</v>
      </c>
      <c r="L121" s="4"/>
      <c r="M121" s="118"/>
      <c r="N121" s="118"/>
    </row>
    <row r="122" spans="1:14" ht="14.25" outlineLevel="1">
      <c r="A122" s="115"/>
      <c r="B122" s="124"/>
      <c r="C122" s="124" t="s">
        <v>237</v>
      </c>
      <c r="D122" s="4"/>
      <c r="E122" s="4" t="s">
        <v>238</v>
      </c>
      <c r="F122" s="4"/>
      <c r="G122" s="110"/>
      <c r="H122" s="116"/>
      <c r="I122" s="116"/>
      <c r="J122" s="116"/>
      <c r="K122" s="129">
        <f t="shared" si="6"/>
        <v>0</v>
      </c>
      <c r="L122" s="4"/>
      <c r="M122" s="118"/>
      <c r="N122" s="118"/>
    </row>
    <row r="123" spans="1:14" ht="14.25" outlineLevel="1">
      <c r="A123" s="115"/>
      <c r="B123" s="124"/>
      <c r="C123" s="124" t="s">
        <v>239</v>
      </c>
      <c r="D123" s="4"/>
      <c r="E123" s="4" t="s">
        <v>204</v>
      </c>
      <c r="F123" s="4"/>
      <c r="G123" s="110"/>
      <c r="H123" s="116"/>
      <c r="I123" s="116"/>
      <c r="J123" s="116"/>
      <c r="K123" s="129">
        <f t="shared" si="6"/>
        <v>0</v>
      </c>
      <c r="L123" s="4"/>
      <c r="M123" s="118"/>
      <c r="N123" s="118"/>
    </row>
    <row r="124" spans="1:14" ht="14.25" outlineLevel="1">
      <c r="A124" s="115"/>
      <c r="B124" s="124"/>
      <c r="C124" s="124" t="s">
        <v>240</v>
      </c>
      <c r="D124" s="4"/>
      <c r="E124" s="4" t="s">
        <v>205</v>
      </c>
      <c r="F124" s="4"/>
      <c r="G124" s="110"/>
      <c r="H124" s="116"/>
      <c r="I124" s="116"/>
      <c r="J124" s="116"/>
      <c r="K124" s="129">
        <f t="shared" si="6"/>
        <v>0</v>
      </c>
      <c r="L124" s="4"/>
      <c r="M124" s="118"/>
      <c r="N124" s="118"/>
    </row>
    <row r="125" spans="1:14" ht="14.25" outlineLevel="1">
      <c r="A125" s="115"/>
      <c r="B125" s="124"/>
      <c r="C125" s="124" t="s">
        <v>241</v>
      </c>
      <c r="D125" s="4"/>
      <c r="E125" s="4" t="s">
        <v>242</v>
      </c>
      <c r="F125" s="4"/>
      <c r="G125" s="110"/>
      <c r="H125" s="116"/>
      <c r="I125" s="116"/>
      <c r="J125" s="116"/>
      <c r="K125" s="129">
        <f t="shared" si="6"/>
        <v>0</v>
      </c>
      <c r="L125" s="4"/>
      <c r="M125" s="118"/>
      <c r="N125" s="118"/>
    </row>
    <row r="126" spans="1:14" ht="14.25" outlineLevel="1">
      <c r="A126" s="115"/>
      <c r="B126" s="124">
        <v>15.7</v>
      </c>
      <c r="C126" s="4"/>
      <c r="D126" s="4" t="s">
        <v>243</v>
      </c>
      <c r="E126" s="4"/>
      <c r="F126" s="4"/>
      <c r="G126" s="110"/>
      <c r="H126" s="123">
        <f>SUBTOTAL(9,H127:H129)</f>
        <v>0</v>
      </c>
      <c r="I126" s="123">
        <f>SUBTOTAL(9,I127:I129)</f>
        <v>0</v>
      </c>
      <c r="J126" s="123">
        <f>SUBTOTAL(9,J127:J129)</f>
        <v>0</v>
      </c>
      <c r="K126" s="129">
        <f t="shared" ref="K126" si="8">SUBTOTAL(9,K127:K129)</f>
        <v>0</v>
      </c>
      <c r="L126" s="4"/>
      <c r="M126" s="125">
        <f>SUBTOTAL(9,M127:M129)</f>
        <v>0</v>
      </c>
      <c r="N126" s="125">
        <f>SUBTOTAL(9,N127:N129)</f>
        <v>0</v>
      </c>
    </row>
    <row r="127" spans="1:14" ht="14.25" outlineLevel="1">
      <c r="A127" s="115"/>
      <c r="B127" s="124"/>
      <c r="C127" s="124" t="s">
        <v>244</v>
      </c>
      <c r="D127" s="4"/>
      <c r="E127" s="4" t="s">
        <v>245</v>
      </c>
      <c r="F127" s="4"/>
      <c r="G127" s="110"/>
      <c r="H127" s="116"/>
      <c r="I127" s="116"/>
      <c r="J127" s="116"/>
      <c r="K127" s="129">
        <f t="shared" ref="K127:K129" si="9">I127-J127</f>
        <v>0</v>
      </c>
      <c r="L127" s="4"/>
      <c r="M127" s="118"/>
      <c r="N127" s="118"/>
    </row>
    <row r="128" spans="1:14" ht="14.25" outlineLevel="1">
      <c r="A128" s="115"/>
      <c r="B128" s="124"/>
      <c r="C128" s="124" t="s">
        <v>246</v>
      </c>
      <c r="D128" s="4"/>
      <c r="E128" s="4" t="s">
        <v>247</v>
      </c>
      <c r="F128" s="4"/>
      <c r="G128" s="110"/>
      <c r="H128" s="116"/>
      <c r="I128" s="116"/>
      <c r="J128" s="116"/>
      <c r="K128" s="129">
        <f t="shared" si="9"/>
        <v>0</v>
      </c>
      <c r="L128" s="4"/>
      <c r="M128" s="118"/>
      <c r="N128" s="118"/>
    </row>
    <row r="129" spans="1:14" ht="14.25" outlineLevel="1">
      <c r="A129" s="115"/>
      <c r="B129" s="124"/>
      <c r="C129" s="124" t="s">
        <v>248</v>
      </c>
      <c r="D129" s="4"/>
      <c r="E129" s="4" t="s">
        <v>210</v>
      </c>
      <c r="F129" s="4"/>
      <c r="G129" s="110"/>
      <c r="H129" s="116"/>
      <c r="I129" s="116"/>
      <c r="J129" s="116"/>
      <c r="K129" s="129">
        <f t="shared" si="9"/>
        <v>0</v>
      </c>
      <c r="L129" s="4"/>
      <c r="M129" s="118"/>
      <c r="N129" s="118"/>
    </row>
    <row r="130" spans="1:14" ht="14.25" outlineLevel="1">
      <c r="A130" s="115"/>
      <c r="B130" s="124">
        <v>15.8</v>
      </c>
      <c r="C130" s="124"/>
      <c r="D130" s="4" t="s">
        <v>249</v>
      </c>
      <c r="E130" s="4"/>
      <c r="F130" s="4"/>
      <c r="G130" s="110"/>
      <c r="H130" s="116"/>
      <c r="I130" s="116"/>
      <c r="J130" s="116"/>
      <c r="K130" s="129">
        <f t="shared" ref="K130:K132" si="10">I130-J130</f>
        <v>0</v>
      </c>
      <c r="L130" s="4"/>
      <c r="M130" s="118"/>
      <c r="N130" s="118"/>
    </row>
    <row r="131" spans="1:14" ht="14.25" outlineLevel="1">
      <c r="A131" s="115"/>
      <c r="B131" s="124">
        <v>15.9</v>
      </c>
      <c r="C131" s="124"/>
      <c r="D131" s="4" t="s">
        <v>250</v>
      </c>
      <c r="E131" s="4"/>
      <c r="F131" s="4"/>
      <c r="G131" s="110"/>
      <c r="H131" s="116"/>
      <c r="I131" s="116"/>
      <c r="J131" s="116"/>
      <c r="K131" s="129">
        <f t="shared" si="10"/>
        <v>0</v>
      </c>
      <c r="L131" s="4"/>
      <c r="M131" s="118"/>
      <c r="N131" s="118"/>
    </row>
    <row r="132" spans="1:14" ht="14.25" outlineLevel="1">
      <c r="A132" s="115"/>
      <c r="B132" s="130" t="s">
        <v>251</v>
      </c>
      <c r="C132" s="124"/>
      <c r="D132" s="4" t="s">
        <v>252</v>
      </c>
      <c r="E132" s="4"/>
      <c r="F132" s="4"/>
      <c r="G132" s="110"/>
      <c r="H132" s="116"/>
      <c r="I132" s="116"/>
      <c r="J132" s="116"/>
      <c r="K132" s="129">
        <f t="shared" si="10"/>
        <v>0</v>
      </c>
      <c r="L132" s="4"/>
      <c r="M132" s="118"/>
      <c r="N132" s="118"/>
    </row>
    <row r="133" spans="1:14" s="109" customFormat="1">
      <c r="A133" s="3">
        <v>16</v>
      </c>
      <c r="B133" s="126"/>
      <c r="C133" s="3" t="s">
        <v>253</v>
      </c>
      <c r="D133" s="3"/>
      <c r="E133" s="3"/>
      <c r="F133" s="3"/>
      <c r="G133" s="110"/>
      <c r="H133" s="111">
        <f>SUBTOTAL(9,H134:H136)</f>
        <v>0</v>
      </c>
      <c r="I133" s="111">
        <f>SUBTOTAL(9,I134:I136)</f>
        <v>0</v>
      </c>
      <c r="J133" s="111">
        <f>SUBTOTAL(9,J134:J136)</f>
        <v>0</v>
      </c>
      <c r="K133" s="131">
        <f>SUBTOTAL(9,K134:K136)</f>
        <v>0</v>
      </c>
      <c r="L133" s="4"/>
      <c r="M133" s="114">
        <f>SUBTOTAL(9,M134:M136)</f>
        <v>0</v>
      </c>
      <c r="N133" s="114">
        <f>SUBTOTAL(9,N134:N136)</f>
        <v>0</v>
      </c>
    </row>
    <row r="134" spans="1:14" ht="14.25" outlineLevel="1">
      <c r="A134" s="115"/>
      <c r="B134" s="124">
        <v>16.100000000000001</v>
      </c>
      <c r="C134" s="4"/>
      <c r="D134" s="4" t="s">
        <v>254</v>
      </c>
      <c r="E134" s="4"/>
      <c r="F134" s="4"/>
      <c r="G134" s="110"/>
      <c r="H134" s="116"/>
      <c r="I134" s="116"/>
      <c r="J134" s="116"/>
      <c r="K134" s="129">
        <f>I134-J134</f>
        <v>0</v>
      </c>
      <c r="L134" s="4"/>
      <c r="M134" s="118"/>
      <c r="N134" s="118"/>
    </row>
    <row r="135" spans="1:14" ht="14.25" outlineLevel="1">
      <c r="A135" s="115"/>
      <c r="B135" s="124">
        <v>16.2</v>
      </c>
      <c r="C135" s="4"/>
      <c r="D135" s="4" t="s">
        <v>255</v>
      </c>
      <c r="E135" s="4"/>
      <c r="F135" s="4"/>
      <c r="G135" s="110"/>
      <c r="H135" s="116"/>
      <c r="I135" s="116"/>
      <c r="J135" s="116"/>
      <c r="K135" s="129">
        <f>I135-J135</f>
        <v>0</v>
      </c>
      <c r="L135" s="4"/>
      <c r="M135" s="118"/>
      <c r="N135" s="118"/>
    </row>
    <row r="136" spans="1:14" ht="14.25" outlineLevel="1">
      <c r="A136" s="115"/>
      <c r="B136" s="124">
        <v>16.3</v>
      </c>
      <c r="C136" s="4"/>
      <c r="D136" s="4" t="s">
        <v>144</v>
      </c>
      <c r="E136" s="4"/>
      <c r="F136" s="4"/>
      <c r="G136" s="110"/>
      <c r="H136" s="121"/>
      <c r="I136" s="121"/>
      <c r="J136" s="121"/>
      <c r="K136" s="129">
        <f>I136-J136</f>
        <v>0</v>
      </c>
      <c r="L136" s="4"/>
      <c r="M136" s="122"/>
      <c r="N136" s="122"/>
    </row>
    <row r="137" spans="1:14" s="109" customFormat="1">
      <c r="A137" s="19">
        <v>17</v>
      </c>
      <c r="B137" s="126"/>
      <c r="C137" s="3" t="s">
        <v>256</v>
      </c>
      <c r="D137" s="3"/>
      <c r="E137" s="3"/>
      <c r="F137" s="3"/>
      <c r="G137" s="110"/>
      <c r="H137" s="111">
        <f>SUBTOTAL(9,H138:H140)</f>
        <v>0</v>
      </c>
      <c r="I137" s="111">
        <f>SUBTOTAL(9,I138:I140)</f>
        <v>0</v>
      </c>
      <c r="J137" s="111">
        <f>SUBTOTAL(9,J138:J140)</f>
        <v>0</v>
      </c>
      <c r="K137" s="131">
        <f>SUBTOTAL(9,K138:K140)</f>
        <v>0</v>
      </c>
      <c r="L137" s="4"/>
      <c r="M137" s="114">
        <f>SUBTOTAL(9,M138:M140)</f>
        <v>0</v>
      </c>
      <c r="N137" s="114">
        <f>SUBTOTAL(9,N138:N140)</f>
        <v>0</v>
      </c>
    </row>
    <row r="138" spans="1:14" ht="14.25" outlineLevel="1">
      <c r="A138" s="115"/>
      <c r="B138" s="124">
        <v>17.100000000000001</v>
      </c>
      <c r="C138" s="4"/>
      <c r="D138" s="4" t="s">
        <v>257</v>
      </c>
      <c r="E138" s="4"/>
      <c r="F138" s="4"/>
      <c r="G138" s="110"/>
      <c r="H138" s="116"/>
      <c r="I138" s="116"/>
      <c r="J138" s="116"/>
      <c r="K138" s="129">
        <f>I138-J138</f>
        <v>0</v>
      </c>
      <c r="L138" s="4"/>
      <c r="M138" s="118"/>
      <c r="N138" s="118"/>
    </row>
    <row r="139" spans="1:14" ht="14.25" outlineLevel="1">
      <c r="A139" s="115"/>
      <c r="B139" s="124">
        <v>17.2</v>
      </c>
      <c r="C139" s="4"/>
      <c r="D139" s="4" t="s">
        <v>258</v>
      </c>
      <c r="E139" s="4"/>
      <c r="F139" s="4"/>
      <c r="G139" s="110"/>
      <c r="H139" s="116"/>
      <c r="I139" s="116"/>
      <c r="J139" s="116"/>
      <c r="K139" s="129">
        <f>I139-J139</f>
        <v>0</v>
      </c>
      <c r="L139" s="4"/>
      <c r="M139" s="118"/>
      <c r="N139" s="118"/>
    </row>
    <row r="140" spans="1:14" ht="14.25" outlineLevel="1">
      <c r="A140" s="115"/>
      <c r="B140" s="124">
        <v>17.3</v>
      </c>
      <c r="C140" s="4"/>
      <c r="D140" s="4" t="s">
        <v>259</v>
      </c>
      <c r="E140" s="4"/>
      <c r="F140" s="4"/>
      <c r="G140" s="110"/>
      <c r="H140" s="116"/>
      <c r="I140" s="116"/>
      <c r="J140" s="116"/>
      <c r="K140" s="129">
        <f>I140-J140</f>
        <v>0</v>
      </c>
      <c r="L140" s="4"/>
      <c r="M140" s="118"/>
      <c r="N140" s="118"/>
    </row>
    <row r="141" spans="1:14" s="109" customFormat="1">
      <c r="A141" s="19">
        <v>18</v>
      </c>
      <c r="B141" s="126"/>
      <c r="C141" s="3" t="s">
        <v>260</v>
      </c>
      <c r="D141" s="3"/>
      <c r="E141" s="3"/>
      <c r="F141" s="3"/>
      <c r="G141" s="110"/>
      <c r="H141" s="111">
        <f>SUBTOTAL(9,H142:H155)</f>
        <v>0</v>
      </c>
      <c r="I141" s="111">
        <f>SUBTOTAL(9,I142:I155)</f>
        <v>0</v>
      </c>
      <c r="J141" s="111">
        <f>SUBTOTAL(9,J142:J155)</f>
        <v>0</v>
      </c>
      <c r="K141" s="131">
        <f>SUBTOTAL(9,K142:K155)</f>
        <v>0</v>
      </c>
      <c r="L141" s="4"/>
      <c r="M141" s="114">
        <f>SUBTOTAL(9,M142:M155)</f>
        <v>0</v>
      </c>
      <c r="N141" s="114">
        <f>SUBTOTAL(9,N142:N155)</f>
        <v>0</v>
      </c>
    </row>
    <row r="142" spans="1:14" ht="14.25" outlineLevel="1">
      <c r="A142" s="115"/>
      <c r="B142" s="124">
        <v>18.100000000000001</v>
      </c>
      <c r="C142" s="4"/>
      <c r="D142" s="4" t="s">
        <v>261</v>
      </c>
      <c r="E142" s="4"/>
      <c r="F142" s="4"/>
      <c r="G142" s="110"/>
      <c r="H142" s="116"/>
      <c r="I142" s="116"/>
      <c r="J142" s="116"/>
      <c r="K142" s="129">
        <f t="shared" ref="K142:K160" si="11">I142-J142</f>
        <v>0</v>
      </c>
      <c r="L142" s="4"/>
      <c r="M142" s="118"/>
      <c r="N142" s="118"/>
    </row>
    <row r="143" spans="1:14" ht="14.25" outlineLevel="1">
      <c r="A143" s="115"/>
      <c r="B143" s="124">
        <v>18.2</v>
      </c>
      <c r="C143" s="4"/>
      <c r="D143" s="4" t="s">
        <v>262</v>
      </c>
      <c r="E143" s="4"/>
      <c r="F143" s="4"/>
      <c r="G143" s="110"/>
      <c r="H143" s="116"/>
      <c r="I143" s="116"/>
      <c r="J143" s="116"/>
      <c r="K143" s="129">
        <f t="shared" si="11"/>
        <v>0</v>
      </c>
      <c r="L143" s="4"/>
      <c r="M143" s="118"/>
      <c r="N143" s="118"/>
    </row>
    <row r="144" spans="1:14" ht="14.25" outlineLevel="1">
      <c r="A144" s="115"/>
      <c r="B144" s="124"/>
      <c r="C144" s="124" t="s">
        <v>263</v>
      </c>
      <c r="D144" s="4"/>
      <c r="E144" s="4" t="s">
        <v>264</v>
      </c>
      <c r="F144" s="4"/>
      <c r="G144" s="110"/>
      <c r="H144" s="121"/>
      <c r="I144" s="121"/>
      <c r="J144" s="121"/>
      <c r="K144" s="129">
        <f t="shared" si="11"/>
        <v>0</v>
      </c>
      <c r="L144" s="4"/>
      <c r="M144" s="122"/>
      <c r="N144" s="122"/>
    </row>
    <row r="145" spans="1:14" ht="14.25" outlineLevel="1">
      <c r="A145" s="115"/>
      <c r="B145" s="124">
        <v>18.3</v>
      </c>
      <c r="C145" s="4"/>
      <c r="D145" s="4" t="s">
        <v>265</v>
      </c>
      <c r="E145" s="4"/>
      <c r="F145" s="4"/>
      <c r="G145" s="110"/>
      <c r="H145" s="116"/>
      <c r="I145" s="116"/>
      <c r="J145" s="123">
        <f>I145</f>
        <v>0</v>
      </c>
      <c r="K145" s="129">
        <f t="shared" si="11"/>
        <v>0</v>
      </c>
      <c r="L145" s="4"/>
      <c r="M145" s="118"/>
      <c r="N145" s="118"/>
    </row>
    <row r="146" spans="1:14" ht="14.25" outlineLevel="1">
      <c r="A146" s="115"/>
      <c r="B146" s="124"/>
      <c r="C146" s="124" t="s">
        <v>266</v>
      </c>
      <c r="D146" s="4"/>
      <c r="E146" s="4" t="s">
        <v>267</v>
      </c>
      <c r="F146" s="4"/>
      <c r="G146" s="110"/>
      <c r="H146" s="121"/>
      <c r="I146" s="121"/>
      <c r="J146" s="123">
        <f>I146</f>
        <v>0</v>
      </c>
      <c r="K146" s="129">
        <f t="shared" si="11"/>
        <v>0</v>
      </c>
      <c r="L146" s="4"/>
      <c r="M146" s="122"/>
      <c r="N146" s="122"/>
    </row>
    <row r="147" spans="1:14" ht="14.25" outlineLevel="1">
      <c r="A147" s="115"/>
      <c r="B147" s="124">
        <v>18.399999999999999</v>
      </c>
      <c r="C147" s="4"/>
      <c r="D147" s="4" t="s">
        <v>268</v>
      </c>
      <c r="E147" s="4"/>
      <c r="F147" s="4"/>
      <c r="G147" s="110"/>
      <c r="H147" s="116"/>
      <c r="I147" s="116"/>
      <c r="J147" s="116"/>
      <c r="K147" s="129">
        <f t="shared" si="11"/>
        <v>0</v>
      </c>
      <c r="L147" s="4"/>
      <c r="M147" s="118"/>
      <c r="N147" s="118"/>
    </row>
    <row r="148" spans="1:14" ht="14.25" outlineLevel="1">
      <c r="A148" s="115"/>
      <c r="B148" s="124"/>
      <c r="C148" s="124" t="s">
        <v>269</v>
      </c>
      <c r="D148" s="4"/>
      <c r="E148" s="4" t="s">
        <v>270</v>
      </c>
      <c r="F148" s="4"/>
      <c r="G148" s="110"/>
      <c r="H148" s="121"/>
      <c r="I148" s="121"/>
      <c r="J148" s="121"/>
      <c r="K148" s="129">
        <f t="shared" si="11"/>
        <v>0</v>
      </c>
      <c r="L148" s="4"/>
      <c r="M148" s="122"/>
      <c r="N148" s="122"/>
    </row>
    <row r="149" spans="1:14" ht="14.25" outlineLevel="1">
      <c r="A149" s="115"/>
      <c r="B149" s="124">
        <v>18.5</v>
      </c>
      <c r="C149" s="4"/>
      <c r="D149" s="4" t="s">
        <v>271</v>
      </c>
      <c r="E149" s="4"/>
      <c r="F149" s="4"/>
      <c r="G149" s="110"/>
      <c r="H149" s="116"/>
      <c r="I149" s="116"/>
      <c r="J149" s="123">
        <f t="shared" ref="J149:J152" si="12">I149</f>
        <v>0</v>
      </c>
      <c r="K149" s="129">
        <f t="shared" si="11"/>
        <v>0</v>
      </c>
      <c r="L149" s="4"/>
      <c r="M149" s="118"/>
      <c r="N149" s="118"/>
    </row>
    <row r="150" spans="1:14" ht="14.25" outlineLevel="1">
      <c r="A150" s="115"/>
      <c r="B150" s="124"/>
      <c r="C150" s="124" t="s">
        <v>272</v>
      </c>
      <c r="D150" s="4"/>
      <c r="E150" s="4" t="s">
        <v>273</v>
      </c>
      <c r="F150" s="4"/>
      <c r="G150" s="110"/>
      <c r="H150" s="121"/>
      <c r="I150" s="121"/>
      <c r="J150" s="123">
        <f t="shared" si="12"/>
        <v>0</v>
      </c>
      <c r="K150" s="129">
        <f t="shared" si="11"/>
        <v>0</v>
      </c>
      <c r="L150" s="4"/>
      <c r="M150" s="122"/>
      <c r="N150" s="122"/>
    </row>
    <row r="151" spans="1:14" ht="14.25" outlineLevel="1">
      <c r="A151" s="115"/>
      <c r="B151" s="124">
        <v>18.600000000000001</v>
      </c>
      <c r="C151" s="4"/>
      <c r="D151" s="4" t="s">
        <v>274</v>
      </c>
      <c r="E151" s="4"/>
      <c r="F151" s="4"/>
      <c r="G151" s="110"/>
      <c r="H151" s="116"/>
      <c r="I151" s="116"/>
      <c r="J151" s="123">
        <f t="shared" si="12"/>
        <v>0</v>
      </c>
      <c r="K151" s="129">
        <f t="shared" si="11"/>
        <v>0</v>
      </c>
      <c r="L151" s="4"/>
      <c r="M151" s="118"/>
      <c r="N151" s="118"/>
    </row>
    <row r="152" spans="1:14" ht="14.25" outlineLevel="1">
      <c r="A152" s="115"/>
      <c r="B152" s="124"/>
      <c r="C152" s="124" t="s">
        <v>275</v>
      </c>
      <c r="D152" s="4"/>
      <c r="E152" s="4" t="s">
        <v>276</v>
      </c>
      <c r="F152" s="4"/>
      <c r="G152" s="110"/>
      <c r="H152" s="121"/>
      <c r="I152" s="121"/>
      <c r="J152" s="123">
        <f t="shared" si="12"/>
        <v>0</v>
      </c>
      <c r="K152" s="129">
        <f t="shared" si="11"/>
        <v>0</v>
      </c>
      <c r="L152" s="4"/>
      <c r="M152" s="122"/>
      <c r="N152" s="122"/>
    </row>
    <row r="153" spans="1:14" ht="14.25" outlineLevel="1">
      <c r="A153" s="115"/>
      <c r="B153" s="124">
        <v>18.7</v>
      </c>
      <c r="C153" s="4"/>
      <c r="D153" s="4" t="s">
        <v>277</v>
      </c>
      <c r="E153" s="4"/>
      <c r="F153" s="4"/>
      <c r="G153" s="110"/>
      <c r="H153" s="132"/>
      <c r="I153" s="116"/>
      <c r="J153" s="116"/>
      <c r="K153" s="129">
        <f t="shared" si="11"/>
        <v>0</v>
      </c>
      <c r="L153" s="4"/>
      <c r="M153" s="118"/>
      <c r="N153" s="118"/>
    </row>
    <row r="154" spans="1:14" ht="14.25" outlineLevel="1">
      <c r="A154" s="115"/>
      <c r="B154" s="124"/>
      <c r="C154" s="124" t="s">
        <v>278</v>
      </c>
      <c r="D154" s="4"/>
      <c r="E154" s="4" t="s">
        <v>279</v>
      </c>
      <c r="F154" s="4"/>
      <c r="G154" s="110"/>
      <c r="H154" s="121"/>
      <c r="I154" s="121"/>
      <c r="J154" s="121"/>
      <c r="K154" s="129">
        <f t="shared" si="11"/>
        <v>0</v>
      </c>
      <c r="L154" s="4"/>
      <c r="M154" s="122"/>
      <c r="N154" s="122"/>
    </row>
    <row r="155" spans="1:14" ht="14.25" outlineLevel="1">
      <c r="A155" s="115"/>
      <c r="B155" s="124">
        <v>18.8</v>
      </c>
      <c r="C155" s="4"/>
      <c r="D155" s="4" t="s">
        <v>280</v>
      </c>
      <c r="E155" s="4"/>
      <c r="F155" s="4"/>
      <c r="G155" s="110"/>
      <c r="H155" s="121"/>
      <c r="I155" s="121"/>
      <c r="J155" s="121"/>
      <c r="K155" s="129">
        <f t="shared" si="11"/>
        <v>0</v>
      </c>
      <c r="L155" s="4"/>
      <c r="M155" s="122"/>
      <c r="N155" s="122"/>
    </row>
    <row r="156" spans="1:14" s="109" customFormat="1">
      <c r="A156" s="19">
        <v>19</v>
      </c>
      <c r="B156" s="126"/>
      <c r="C156" s="3" t="s">
        <v>281</v>
      </c>
      <c r="D156" s="3"/>
      <c r="E156" s="3"/>
      <c r="F156" s="3"/>
      <c r="G156" s="110"/>
      <c r="H156" s="133"/>
      <c r="I156" s="133"/>
      <c r="J156" s="133"/>
      <c r="K156" s="131">
        <f t="shared" si="11"/>
        <v>0</v>
      </c>
      <c r="L156" s="4"/>
      <c r="M156" s="118"/>
      <c r="N156" s="118"/>
    </row>
    <row r="157" spans="1:14" s="109" customFormat="1">
      <c r="A157" s="19">
        <v>20</v>
      </c>
      <c r="B157" s="126"/>
      <c r="C157" s="3" t="s">
        <v>282</v>
      </c>
      <c r="D157" s="3"/>
      <c r="E157" s="3"/>
      <c r="F157" s="3"/>
      <c r="G157" s="110"/>
      <c r="H157" s="133"/>
      <c r="I157" s="133"/>
      <c r="J157" s="133"/>
      <c r="K157" s="131">
        <f t="shared" si="11"/>
        <v>0</v>
      </c>
      <c r="L157" s="4"/>
      <c r="M157" s="118"/>
      <c r="N157" s="118"/>
    </row>
    <row r="158" spans="1:14" s="109" customFormat="1">
      <c r="A158" s="19">
        <v>21</v>
      </c>
      <c r="B158" s="126"/>
      <c r="C158" s="3" t="s">
        <v>283</v>
      </c>
      <c r="D158" s="3"/>
      <c r="E158" s="3"/>
      <c r="F158" s="3"/>
      <c r="G158" s="110"/>
      <c r="H158" s="133"/>
      <c r="I158" s="133"/>
      <c r="J158" s="133"/>
      <c r="K158" s="131">
        <f t="shared" si="11"/>
        <v>0</v>
      </c>
      <c r="L158" s="4"/>
      <c r="M158" s="118"/>
      <c r="N158" s="118"/>
    </row>
    <row r="159" spans="1:14" s="109" customFormat="1">
      <c r="A159" s="19">
        <v>22</v>
      </c>
      <c r="B159" s="126"/>
      <c r="C159" s="3" t="s">
        <v>284</v>
      </c>
      <c r="D159" s="3"/>
      <c r="E159" s="3"/>
      <c r="F159" s="3"/>
      <c r="G159" s="110"/>
      <c r="H159" s="133"/>
      <c r="I159" s="133"/>
      <c r="J159" s="133"/>
      <c r="K159" s="131">
        <f t="shared" si="11"/>
        <v>0</v>
      </c>
      <c r="L159" s="4"/>
      <c r="M159" s="118"/>
      <c r="N159" s="118"/>
    </row>
    <row r="160" spans="1:14" s="109" customFormat="1">
      <c r="A160" s="19">
        <v>23</v>
      </c>
      <c r="B160" s="126"/>
      <c r="C160" s="3" t="s">
        <v>285</v>
      </c>
      <c r="D160" s="3"/>
      <c r="E160" s="3"/>
      <c r="F160" s="3"/>
      <c r="G160" s="110"/>
      <c r="H160" s="133"/>
      <c r="I160" s="133"/>
      <c r="J160" s="133"/>
      <c r="K160" s="131">
        <f t="shared" si="11"/>
        <v>0</v>
      </c>
      <c r="L160" s="4"/>
      <c r="M160" s="118"/>
      <c r="N160" s="118"/>
    </row>
    <row r="161" spans="1:14" s="109" customFormat="1">
      <c r="A161" s="19">
        <v>24</v>
      </c>
      <c r="B161" s="126"/>
      <c r="C161" s="3" t="s">
        <v>286</v>
      </c>
      <c r="D161" s="3"/>
      <c r="E161" s="3"/>
      <c r="F161" s="3"/>
      <c r="G161" s="110"/>
      <c r="H161" s="111">
        <f>SUBTOTAL(9,H162:H164)</f>
        <v>0</v>
      </c>
      <c r="I161" s="111">
        <f>SUBTOTAL(9,I162:I164)</f>
        <v>0</v>
      </c>
      <c r="J161" s="111">
        <f>SUBTOTAL(9,J162:J164)</f>
        <v>0</v>
      </c>
      <c r="K161" s="134">
        <f>SUBTOTAL(9,K162:K164)</f>
        <v>0</v>
      </c>
      <c r="L161" s="4"/>
      <c r="M161" s="114">
        <f>SUBTOTAL(9,M162:M164)</f>
        <v>0</v>
      </c>
      <c r="N161" s="114">
        <f>SUBTOTAL(9,N162:N164)</f>
        <v>0</v>
      </c>
    </row>
    <row r="162" spans="1:14" ht="14.25" outlineLevel="1">
      <c r="A162" s="115"/>
      <c r="B162" s="124">
        <v>24.1</v>
      </c>
      <c r="C162" s="4"/>
      <c r="D162" s="135" t="s">
        <v>287</v>
      </c>
      <c r="E162" s="4"/>
      <c r="F162" s="4"/>
      <c r="G162" s="110"/>
      <c r="H162" s="116"/>
      <c r="I162" s="116"/>
      <c r="J162" s="116"/>
      <c r="K162" s="129">
        <f t="shared" ref="K162:K167" si="13">I162-J162</f>
        <v>0</v>
      </c>
      <c r="L162" s="4"/>
      <c r="M162" s="118"/>
      <c r="N162" s="118"/>
    </row>
    <row r="163" spans="1:14" ht="14.25" outlineLevel="1">
      <c r="A163" s="115"/>
      <c r="B163" s="124">
        <v>24.2</v>
      </c>
      <c r="C163" s="4"/>
      <c r="D163" s="135" t="s">
        <v>288</v>
      </c>
      <c r="E163" s="4"/>
      <c r="F163" s="4"/>
      <c r="G163" s="110"/>
      <c r="H163" s="116"/>
      <c r="I163" s="116"/>
      <c r="J163" s="116"/>
      <c r="K163" s="129">
        <f t="shared" si="13"/>
        <v>0</v>
      </c>
      <c r="L163" s="4"/>
      <c r="M163" s="118"/>
      <c r="N163" s="118"/>
    </row>
    <row r="164" spans="1:14" ht="14.25" outlineLevel="1">
      <c r="A164" s="115"/>
      <c r="B164" s="124">
        <v>24.3</v>
      </c>
      <c r="C164" s="4"/>
      <c r="D164" s="136" t="s">
        <v>289</v>
      </c>
      <c r="E164" s="4"/>
      <c r="F164" s="4"/>
      <c r="G164" s="110"/>
      <c r="H164" s="116"/>
      <c r="I164" s="116"/>
      <c r="J164" s="116"/>
      <c r="K164" s="129">
        <f t="shared" si="13"/>
        <v>0</v>
      </c>
      <c r="L164" s="4"/>
      <c r="M164" s="118"/>
      <c r="N164" s="118"/>
    </row>
    <row r="165" spans="1:14" s="109" customFormat="1">
      <c r="A165" s="19">
        <v>25</v>
      </c>
      <c r="B165" s="126"/>
      <c r="C165" s="3" t="s">
        <v>290</v>
      </c>
      <c r="D165" s="3"/>
      <c r="E165" s="3"/>
      <c r="F165" s="3"/>
      <c r="G165" s="110"/>
      <c r="H165" s="133"/>
      <c r="I165" s="133"/>
      <c r="J165" s="133"/>
      <c r="K165" s="131">
        <f t="shared" si="13"/>
        <v>0</v>
      </c>
      <c r="L165" s="4"/>
      <c r="M165" s="118"/>
      <c r="N165" s="118"/>
    </row>
    <row r="166" spans="1:14" s="109" customFormat="1">
      <c r="A166" s="19">
        <v>26</v>
      </c>
      <c r="B166" s="126"/>
      <c r="C166" s="3" t="s">
        <v>291</v>
      </c>
      <c r="D166" s="3"/>
      <c r="E166" s="3"/>
      <c r="F166" s="3"/>
      <c r="G166" s="110"/>
      <c r="H166" s="133"/>
      <c r="I166" s="133"/>
      <c r="J166" s="133"/>
      <c r="K166" s="131">
        <f t="shared" si="13"/>
        <v>0</v>
      </c>
      <c r="L166" s="4"/>
      <c r="M166" s="118"/>
      <c r="N166" s="118"/>
    </row>
    <row r="167" spans="1:14" s="109" customFormat="1">
      <c r="A167" s="19">
        <v>27</v>
      </c>
      <c r="B167" s="126"/>
      <c r="C167" s="3" t="s">
        <v>292</v>
      </c>
      <c r="D167" s="3"/>
      <c r="E167" s="3"/>
      <c r="F167" s="3"/>
      <c r="G167" s="110"/>
      <c r="H167" s="133"/>
      <c r="I167" s="133"/>
      <c r="J167" s="133"/>
      <c r="K167" s="131">
        <f t="shared" si="13"/>
        <v>0</v>
      </c>
      <c r="L167" s="4"/>
      <c r="M167" s="275"/>
      <c r="N167" s="275"/>
    </row>
    <row r="168" spans="1:14" s="109" customFormat="1" ht="15.75" thickBot="1">
      <c r="A168" s="19">
        <v>28</v>
      </c>
      <c r="B168" s="126"/>
      <c r="C168" s="3" t="s">
        <v>24</v>
      </c>
      <c r="D168" s="3"/>
      <c r="E168" s="3"/>
      <c r="F168" s="3"/>
      <c r="G168" s="137" t="s">
        <v>293</v>
      </c>
      <c r="H168" s="138">
        <f>'Other Asset'!D38</f>
        <v>0</v>
      </c>
      <c r="I168" s="138">
        <f>'Other Asset'!E38</f>
        <v>0</v>
      </c>
      <c r="J168" s="138">
        <f>'Other Asset'!F38</f>
        <v>0</v>
      </c>
      <c r="K168" s="139">
        <f>'Other Asset'!G38</f>
        <v>0</v>
      </c>
      <c r="L168" s="4"/>
      <c r="M168" s="276">
        <f>'Other Asset'!I38</f>
        <v>0</v>
      </c>
      <c r="N168" s="276">
        <f>'Other Asset'!J38</f>
        <v>0</v>
      </c>
    </row>
    <row r="169" spans="1:14" ht="15.75" thickBot="1">
      <c r="A169" s="141" t="s">
        <v>294</v>
      </c>
      <c r="B169" s="142"/>
      <c r="C169" s="143"/>
      <c r="D169" s="144"/>
      <c r="E169" s="144"/>
      <c r="F169" s="144"/>
      <c r="G169" s="145"/>
      <c r="H169" s="146">
        <f>SUBTOTAL(9,H10:H168)</f>
        <v>0</v>
      </c>
      <c r="I169" s="146">
        <f>SUBTOTAL(9,I10:I168)</f>
        <v>0</v>
      </c>
      <c r="J169" s="147">
        <f>SUBTOTAL(9,J10:J168)</f>
        <v>0</v>
      </c>
      <c r="K169" s="148">
        <f>SUBTOTAL(9,K10:K168)</f>
        <v>0</v>
      </c>
      <c r="L169" s="4"/>
      <c r="M169" s="148">
        <f>SUBTOTAL(9,M10:M168)</f>
        <v>0</v>
      </c>
      <c r="N169" s="148">
        <f>SUBTOTAL(9,N10:N168)</f>
        <v>0</v>
      </c>
    </row>
    <row r="170" spans="1:14" ht="15.75" thickTop="1">
      <c r="A170" s="19" t="s">
        <v>295</v>
      </c>
      <c r="B170" s="124"/>
      <c r="C170" s="3"/>
      <c r="D170" s="4"/>
      <c r="E170" s="4"/>
      <c r="F170" s="4"/>
      <c r="G170" s="98"/>
      <c r="H170" s="4"/>
      <c r="I170" s="4"/>
      <c r="J170" s="4"/>
      <c r="K170" s="149"/>
      <c r="L170" s="4"/>
      <c r="M170" s="150"/>
      <c r="N170" s="150"/>
    </row>
    <row r="171" spans="1:14" s="109" customFormat="1">
      <c r="A171" s="19">
        <v>29</v>
      </c>
      <c r="B171" s="126"/>
      <c r="C171" s="3" t="s">
        <v>296</v>
      </c>
      <c r="D171" s="3"/>
      <c r="E171" s="3"/>
      <c r="F171" s="3"/>
      <c r="G171" s="110"/>
      <c r="H171" s="3"/>
      <c r="I171" s="151">
        <f>SUBTOTAL(9,I172:I174)</f>
        <v>0</v>
      </c>
      <c r="J171" s="127">
        <f>SUBTOTAL(9,J172:J174)</f>
        <v>0</v>
      </c>
      <c r="K171" s="131">
        <f>SUBTOTAL(9,K172:K174)</f>
        <v>0</v>
      </c>
      <c r="L171" s="4"/>
      <c r="M171" s="152">
        <f>SUBTOTAL(9,M172:M174)</f>
        <v>0</v>
      </c>
      <c r="N171" s="152">
        <f>SUBTOTAL(9,N172:N174)</f>
        <v>0</v>
      </c>
    </row>
    <row r="172" spans="1:14" outlineLevel="1">
      <c r="A172" s="115"/>
      <c r="B172" s="124">
        <v>29.1</v>
      </c>
      <c r="C172" s="4"/>
      <c r="D172" s="4" t="s">
        <v>297</v>
      </c>
      <c r="E172" s="4"/>
      <c r="F172" s="4"/>
      <c r="G172" s="119" t="s">
        <v>298</v>
      </c>
      <c r="H172" s="4"/>
      <c r="I172" s="312">
        <f>IF('CL (Undiscounted)'!Q10=0,'CL (Discounted)'!Q10,'CL (Undiscounted)'!Q10)</f>
        <v>0</v>
      </c>
      <c r="J172" s="116"/>
      <c r="K172" s="129">
        <f>I172+J172</f>
        <v>0</v>
      </c>
      <c r="L172" s="4"/>
      <c r="M172" s="153"/>
      <c r="N172" s="153"/>
    </row>
    <row r="173" spans="1:14" outlineLevel="1">
      <c r="A173" s="115"/>
      <c r="B173" s="124">
        <v>29.2</v>
      </c>
      <c r="C173" s="4"/>
      <c r="D173" s="4" t="s">
        <v>299</v>
      </c>
      <c r="E173" s="4"/>
      <c r="F173" s="4"/>
      <c r="G173" s="119" t="s">
        <v>300</v>
      </c>
      <c r="H173" s="4"/>
      <c r="I173" s="312">
        <f>IF('CL (Undiscounted)'!Q14=0,'CL (Discounted)'!Q14,'CL (Undiscounted)'!Q14)</f>
        <v>0</v>
      </c>
      <c r="J173" s="116"/>
      <c r="K173" s="129">
        <f>I173+J173</f>
        <v>0</v>
      </c>
      <c r="L173" s="4"/>
      <c r="M173" s="153"/>
      <c r="N173" s="153"/>
    </row>
    <row r="174" spans="1:14" outlineLevel="1">
      <c r="A174" s="115"/>
      <c r="B174" s="124">
        <v>29.3</v>
      </c>
      <c r="C174" s="4"/>
      <c r="D174" s="4" t="s">
        <v>301</v>
      </c>
      <c r="E174" s="4"/>
      <c r="F174" s="4"/>
      <c r="G174" s="119" t="s">
        <v>302</v>
      </c>
      <c r="H174" s="4"/>
      <c r="I174" s="312">
        <f>IF('CL (Undiscounted)'!Q15=0,'CL (Discounted)'!Q15,'CL (Undiscounted)'!Q15)</f>
        <v>0</v>
      </c>
      <c r="J174" s="116"/>
      <c r="K174" s="129">
        <f>I174+J174</f>
        <v>0</v>
      </c>
      <c r="L174" s="4"/>
      <c r="M174" s="153"/>
      <c r="N174" s="153"/>
    </row>
    <row r="175" spans="1:14" s="109" customFormat="1">
      <c r="A175" s="19">
        <v>30</v>
      </c>
      <c r="B175" s="126"/>
      <c r="C175" s="3" t="s">
        <v>303</v>
      </c>
      <c r="D175" s="3"/>
      <c r="E175" s="3"/>
      <c r="F175" s="3"/>
      <c r="G175" s="313" t="s">
        <v>304</v>
      </c>
      <c r="H175" s="3"/>
      <c r="I175" s="311">
        <f>IF('PL (Discounted)'!P18=0,'PL (Undiscounted)'!P18,'PL (Discounted)'!P18)</f>
        <v>0</v>
      </c>
      <c r="J175" s="133"/>
      <c r="K175" s="131">
        <f>I175+J175</f>
        <v>0</v>
      </c>
      <c r="L175" s="4"/>
      <c r="M175" s="153"/>
      <c r="N175" s="153"/>
    </row>
    <row r="176" spans="1:14" s="109" customFormat="1">
      <c r="A176" s="19">
        <v>31</v>
      </c>
      <c r="B176" s="126"/>
      <c r="C176" s="3" t="s">
        <v>305</v>
      </c>
      <c r="D176" s="3"/>
      <c r="E176" s="3"/>
      <c r="F176" s="3"/>
      <c r="G176" s="110"/>
      <c r="H176" s="3"/>
      <c r="I176" s="127">
        <f>SUBTOTAL(9,I177:I178)</f>
        <v>0</v>
      </c>
      <c r="J176" s="127">
        <f>SUBTOTAL(9,J177:J178)</f>
        <v>0</v>
      </c>
      <c r="K176" s="131">
        <f>SUBTOTAL(9,K177:K178)</f>
        <v>0</v>
      </c>
      <c r="L176" s="4"/>
      <c r="M176" s="152">
        <f>SUBTOTAL(9,M177:M178)</f>
        <v>0</v>
      </c>
      <c r="N176" s="152">
        <f>SUBTOTAL(9,N177:N178)</f>
        <v>0</v>
      </c>
    </row>
    <row r="177" spans="1:14" ht="14.25" outlineLevel="1">
      <c r="A177" s="115"/>
      <c r="B177" s="4">
        <v>31.1</v>
      </c>
      <c r="C177" s="4"/>
      <c r="D177" s="4" t="s">
        <v>306</v>
      </c>
      <c r="E177" s="4"/>
      <c r="F177" s="4"/>
      <c r="G177" s="110"/>
      <c r="H177" s="4"/>
      <c r="I177" s="116"/>
      <c r="J177" s="116"/>
      <c r="K177" s="129">
        <f>I177+J177</f>
        <v>0</v>
      </c>
      <c r="L177" s="4"/>
      <c r="M177" s="118"/>
      <c r="N177" s="118"/>
    </row>
    <row r="178" spans="1:14" ht="14.25" outlineLevel="1">
      <c r="A178" s="115"/>
      <c r="B178" s="4">
        <v>31.2</v>
      </c>
      <c r="C178" s="4"/>
      <c r="D178" s="4" t="s">
        <v>307</v>
      </c>
      <c r="E178" s="4"/>
      <c r="F178" s="4"/>
      <c r="G178" s="110"/>
      <c r="H178" s="4"/>
      <c r="I178" s="116"/>
      <c r="J178" s="116"/>
      <c r="K178" s="129">
        <f>I178+J178</f>
        <v>0</v>
      </c>
      <c r="L178" s="4"/>
      <c r="M178" s="118"/>
      <c r="N178" s="118"/>
    </row>
    <row r="179" spans="1:14" s="109" customFormat="1">
      <c r="A179" s="19">
        <v>32</v>
      </c>
      <c r="B179" s="126"/>
      <c r="C179" s="3" t="s">
        <v>308</v>
      </c>
      <c r="D179" s="3"/>
      <c r="E179" s="3"/>
      <c r="F179" s="3"/>
      <c r="G179" s="110"/>
      <c r="H179" s="3"/>
      <c r="I179" s="127">
        <f>SUBTOTAL(9,I180:I181)</f>
        <v>0</v>
      </c>
      <c r="J179" s="127">
        <f>SUBTOTAL(9,J180:J181)</f>
        <v>0</v>
      </c>
      <c r="K179" s="131">
        <f>SUBTOTAL(9,K180:K181)</f>
        <v>0</v>
      </c>
      <c r="L179" s="4"/>
      <c r="M179" s="152">
        <f>SUBTOTAL(9,M180:M181)</f>
        <v>0</v>
      </c>
      <c r="N179" s="152">
        <f>SUBTOTAL(9,N180:N181)</f>
        <v>0</v>
      </c>
    </row>
    <row r="180" spans="1:14" ht="14.25" outlineLevel="1">
      <c r="A180" s="115"/>
      <c r="B180" s="4">
        <v>32.1</v>
      </c>
      <c r="C180" s="4"/>
      <c r="D180" s="4" t="s">
        <v>309</v>
      </c>
      <c r="E180" s="4"/>
      <c r="F180" s="4"/>
      <c r="G180" s="110"/>
      <c r="H180" s="4"/>
      <c r="I180" s="116"/>
      <c r="J180" s="116"/>
      <c r="K180" s="129">
        <f t="shared" ref="K180:K185" si="14">I180+J180</f>
        <v>0</v>
      </c>
      <c r="L180" s="4"/>
      <c r="M180" s="118"/>
      <c r="N180" s="118"/>
    </row>
    <row r="181" spans="1:14" ht="14.25" outlineLevel="1">
      <c r="A181" s="115"/>
      <c r="B181" s="4">
        <v>32.200000000000003</v>
      </c>
      <c r="C181" s="4"/>
      <c r="D181" s="4" t="s">
        <v>310</v>
      </c>
      <c r="E181" s="4"/>
      <c r="F181" s="4"/>
      <c r="G181" s="110"/>
      <c r="H181" s="4"/>
      <c r="I181" s="116"/>
      <c r="J181" s="116"/>
      <c r="K181" s="129">
        <f t="shared" si="14"/>
        <v>0</v>
      </c>
      <c r="L181" s="4"/>
      <c r="M181" s="118"/>
      <c r="N181" s="118"/>
    </row>
    <row r="182" spans="1:14" s="109" customFormat="1">
      <c r="A182" s="19">
        <v>33</v>
      </c>
      <c r="B182" s="126"/>
      <c r="C182" s="3" t="s">
        <v>311</v>
      </c>
      <c r="D182" s="3"/>
      <c r="E182" s="3"/>
      <c r="F182" s="3"/>
      <c r="G182" s="110"/>
      <c r="H182" s="3"/>
      <c r="I182" s="133"/>
      <c r="J182" s="133"/>
      <c r="K182" s="131">
        <f t="shared" si="14"/>
        <v>0</v>
      </c>
      <c r="L182" s="4"/>
      <c r="M182" s="118"/>
      <c r="N182" s="118"/>
    </row>
    <row r="183" spans="1:14" s="109" customFormat="1">
      <c r="A183" s="19">
        <v>34</v>
      </c>
      <c r="B183" s="126"/>
      <c r="C183" s="3" t="s">
        <v>312</v>
      </c>
      <c r="D183" s="3"/>
      <c r="E183" s="3"/>
      <c r="F183" s="3"/>
      <c r="G183" s="110"/>
      <c r="H183" s="3"/>
      <c r="I183" s="133"/>
      <c r="J183" s="133"/>
      <c r="K183" s="131">
        <f t="shared" si="14"/>
        <v>0</v>
      </c>
      <c r="L183" s="4"/>
      <c r="M183" s="118"/>
      <c r="N183" s="118"/>
    </row>
    <row r="184" spans="1:14" s="109" customFormat="1">
      <c r="A184" s="19">
        <v>35</v>
      </c>
      <c r="B184" s="126"/>
      <c r="C184" s="3" t="s">
        <v>313</v>
      </c>
      <c r="D184" s="3"/>
      <c r="E184" s="3"/>
      <c r="F184" s="3"/>
      <c r="G184" s="110"/>
      <c r="H184" s="3"/>
      <c r="I184" s="133"/>
      <c r="J184" s="133"/>
      <c r="K184" s="131">
        <f t="shared" si="14"/>
        <v>0</v>
      </c>
      <c r="L184" s="4"/>
      <c r="M184" s="118"/>
      <c r="N184" s="118"/>
    </row>
    <row r="185" spans="1:14" s="109" customFormat="1">
      <c r="A185" s="19">
        <v>36</v>
      </c>
      <c r="B185" s="126"/>
      <c r="C185" s="3" t="s">
        <v>314</v>
      </c>
      <c r="D185" s="3"/>
      <c r="E185" s="3"/>
      <c r="F185" s="3"/>
      <c r="G185" s="110"/>
      <c r="H185" s="3"/>
      <c r="I185" s="133"/>
      <c r="J185" s="133"/>
      <c r="K185" s="131">
        <f t="shared" si="14"/>
        <v>0</v>
      </c>
      <c r="L185" s="4"/>
      <c r="M185" s="118"/>
      <c r="N185" s="118"/>
    </row>
    <row r="186" spans="1:14" s="109" customFormat="1">
      <c r="A186" s="19">
        <v>37</v>
      </c>
      <c r="B186" s="126"/>
      <c r="C186" s="3" t="s">
        <v>315</v>
      </c>
      <c r="D186" s="3"/>
      <c r="E186" s="3"/>
      <c r="F186" s="3"/>
      <c r="G186" s="110"/>
      <c r="H186" s="3"/>
      <c r="I186" s="151">
        <f>SUBTOTAL(9,I187:I194)</f>
        <v>0</v>
      </c>
      <c r="J186" s="127">
        <f>SUBTOTAL(9,J187:J194)</f>
        <v>0</v>
      </c>
      <c r="K186" s="131">
        <f>SUBTOTAL(9,K187:K194)</f>
        <v>0</v>
      </c>
      <c r="L186" s="4"/>
      <c r="M186" s="152">
        <f>SUBTOTAL(9,M187:M194)</f>
        <v>0</v>
      </c>
      <c r="N186" s="152">
        <f>SUBTOTAL(9,N187:N194)</f>
        <v>0</v>
      </c>
    </row>
    <row r="187" spans="1:14" ht="14.25" outlineLevel="1">
      <c r="A187" s="115"/>
      <c r="B187" s="4">
        <v>37.1</v>
      </c>
      <c r="C187" s="4"/>
      <c r="D187" s="4" t="s">
        <v>316</v>
      </c>
      <c r="E187" s="4"/>
      <c r="F187" s="4"/>
      <c r="G187" s="110"/>
      <c r="H187" s="4"/>
      <c r="I187" s="116"/>
      <c r="J187" s="116"/>
      <c r="K187" s="129">
        <f t="shared" ref="K187:K196" si="15">I187+J187</f>
        <v>0</v>
      </c>
      <c r="L187" s="4"/>
      <c r="M187" s="118"/>
      <c r="N187" s="118"/>
    </row>
    <row r="188" spans="1:14" ht="14.25" outlineLevel="1">
      <c r="A188" s="115"/>
      <c r="B188" s="4">
        <v>37.200000000000003</v>
      </c>
      <c r="C188" s="4"/>
      <c r="D188" s="4" t="s">
        <v>317</v>
      </c>
      <c r="E188" s="4"/>
      <c r="F188" s="4"/>
      <c r="G188" s="110"/>
      <c r="H188" s="4"/>
      <c r="I188" s="116"/>
      <c r="J188" s="116"/>
      <c r="K188" s="129">
        <f t="shared" si="15"/>
        <v>0</v>
      </c>
      <c r="L188" s="4"/>
      <c r="M188" s="118"/>
      <c r="N188" s="118"/>
    </row>
    <row r="189" spans="1:14" ht="14.25" outlineLevel="1">
      <c r="A189" s="115"/>
      <c r="B189" s="4">
        <v>37.299999999999997</v>
      </c>
      <c r="C189" s="4"/>
      <c r="D189" s="4" t="s">
        <v>318</v>
      </c>
      <c r="E189" s="4"/>
      <c r="F189" s="4"/>
      <c r="G189" s="110"/>
      <c r="H189" s="4"/>
      <c r="I189" s="116"/>
      <c r="J189" s="116"/>
      <c r="K189" s="129">
        <f t="shared" si="15"/>
        <v>0</v>
      </c>
      <c r="L189" s="4"/>
      <c r="M189" s="118"/>
      <c r="N189" s="118"/>
    </row>
    <row r="190" spans="1:14" ht="14.25" outlineLevel="1">
      <c r="A190" s="115"/>
      <c r="B190" s="4">
        <v>37.4</v>
      </c>
      <c r="C190" s="4"/>
      <c r="D190" s="4" t="s">
        <v>319</v>
      </c>
      <c r="E190" s="4"/>
      <c r="F190" s="4"/>
      <c r="G190" s="110"/>
      <c r="H190" s="4"/>
      <c r="I190" s="116"/>
      <c r="J190" s="116"/>
      <c r="K190" s="129">
        <f t="shared" si="15"/>
        <v>0</v>
      </c>
      <c r="L190" s="4"/>
      <c r="M190" s="118"/>
      <c r="N190" s="118"/>
    </row>
    <row r="191" spans="1:14" ht="14.25" outlineLevel="1">
      <c r="A191" s="115"/>
      <c r="B191" s="4">
        <v>37.5</v>
      </c>
      <c r="C191" s="4"/>
      <c r="D191" s="4" t="s">
        <v>320</v>
      </c>
      <c r="E191" s="4"/>
      <c r="F191" s="4"/>
      <c r="G191" s="110"/>
      <c r="H191" s="4"/>
      <c r="I191" s="116"/>
      <c r="J191" s="116"/>
      <c r="K191" s="129">
        <f t="shared" si="15"/>
        <v>0</v>
      </c>
      <c r="L191" s="4"/>
      <c r="M191" s="118"/>
      <c r="N191" s="118"/>
    </row>
    <row r="192" spans="1:14" ht="14.25" outlineLevel="1">
      <c r="A192" s="115"/>
      <c r="B192" s="4">
        <v>37.6</v>
      </c>
      <c r="C192" s="4"/>
      <c r="D192" s="4" t="s">
        <v>321</v>
      </c>
      <c r="E192" s="4"/>
      <c r="F192" s="4"/>
      <c r="G192" s="110"/>
      <c r="H192" s="4"/>
      <c r="I192" s="116"/>
      <c r="J192" s="116"/>
      <c r="K192" s="129">
        <f t="shared" si="15"/>
        <v>0</v>
      </c>
      <c r="L192" s="4"/>
      <c r="M192" s="118"/>
      <c r="N192" s="118"/>
    </row>
    <row r="193" spans="1:14" ht="14.25" outlineLevel="1">
      <c r="A193" s="115"/>
      <c r="B193" s="4">
        <v>37.700000000000003</v>
      </c>
      <c r="C193" s="4"/>
      <c r="D193" s="4" t="s">
        <v>322</v>
      </c>
      <c r="E193" s="4"/>
      <c r="F193" s="4"/>
      <c r="G193" s="110"/>
      <c r="H193" s="4"/>
      <c r="I193" s="116"/>
      <c r="J193" s="116"/>
      <c r="K193" s="129">
        <f t="shared" si="15"/>
        <v>0</v>
      </c>
      <c r="L193" s="4"/>
      <c r="M193" s="118"/>
      <c r="N193" s="118"/>
    </row>
    <row r="194" spans="1:14" ht="14.25" outlineLevel="1">
      <c r="A194" s="115"/>
      <c r="B194" s="4">
        <v>37.799999999999997</v>
      </c>
      <c r="C194" s="4"/>
      <c r="D194" s="4" t="s">
        <v>323</v>
      </c>
      <c r="E194" s="4"/>
      <c r="F194" s="4"/>
      <c r="G194" s="110"/>
      <c r="H194" s="4"/>
      <c r="I194" s="116"/>
      <c r="J194" s="116"/>
      <c r="K194" s="129">
        <f t="shared" si="15"/>
        <v>0</v>
      </c>
      <c r="L194" s="4"/>
      <c r="M194" s="118"/>
      <c r="N194" s="118"/>
    </row>
    <row r="195" spans="1:14" s="109" customFormat="1">
      <c r="A195" s="19">
        <v>38</v>
      </c>
      <c r="B195" s="126"/>
      <c r="C195" s="3" t="s">
        <v>324</v>
      </c>
      <c r="D195" s="3"/>
      <c r="E195" s="3"/>
      <c r="F195" s="3"/>
      <c r="G195" s="110"/>
      <c r="H195" s="3"/>
      <c r="I195" s="133"/>
      <c r="J195" s="133"/>
      <c r="K195" s="131">
        <f t="shared" si="15"/>
        <v>0</v>
      </c>
      <c r="L195" s="4"/>
      <c r="M195" s="118"/>
      <c r="N195" s="118"/>
    </row>
    <row r="196" spans="1:14" s="109" customFormat="1">
      <c r="A196" s="19">
        <v>39</v>
      </c>
      <c r="B196" s="126"/>
      <c r="C196" s="3" t="s">
        <v>325</v>
      </c>
      <c r="D196" s="3"/>
      <c r="E196" s="3"/>
      <c r="F196" s="3"/>
      <c r="G196" s="110"/>
      <c r="H196" s="3"/>
      <c r="I196" s="133"/>
      <c r="J196" s="133"/>
      <c r="K196" s="131">
        <f t="shared" si="15"/>
        <v>0</v>
      </c>
      <c r="L196" s="4"/>
      <c r="M196" s="118"/>
      <c r="N196" s="118"/>
    </row>
    <row r="197" spans="1:14" s="109" customFormat="1">
      <c r="A197" s="19">
        <v>40</v>
      </c>
      <c r="B197" s="126"/>
      <c r="C197" s="3" t="s">
        <v>326</v>
      </c>
      <c r="D197" s="3"/>
      <c r="E197" s="3"/>
      <c r="F197" s="3"/>
      <c r="G197" s="110"/>
      <c r="H197" s="3"/>
      <c r="I197" s="151">
        <f>SUBTOTAL(9,I198:I203)</f>
        <v>0</v>
      </c>
      <c r="J197" s="127">
        <f>SUBTOTAL(9,J198:J203)</f>
        <v>0</v>
      </c>
      <c r="K197" s="131">
        <f>SUBTOTAL(9,K198:K203)</f>
        <v>0</v>
      </c>
      <c r="L197" s="4"/>
      <c r="M197" s="152">
        <f>SUBTOTAL(9,M198:M203)</f>
        <v>0</v>
      </c>
      <c r="N197" s="152">
        <f>SUBTOTAL(9,N198:N203)</f>
        <v>0</v>
      </c>
    </row>
    <row r="198" spans="1:14" ht="14.25" outlineLevel="1">
      <c r="A198" s="115"/>
      <c r="B198" s="4">
        <v>40.1</v>
      </c>
      <c r="C198" s="4"/>
      <c r="D198" s="4" t="s">
        <v>327</v>
      </c>
      <c r="E198" s="4"/>
      <c r="F198" s="4"/>
      <c r="G198" s="110"/>
      <c r="H198" s="4"/>
      <c r="I198" s="116"/>
      <c r="J198" s="116"/>
      <c r="K198" s="129">
        <f t="shared" ref="K198:K204" si="16">I198+J198</f>
        <v>0</v>
      </c>
      <c r="L198" s="4"/>
      <c r="M198" s="118"/>
      <c r="N198" s="118"/>
    </row>
    <row r="199" spans="1:14" ht="14.25" outlineLevel="1">
      <c r="A199" s="115"/>
      <c r="B199" s="4">
        <v>40.200000000000003</v>
      </c>
      <c r="C199" s="4"/>
      <c r="D199" s="4" t="s">
        <v>328</v>
      </c>
      <c r="E199" s="4"/>
      <c r="F199" s="4"/>
      <c r="G199" s="110"/>
      <c r="H199" s="4"/>
      <c r="I199" s="116"/>
      <c r="J199" s="116"/>
      <c r="K199" s="129">
        <f t="shared" si="16"/>
        <v>0</v>
      </c>
      <c r="L199" s="4"/>
      <c r="M199" s="118"/>
      <c r="N199" s="118"/>
    </row>
    <row r="200" spans="1:14" ht="14.25" outlineLevel="1">
      <c r="A200" s="115"/>
      <c r="B200" s="4">
        <v>40.299999999999997</v>
      </c>
      <c r="C200" s="4"/>
      <c r="D200" s="4" t="s">
        <v>329</v>
      </c>
      <c r="E200" s="4"/>
      <c r="F200" s="4"/>
      <c r="G200" s="110"/>
      <c r="H200" s="4"/>
      <c r="I200" s="116"/>
      <c r="J200" s="116"/>
      <c r="K200" s="129">
        <f t="shared" si="16"/>
        <v>0</v>
      </c>
      <c r="L200" s="4"/>
      <c r="M200" s="118"/>
      <c r="N200" s="118"/>
    </row>
    <row r="201" spans="1:14" ht="14.25" outlineLevel="1">
      <c r="A201" s="115"/>
      <c r="B201" s="4">
        <v>40.4</v>
      </c>
      <c r="C201" s="4"/>
      <c r="D201" s="4" t="s">
        <v>330</v>
      </c>
      <c r="E201" s="4"/>
      <c r="F201" s="4"/>
      <c r="G201" s="110"/>
      <c r="H201" s="4"/>
      <c r="I201" s="116"/>
      <c r="J201" s="116"/>
      <c r="K201" s="129">
        <f t="shared" si="16"/>
        <v>0</v>
      </c>
      <c r="L201" s="4"/>
      <c r="M201" s="118"/>
      <c r="N201" s="118"/>
    </row>
    <row r="202" spans="1:14" ht="14.25" outlineLevel="1">
      <c r="A202" s="115"/>
      <c r="B202" s="4">
        <v>40.5</v>
      </c>
      <c r="C202" s="4"/>
      <c r="D202" s="4" t="s">
        <v>331</v>
      </c>
      <c r="E202" s="4"/>
      <c r="F202" s="4"/>
      <c r="G202" s="110"/>
      <c r="H202" s="4"/>
      <c r="I202" s="116"/>
      <c r="J202" s="116"/>
      <c r="K202" s="129">
        <f t="shared" si="16"/>
        <v>0</v>
      </c>
      <c r="L202" s="4"/>
      <c r="M202" s="118"/>
      <c r="N202" s="118"/>
    </row>
    <row r="203" spans="1:14" ht="14.25" outlineLevel="1">
      <c r="A203" s="115"/>
      <c r="B203" s="4">
        <v>40.6</v>
      </c>
      <c r="C203" s="4"/>
      <c r="D203" s="4" t="s">
        <v>332</v>
      </c>
      <c r="E203" s="4"/>
      <c r="F203" s="4"/>
      <c r="G203" s="110"/>
      <c r="H203" s="4"/>
      <c r="I203" s="116"/>
      <c r="J203" s="116"/>
      <c r="K203" s="129">
        <f t="shared" si="16"/>
        <v>0</v>
      </c>
      <c r="L203" s="4"/>
      <c r="M203" s="118"/>
      <c r="N203" s="118"/>
    </row>
    <row r="204" spans="1:14" s="109" customFormat="1">
      <c r="A204" s="19">
        <v>41</v>
      </c>
      <c r="B204" s="126"/>
      <c r="C204" s="3" t="s">
        <v>333</v>
      </c>
      <c r="D204" s="3"/>
      <c r="E204" s="3"/>
      <c r="F204" s="3"/>
      <c r="G204" s="110"/>
      <c r="H204" s="3"/>
      <c r="I204" s="133"/>
      <c r="J204" s="133"/>
      <c r="K204" s="131">
        <f t="shared" si="16"/>
        <v>0</v>
      </c>
      <c r="L204" s="4"/>
      <c r="M204" s="118"/>
      <c r="N204" s="118"/>
    </row>
    <row r="205" spans="1:14" s="109" customFormat="1">
      <c r="A205" s="19">
        <v>42</v>
      </c>
      <c r="B205" s="126"/>
      <c r="C205" s="3" t="s">
        <v>334</v>
      </c>
      <c r="D205" s="3"/>
      <c r="E205" s="3"/>
      <c r="F205" s="3"/>
      <c r="G205" s="110"/>
      <c r="H205" s="3"/>
      <c r="I205" s="151">
        <f>SUBTOTAL(9,I206:I208)</f>
        <v>0</v>
      </c>
      <c r="J205" s="127">
        <f>SUBTOTAL(9,J206:J208)</f>
        <v>0</v>
      </c>
      <c r="K205" s="131">
        <f>SUBTOTAL(9,K206:K208)</f>
        <v>0</v>
      </c>
      <c r="L205" s="4"/>
      <c r="M205" s="152">
        <f>SUBTOTAL(9,M206:M208)</f>
        <v>0</v>
      </c>
      <c r="N205" s="152">
        <f>SUBTOTAL(9,N206:N208)</f>
        <v>0</v>
      </c>
    </row>
    <row r="206" spans="1:14" ht="14.25" outlineLevel="1">
      <c r="A206" s="115"/>
      <c r="B206" s="4">
        <v>42.1</v>
      </c>
      <c r="C206" s="4"/>
      <c r="D206" s="4" t="s">
        <v>335</v>
      </c>
      <c r="E206" s="4"/>
      <c r="F206" s="4"/>
      <c r="G206" s="110"/>
      <c r="H206" s="4"/>
      <c r="I206" s="116"/>
      <c r="J206" s="116"/>
      <c r="K206" s="129">
        <f t="shared" ref="K206:K215" si="17">I206+J206</f>
        <v>0</v>
      </c>
      <c r="L206" s="4"/>
      <c r="M206" s="118"/>
      <c r="N206" s="118"/>
    </row>
    <row r="207" spans="1:14" ht="14.25" outlineLevel="1">
      <c r="A207" s="115"/>
      <c r="B207" s="4">
        <v>42.2</v>
      </c>
      <c r="C207" s="4"/>
      <c r="D207" s="4" t="s">
        <v>336</v>
      </c>
      <c r="E207" s="4"/>
      <c r="F207" s="4"/>
      <c r="G207" s="110"/>
      <c r="H207" s="4"/>
      <c r="I207" s="116"/>
      <c r="J207" s="116"/>
      <c r="K207" s="129">
        <f t="shared" si="17"/>
        <v>0</v>
      </c>
      <c r="L207" s="4"/>
      <c r="M207" s="118"/>
      <c r="N207" s="118"/>
    </row>
    <row r="208" spans="1:14" ht="14.25" outlineLevel="1">
      <c r="A208" s="115"/>
      <c r="B208" s="4">
        <v>42.3</v>
      </c>
      <c r="C208" s="4"/>
      <c r="D208" s="4" t="s">
        <v>337</v>
      </c>
      <c r="E208" s="4"/>
      <c r="F208" s="4"/>
      <c r="G208" s="110"/>
      <c r="H208" s="4"/>
      <c r="I208" s="116"/>
      <c r="J208" s="116"/>
      <c r="K208" s="129">
        <f t="shared" si="17"/>
        <v>0</v>
      </c>
      <c r="L208" s="4"/>
      <c r="M208" s="118"/>
      <c r="N208" s="118"/>
    </row>
    <row r="209" spans="1:14" s="109" customFormat="1">
      <c r="A209" s="19">
        <v>43</v>
      </c>
      <c r="B209" s="126"/>
      <c r="C209" s="3" t="s">
        <v>338</v>
      </c>
      <c r="D209" s="3"/>
      <c r="E209" s="3"/>
      <c r="F209" s="3"/>
      <c r="G209" s="110"/>
      <c r="H209" s="3"/>
      <c r="I209" s="133"/>
      <c r="J209" s="133"/>
      <c r="K209" s="131">
        <f t="shared" si="17"/>
        <v>0</v>
      </c>
      <c r="L209" s="4"/>
      <c r="M209" s="118"/>
      <c r="N209" s="118"/>
    </row>
    <row r="210" spans="1:14" s="109" customFormat="1">
      <c r="A210" s="19">
        <v>44</v>
      </c>
      <c r="B210" s="126"/>
      <c r="C210" s="3" t="s">
        <v>339</v>
      </c>
      <c r="D210" s="3"/>
      <c r="E210" s="3"/>
      <c r="F210" s="3"/>
      <c r="G210" s="110"/>
      <c r="H210" s="3"/>
      <c r="I210" s="133"/>
      <c r="J210" s="133"/>
      <c r="K210" s="131">
        <f t="shared" si="17"/>
        <v>0</v>
      </c>
      <c r="L210" s="4"/>
      <c r="M210" s="118"/>
      <c r="N210" s="118"/>
    </row>
    <row r="211" spans="1:14" s="109" customFormat="1">
      <c r="A211" s="19">
        <v>45</v>
      </c>
      <c r="B211" s="126"/>
      <c r="C211" s="3" t="s">
        <v>340</v>
      </c>
      <c r="D211" s="3"/>
      <c r="E211" s="3"/>
      <c r="F211" s="3"/>
      <c r="G211" s="110"/>
      <c r="H211" s="3"/>
      <c r="I211" s="133"/>
      <c r="J211" s="133"/>
      <c r="K211" s="131">
        <f t="shared" si="17"/>
        <v>0</v>
      </c>
      <c r="L211" s="4"/>
      <c r="M211" s="118"/>
      <c r="N211" s="118"/>
    </row>
    <row r="212" spans="1:14" s="109" customFormat="1">
      <c r="A212" s="19">
        <v>46</v>
      </c>
      <c r="B212" s="126"/>
      <c r="C212" s="3" t="s">
        <v>341</v>
      </c>
      <c r="D212" s="3"/>
      <c r="E212" s="3"/>
      <c r="F212" s="3"/>
      <c r="G212" s="110"/>
      <c r="H212" s="3"/>
      <c r="I212" s="133"/>
      <c r="J212" s="133"/>
      <c r="K212" s="131">
        <f t="shared" si="17"/>
        <v>0</v>
      </c>
      <c r="L212" s="4"/>
      <c r="M212" s="118"/>
      <c r="N212" s="118"/>
    </row>
    <row r="213" spans="1:14" s="109" customFormat="1">
      <c r="A213" s="19">
        <v>47</v>
      </c>
      <c r="B213" s="126"/>
      <c r="C213" s="3" t="s">
        <v>342</v>
      </c>
      <c r="D213" s="3"/>
      <c r="E213" s="3"/>
      <c r="F213" s="3"/>
      <c r="G213" s="110"/>
      <c r="H213" s="3"/>
      <c r="I213" s="133"/>
      <c r="J213" s="133"/>
      <c r="K213" s="131">
        <f t="shared" si="17"/>
        <v>0</v>
      </c>
      <c r="L213" s="4"/>
      <c r="M213" s="118"/>
      <c r="N213" s="118"/>
    </row>
    <row r="214" spans="1:14" s="109" customFormat="1">
      <c r="A214" s="19">
        <v>48</v>
      </c>
      <c r="B214" s="126"/>
      <c r="C214" s="3" t="s">
        <v>343</v>
      </c>
      <c r="D214" s="3"/>
      <c r="E214" s="3"/>
      <c r="F214" s="3"/>
      <c r="G214" s="110"/>
      <c r="H214" s="3"/>
      <c r="I214" s="133"/>
      <c r="J214" s="133"/>
      <c r="K214" s="131">
        <f t="shared" si="17"/>
        <v>0</v>
      </c>
      <c r="L214" s="4"/>
      <c r="M214" s="118"/>
      <c r="N214" s="118"/>
    </row>
    <row r="215" spans="1:14" s="109" customFormat="1">
      <c r="A215" s="19">
        <v>49</v>
      </c>
      <c r="B215" s="126"/>
      <c r="C215" s="3" t="s">
        <v>344</v>
      </c>
      <c r="D215" s="3"/>
      <c r="E215" s="3"/>
      <c r="F215" s="3"/>
      <c r="G215" s="110"/>
      <c r="H215" s="3"/>
      <c r="I215" s="133"/>
      <c r="J215" s="133"/>
      <c r="K215" s="131">
        <f t="shared" si="17"/>
        <v>0</v>
      </c>
      <c r="L215" s="4"/>
      <c r="M215" s="118"/>
      <c r="N215" s="118"/>
    </row>
    <row r="216" spans="1:14" s="109" customFormat="1">
      <c r="A216" s="19">
        <v>50</v>
      </c>
      <c r="B216" s="126"/>
      <c r="C216" s="3" t="s">
        <v>345</v>
      </c>
      <c r="D216" s="3"/>
      <c r="E216" s="3"/>
      <c r="F216" s="3"/>
      <c r="G216" s="110"/>
      <c r="H216" s="3"/>
      <c r="I216" s="151">
        <f>SUBTOTAL(9,I217:I219)</f>
        <v>0</v>
      </c>
      <c r="J216" s="127">
        <f>SUBTOTAL(9,J217:J219)</f>
        <v>0</v>
      </c>
      <c r="K216" s="131">
        <f>SUBTOTAL(9,K217:K219)</f>
        <v>0</v>
      </c>
      <c r="L216" s="4"/>
      <c r="M216" s="152">
        <f>SUBTOTAL(9,M217:M219)</f>
        <v>0</v>
      </c>
      <c r="N216" s="152">
        <f>SUBTOTAL(9,N217:N219)</f>
        <v>0</v>
      </c>
    </row>
    <row r="217" spans="1:14" ht="14.25" outlineLevel="1">
      <c r="A217" s="115"/>
      <c r="B217" s="4">
        <v>50.1</v>
      </c>
      <c r="C217" s="4"/>
      <c r="D217" s="4" t="s">
        <v>346</v>
      </c>
      <c r="E217" s="4"/>
      <c r="F217" s="4"/>
      <c r="G217" s="110"/>
      <c r="H217" s="4"/>
      <c r="I217" s="116"/>
      <c r="J217" s="116"/>
      <c r="K217" s="129">
        <f>I217+J217</f>
        <v>0</v>
      </c>
      <c r="L217" s="4"/>
      <c r="M217" s="118"/>
      <c r="N217" s="118"/>
    </row>
    <row r="218" spans="1:14" ht="14.25" outlineLevel="1">
      <c r="A218" s="115"/>
      <c r="B218" s="4">
        <v>50.2</v>
      </c>
      <c r="C218" s="4"/>
      <c r="D218" s="4" t="s">
        <v>347</v>
      </c>
      <c r="E218" s="4"/>
      <c r="F218" s="4"/>
      <c r="G218" s="110"/>
      <c r="H218" s="4"/>
      <c r="I218" s="116"/>
      <c r="J218" s="116"/>
      <c r="K218" s="129">
        <f>I218+J218</f>
        <v>0</v>
      </c>
      <c r="L218" s="4"/>
      <c r="M218" s="118"/>
      <c r="N218" s="118"/>
    </row>
    <row r="219" spans="1:14" ht="14.25" outlineLevel="1">
      <c r="A219" s="115"/>
      <c r="B219" s="4">
        <v>50.3</v>
      </c>
      <c r="C219" s="4"/>
      <c r="D219" s="4" t="s">
        <v>348</v>
      </c>
      <c r="E219" s="4"/>
      <c r="F219" s="4"/>
      <c r="G219" s="110"/>
      <c r="H219" s="4"/>
      <c r="I219" s="116"/>
      <c r="J219" s="116"/>
      <c r="K219" s="129">
        <f>I219+J219</f>
        <v>0</v>
      </c>
      <c r="L219" s="4"/>
      <c r="M219" s="118"/>
      <c r="N219" s="118"/>
    </row>
    <row r="220" spans="1:14" s="109" customFormat="1">
      <c r="A220" s="19">
        <v>51</v>
      </c>
      <c r="B220" s="126"/>
      <c r="C220" s="3" t="s">
        <v>349</v>
      </c>
      <c r="D220" s="3"/>
      <c r="E220" s="3"/>
      <c r="F220" s="3"/>
      <c r="G220" s="110"/>
      <c r="H220" s="3"/>
      <c r="I220" s="151">
        <f>SUBTOTAL(9,I221:I222)</f>
        <v>0</v>
      </c>
      <c r="J220" s="127">
        <f>SUBTOTAL(9,J221:J222)</f>
        <v>0</v>
      </c>
      <c r="K220" s="131">
        <f>SUBTOTAL(9,K221:K222)</f>
        <v>0</v>
      </c>
      <c r="L220" s="4"/>
      <c r="M220" s="152">
        <f>SUBTOTAL(9,M221:M222)</f>
        <v>0</v>
      </c>
      <c r="N220" s="152">
        <f>SUBTOTAL(9,N221:N222)</f>
        <v>0</v>
      </c>
    </row>
    <row r="221" spans="1:14" ht="14.25" outlineLevel="1">
      <c r="A221" s="115"/>
      <c r="B221" s="124">
        <v>51.1</v>
      </c>
      <c r="C221" s="4"/>
      <c r="D221" s="4" t="s">
        <v>350</v>
      </c>
      <c r="E221" s="4"/>
      <c r="F221" s="4"/>
      <c r="G221" s="110"/>
      <c r="H221" s="4"/>
      <c r="I221" s="116"/>
      <c r="J221" s="116"/>
      <c r="K221" s="129">
        <f>I221+J221</f>
        <v>0</v>
      </c>
      <c r="L221" s="4"/>
      <c r="M221" s="118"/>
      <c r="N221" s="118"/>
    </row>
    <row r="222" spans="1:14" ht="14.25" outlineLevel="1">
      <c r="A222" s="115"/>
      <c r="B222" s="124">
        <v>51.2</v>
      </c>
      <c r="C222" s="4"/>
      <c r="D222" s="4" t="s">
        <v>242</v>
      </c>
      <c r="E222" s="4"/>
      <c r="F222" s="4"/>
      <c r="G222" s="110"/>
      <c r="H222" s="4"/>
      <c r="I222" s="116"/>
      <c r="J222" s="116"/>
      <c r="K222" s="129">
        <f>I222+J222</f>
        <v>0</v>
      </c>
      <c r="L222" s="4"/>
      <c r="M222" s="118"/>
      <c r="N222" s="118"/>
    </row>
    <row r="223" spans="1:14" s="109" customFormat="1">
      <c r="A223" s="19">
        <v>52</v>
      </c>
      <c r="B223" s="126"/>
      <c r="C223" s="3" t="s">
        <v>351</v>
      </c>
      <c r="D223" s="3"/>
      <c r="E223" s="3"/>
      <c r="F223" s="3"/>
      <c r="G223" s="110"/>
      <c r="H223" s="3"/>
      <c r="I223" s="151">
        <f>SUBTOTAL(9,I224:I226)</f>
        <v>0</v>
      </c>
      <c r="J223" s="127">
        <f>SUBTOTAL(9,J224:J226)</f>
        <v>0</v>
      </c>
      <c r="K223" s="131">
        <f>SUBTOTAL(9,K224:K226)</f>
        <v>0</v>
      </c>
      <c r="L223" s="4"/>
      <c r="M223" s="152">
        <f>SUBTOTAL(9,M224:M226)</f>
        <v>0</v>
      </c>
      <c r="N223" s="152">
        <f>SUBTOTAL(9,N224:N226)</f>
        <v>0</v>
      </c>
    </row>
    <row r="224" spans="1:14" ht="14.25" outlineLevel="1">
      <c r="A224" s="115"/>
      <c r="B224" s="4">
        <v>52.1</v>
      </c>
      <c r="C224" s="4"/>
      <c r="D224" s="4" t="s">
        <v>287</v>
      </c>
      <c r="E224" s="4"/>
      <c r="F224" s="4"/>
      <c r="G224" s="110"/>
      <c r="H224" s="4"/>
      <c r="I224" s="116"/>
      <c r="J224" s="116"/>
      <c r="K224" s="129">
        <f>I224+J224</f>
        <v>0</v>
      </c>
      <c r="L224" s="4"/>
      <c r="M224" s="118"/>
      <c r="N224" s="118"/>
    </row>
    <row r="225" spans="1:14" ht="14.25" outlineLevel="1">
      <c r="A225" s="115"/>
      <c r="B225" s="4">
        <v>52.2</v>
      </c>
      <c r="C225" s="4"/>
      <c r="D225" s="4" t="s">
        <v>288</v>
      </c>
      <c r="E225" s="4"/>
      <c r="F225" s="4"/>
      <c r="G225" s="110"/>
      <c r="H225" s="4"/>
      <c r="I225" s="116"/>
      <c r="J225" s="116"/>
      <c r="K225" s="129">
        <f>I225+J225</f>
        <v>0</v>
      </c>
      <c r="L225" s="4"/>
      <c r="M225" s="118"/>
      <c r="N225" s="118"/>
    </row>
    <row r="226" spans="1:14" outlineLevel="1" thickBot="1">
      <c r="A226" s="115"/>
      <c r="B226" s="4">
        <v>52.3</v>
      </c>
      <c r="C226" s="4"/>
      <c r="D226" s="4" t="s">
        <v>289</v>
      </c>
      <c r="E226" s="4"/>
      <c r="F226" s="4"/>
      <c r="G226" s="154"/>
      <c r="H226" s="4"/>
      <c r="I226" s="155"/>
      <c r="J226" s="155"/>
      <c r="K226" s="156">
        <f>I226+J226</f>
        <v>0</v>
      </c>
      <c r="L226" s="4"/>
      <c r="M226" s="140"/>
      <c r="N226" s="140"/>
    </row>
    <row r="227" spans="1:14" s="109" customFormat="1" ht="15.75" thickBot="1">
      <c r="A227" s="157" t="s">
        <v>352</v>
      </c>
      <c r="B227" s="158"/>
      <c r="C227" s="159"/>
      <c r="D227" s="159"/>
      <c r="E227" s="159"/>
      <c r="F227" s="159"/>
      <c r="G227" s="160"/>
      <c r="H227" s="161"/>
      <c r="I227" s="162">
        <f>SUBTOTAL(9,I171:I226)</f>
        <v>0</v>
      </c>
      <c r="J227" s="163">
        <f>SUBTOTAL(9,J171:J226)</f>
        <v>0</v>
      </c>
      <c r="K227" s="164">
        <f>SUBTOTAL(9,K171:K226)</f>
        <v>0</v>
      </c>
      <c r="L227" s="4"/>
      <c r="M227" s="165">
        <f>SUBTOTAL(9,M171:M226)</f>
        <v>0</v>
      </c>
      <c r="N227" s="165">
        <f>SUBTOTAL(9,N171:N226)</f>
        <v>0</v>
      </c>
    </row>
    <row r="228" spans="1:14" ht="15.75" thickTop="1">
      <c r="A228" s="19" t="s">
        <v>353</v>
      </c>
      <c r="B228" s="124"/>
      <c r="C228" s="3"/>
      <c r="D228" s="4"/>
      <c r="E228" s="4"/>
      <c r="F228" s="4"/>
      <c r="G228" s="98"/>
      <c r="H228" s="4"/>
      <c r="I228" s="4"/>
      <c r="J228" s="4"/>
      <c r="K228" s="149"/>
      <c r="L228" s="4"/>
      <c r="M228" s="444"/>
      <c r="N228" s="444"/>
    </row>
    <row r="229" spans="1:14" s="109" customFormat="1">
      <c r="A229" s="19">
        <v>53</v>
      </c>
      <c r="B229" s="126"/>
      <c r="C229" s="3" t="s">
        <v>354</v>
      </c>
      <c r="D229" s="3"/>
      <c r="E229" s="3"/>
      <c r="F229" s="3"/>
      <c r="G229" s="110"/>
      <c r="H229" s="3"/>
      <c r="I229" s="127">
        <f>SUBTOTAL(9,I230:I231)</f>
        <v>0</v>
      </c>
      <c r="J229" s="127">
        <f>SUBTOTAL(9,J230:J231)</f>
        <v>0</v>
      </c>
      <c r="K229" s="131">
        <f>SUBTOTAL(9,K230:K231)</f>
        <v>0</v>
      </c>
      <c r="L229" s="4"/>
      <c r="M229" s="152">
        <f>SUBTOTAL(9,M230:M231)</f>
        <v>0</v>
      </c>
      <c r="N229" s="152">
        <f>SUBTOTAL(9,N230:N231)</f>
        <v>0</v>
      </c>
    </row>
    <row r="230" spans="1:14" ht="14.25" outlineLevel="1">
      <c r="A230" s="115"/>
      <c r="B230" s="124">
        <v>53.1</v>
      </c>
      <c r="C230" s="4"/>
      <c r="D230" s="4" t="s">
        <v>355</v>
      </c>
      <c r="E230" s="4"/>
      <c r="F230" s="4"/>
      <c r="G230" s="110"/>
      <c r="H230" s="4"/>
      <c r="I230" s="116"/>
      <c r="J230" s="116"/>
      <c r="K230" s="129">
        <f t="shared" ref="K230:K239" si="18">I230-J230</f>
        <v>0</v>
      </c>
      <c r="L230" s="4"/>
      <c r="M230" s="118"/>
      <c r="N230" s="118"/>
    </row>
    <row r="231" spans="1:14" ht="14.25" outlineLevel="1">
      <c r="A231" s="115"/>
      <c r="B231" s="124">
        <v>53.2</v>
      </c>
      <c r="C231" s="4"/>
      <c r="D231" s="4" t="s">
        <v>356</v>
      </c>
      <c r="E231" s="4"/>
      <c r="F231" s="4"/>
      <c r="G231" s="110"/>
      <c r="H231" s="4"/>
      <c r="I231" s="116"/>
      <c r="J231" s="116"/>
      <c r="K231" s="129">
        <f t="shared" si="18"/>
        <v>0</v>
      </c>
      <c r="L231" s="4"/>
      <c r="M231" s="118"/>
      <c r="N231" s="118"/>
    </row>
    <row r="232" spans="1:14" s="109" customFormat="1">
      <c r="A232" s="19">
        <v>54</v>
      </c>
      <c r="B232" s="126"/>
      <c r="C232" s="3" t="s">
        <v>357</v>
      </c>
      <c r="D232" s="3"/>
      <c r="E232" s="3"/>
      <c r="F232" s="3"/>
      <c r="G232" s="110"/>
      <c r="H232" s="3"/>
      <c r="I232" s="133"/>
      <c r="J232" s="133"/>
      <c r="K232" s="131">
        <f t="shared" si="18"/>
        <v>0</v>
      </c>
      <c r="L232" s="4"/>
      <c r="M232" s="118"/>
      <c r="N232" s="118"/>
    </row>
    <row r="233" spans="1:14" s="109" customFormat="1">
      <c r="A233" s="19">
        <v>55</v>
      </c>
      <c r="B233" s="126"/>
      <c r="C233" s="3" t="s">
        <v>358</v>
      </c>
      <c r="D233" s="3"/>
      <c r="E233" s="3"/>
      <c r="F233" s="3"/>
      <c r="G233" s="110"/>
      <c r="H233" s="3"/>
      <c r="I233" s="133"/>
      <c r="J233" s="133"/>
      <c r="K233" s="131">
        <f t="shared" si="18"/>
        <v>0</v>
      </c>
      <c r="L233" s="4"/>
      <c r="M233" s="118"/>
      <c r="N233" s="118"/>
    </row>
    <row r="234" spans="1:14" s="109" customFormat="1">
      <c r="A234" s="19">
        <v>56</v>
      </c>
      <c r="B234" s="126"/>
      <c r="C234" s="3" t="s">
        <v>359</v>
      </c>
      <c r="D234" s="3"/>
      <c r="E234" s="3"/>
      <c r="F234" s="3"/>
      <c r="G234" s="110"/>
      <c r="H234" s="3"/>
      <c r="I234" s="133"/>
      <c r="J234" s="133"/>
      <c r="K234" s="131">
        <f t="shared" ref="K234" si="19">I234-J234</f>
        <v>0</v>
      </c>
      <c r="L234" s="4"/>
      <c r="M234" s="118"/>
      <c r="N234" s="118"/>
    </row>
    <row r="235" spans="1:14" s="109" customFormat="1">
      <c r="A235" s="19">
        <v>57</v>
      </c>
      <c r="B235" s="126"/>
      <c r="C235" s="3" t="s">
        <v>360</v>
      </c>
      <c r="D235" s="3"/>
      <c r="E235" s="3"/>
      <c r="F235" s="3"/>
      <c r="G235" s="110"/>
      <c r="H235" s="3"/>
      <c r="I235" s="133"/>
      <c r="J235" s="133"/>
      <c r="K235" s="131">
        <f t="shared" si="18"/>
        <v>0</v>
      </c>
      <c r="L235" s="4"/>
      <c r="M235" s="118"/>
      <c r="N235" s="118"/>
    </row>
    <row r="236" spans="1:14" s="109" customFormat="1">
      <c r="A236" s="19">
        <v>58</v>
      </c>
      <c r="B236" s="126"/>
      <c r="C236" s="3" t="s">
        <v>361</v>
      </c>
      <c r="D236" s="3"/>
      <c r="E236" s="3"/>
      <c r="F236" s="3"/>
      <c r="G236" s="110"/>
      <c r="H236" s="3"/>
      <c r="I236" s="133"/>
      <c r="J236" s="133"/>
      <c r="K236" s="131">
        <f t="shared" si="18"/>
        <v>0</v>
      </c>
      <c r="L236" s="4"/>
      <c r="M236" s="118"/>
      <c r="N236" s="118"/>
    </row>
    <row r="237" spans="1:14" s="109" customFormat="1">
      <c r="A237" s="19">
        <v>59</v>
      </c>
      <c r="B237" s="126"/>
      <c r="C237" s="3" t="s">
        <v>362</v>
      </c>
      <c r="D237" s="3"/>
      <c r="E237" s="3"/>
      <c r="F237" s="3"/>
      <c r="G237" s="110"/>
      <c r="H237" s="3"/>
      <c r="I237" s="133"/>
      <c r="J237" s="133"/>
      <c r="K237" s="131">
        <f t="shared" si="18"/>
        <v>0</v>
      </c>
      <c r="L237" s="4"/>
      <c r="M237" s="118"/>
      <c r="N237" s="118"/>
    </row>
    <row r="238" spans="1:14" s="109" customFormat="1">
      <c r="A238" s="19">
        <v>60</v>
      </c>
      <c r="B238" s="126"/>
      <c r="C238" s="3" t="s">
        <v>363</v>
      </c>
      <c r="D238" s="3"/>
      <c r="E238" s="3"/>
      <c r="F238" s="3"/>
      <c r="G238" s="110"/>
      <c r="H238" s="3"/>
      <c r="I238" s="133"/>
      <c r="J238" s="133"/>
      <c r="K238" s="131">
        <f t="shared" si="18"/>
        <v>0</v>
      </c>
      <c r="L238" s="4"/>
      <c r="M238" s="118"/>
      <c r="N238" s="118"/>
    </row>
    <row r="239" spans="1:14" s="109" customFormat="1">
      <c r="A239" s="19">
        <v>61</v>
      </c>
      <c r="B239" s="126"/>
      <c r="C239" s="3" t="s">
        <v>364</v>
      </c>
      <c r="D239" s="3"/>
      <c r="E239" s="3"/>
      <c r="F239" s="3"/>
      <c r="G239" s="110"/>
      <c r="H239" s="3"/>
      <c r="I239" s="441"/>
      <c r="J239" s="441"/>
      <c r="K239" s="442">
        <f t="shared" si="18"/>
        <v>0</v>
      </c>
      <c r="L239" s="4"/>
      <c r="M239" s="443"/>
      <c r="N239" s="443"/>
    </row>
    <row r="240" spans="1:14" s="109" customFormat="1">
      <c r="A240" s="19">
        <v>62</v>
      </c>
      <c r="B240" s="126"/>
      <c r="C240" s="3" t="s">
        <v>365</v>
      </c>
      <c r="D240" s="3"/>
      <c r="E240" s="3"/>
      <c r="F240" s="3"/>
      <c r="G240" s="119" t="s">
        <v>366</v>
      </c>
      <c r="H240" s="3"/>
      <c r="I240" s="133"/>
      <c r="J240" s="123">
        <f>J169+J227</f>
        <v>0</v>
      </c>
      <c r="K240" s="678">
        <f>I240-J240</f>
        <v>0</v>
      </c>
      <c r="L240" s="679"/>
      <c r="M240" s="118"/>
      <c r="N240" s="118"/>
    </row>
    <row r="241" spans="1:14" s="109" customFormat="1">
      <c r="A241" s="19">
        <v>63</v>
      </c>
      <c r="B241" s="126"/>
      <c r="C241" s="3" t="s">
        <v>367</v>
      </c>
      <c r="D241" s="3"/>
      <c r="E241" s="3"/>
      <c r="F241" s="3"/>
      <c r="G241" s="110"/>
      <c r="H241" s="3"/>
      <c r="I241" s="127">
        <f>SUBTOTAL(9,I242:I247)</f>
        <v>0</v>
      </c>
      <c r="J241" s="127">
        <f>SUBTOTAL(9,J242:J247)</f>
        <v>0</v>
      </c>
      <c r="K241" s="131">
        <f>SUBTOTAL(9,K242:K247)</f>
        <v>0</v>
      </c>
      <c r="L241" s="680"/>
      <c r="M241" s="118">
        <f>SUBTOTAL(9,M242:M247)</f>
        <v>0</v>
      </c>
      <c r="N241" s="118">
        <f>SUBTOTAL(9,N242:N247)</f>
        <v>0</v>
      </c>
    </row>
    <row r="242" spans="1:14" ht="14.25" outlineLevel="1">
      <c r="A242" s="115"/>
      <c r="B242" s="124">
        <v>63.1</v>
      </c>
      <c r="C242" s="4"/>
      <c r="D242" s="4" t="s">
        <v>368</v>
      </c>
      <c r="E242" s="4"/>
      <c r="F242" s="4"/>
      <c r="G242" s="110"/>
      <c r="H242" s="4"/>
      <c r="I242" s="116"/>
      <c r="J242" s="116"/>
      <c r="K242" s="129">
        <f t="shared" ref="K242:K245" si="20">I242-J242</f>
        <v>0</v>
      </c>
      <c r="L242" s="4"/>
      <c r="M242" s="118"/>
      <c r="N242" s="118"/>
    </row>
    <row r="243" spans="1:14" ht="14.25" outlineLevel="1">
      <c r="A243" s="115"/>
      <c r="B243" s="124">
        <v>63.2</v>
      </c>
      <c r="C243" s="4"/>
      <c r="D243" s="4" t="s">
        <v>369</v>
      </c>
      <c r="E243" s="4"/>
      <c r="F243" s="4"/>
      <c r="G243" s="110"/>
      <c r="H243" s="4"/>
      <c r="I243" s="116"/>
      <c r="J243" s="116"/>
      <c r="K243" s="129">
        <f t="shared" si="20"/>
        <v>0</v>
      </c>
      <c r="L243" s="4"/>
      <c r="M243" s="118"/>
      <c r="N243" s="118"/>
    </row>
    <row r="244" spans="1:14" ht="14.25" outlineLevel="1">
      <c r="A244" s="115"/>
      <c r="B244" s="124">
        <v>63.3</v>
      </c>
      <c r="C244" s="4"/>
      <c r="D244" s="4" t="s">
        <v>370</v>
      </c>
      <c r="E244" s="4"/>
      <c r="F244" s="4"/>
      <c r="G244" s="110"/>
      <c r="H244" s="4"/>
      <c r="I244" s="116"/>
      <c r="J244" s="116"/>
      <c r="K244" s="129">
        <f t="shared" si="20"/>
        <v>0</v>
      </c>
      <c r="L244" s="4"/>
      <c r="M244" s="118"/>
      <c r="N244" s="118"/>
    </row>
    <row r="245" spans="1:14" ht="14.25" outlineLevel="1">
      <c r="A245" s="115"/>
      <c r="B245" s="124">
        <v>63.4</v>
      </c>
      <c r="C245" s="4"/>
      <c r="D245" s="4" t="s">
        <v>371</v>
      </c>
      <c r="E245" s="4"/>
      <c r="F245" s="4"/>
      <c r="G245" s="110"/>
      <c r="H245" s="4"/>
      <c r="I245" s="116"/>
      <c r="J245" s="116"/>
      <c r="K245" s="129">
        <f t="shared" si="20"/>
        <v>0</v>
      </c>
      <c r="L245" s="4"/>
      <c r="M245" s="118"/>
      <c r="N245" s="118"/>
    </row>
    <row r="246" spans="1:14" ht="14.25">
      <c r="A246" s="115"/>
      <c r="B246" s="124">
        <v>63.5</v>
      </c>
      <c r="C246" s="4"/>
      <c r="D246" s="4" t="s">
        <v>372</v>
      </c>
      <c r="E246" s="4"/>
      <c r="F246" s="4"/>
      <c r="G246" s="166"/>
      <c r="H246" s="4"/>
      <c r="I246" s="116"/>
      <c r="J246" s="116"/>
      <c r="K246" s="129">
        <f t="shared" ref="K246:K247" si="21">I246-J246</f>
        <v>0</v>
      </c>
      <c r="L246" s="4"/>
      <c r="M246" s="118"/>
      <c r="N246" s="118"/>
    </row>
    <row r="247" spans="1:14" thickBot="1">
      <c r="A247" s="115"/>
      <c r="B247" s="124">
        <v>63.6</v>
      </c>
      <c r="C247" s="4"/>
      <c r="D247" s="4" t="s">
        <v>373</v>
      </c>
      <c r="E247" s="4"/>
      <c r="F247" s="4"/>
      <c r="G247" s="166"/>
      <c r="H247" s="4"/>
      <c r="I247" s="116"/>
      <c r="J247" s="116"/>
      <c r="K247" s="129">
        <f t="shared" si="21"/>
        <v>0</v>
      </c>
      <c r="L247" s="4"/>
      <c r="M247" s="118"/>
      <c r="N247" s="118"/>
    </row>
    <row r="248" spans="1:14" s="109" customFormat="1" ht="15.75" thickBot="1">
      <c r="A248" s="157" t="s">
        <v>374</v>
      </c>
      <c r="B248" s="158"/>
      <c r="C248" s="159"/>
      <c r="D248" s="159"/>
      <c r="E248" s="159"/>
      <c r="F248" s="161"/>
      <c r="G248" s="160"/>
      <c r="H248" s="159"/>
      <c r="I248" s="162">
        <f>SUBTOTAL(9,I229:I247)</f>
        <v>0</v>
      </c>
      <c r="J248" s="162">
        <f>SUBTOTAL(9,J229:J247)</f>
        <v>0</v>
      </c>
      <c r="K248" s="167">
        <f>SUBTOTAL(9,K229:K247)</f>
        <v>0</v>
      </c>
      <c r="L248" s="4"/>
      <c r="M248" s="168">
        <f>SUBTOTAL(9,M229:M247)</f>
        <v>0</v>
      </c>
      <c r="N248" s="168">
        <f>SUBTOTAL(9,N229:N247)</f>
        <v>0</v>
      </c>
    </row>
    <row r="249" spans="1:14" ht="16.5" thickTop="1" thickBot="1">
      <c r="A249" s="169" t="s">
        <v>375</v>
      </c>
      <c r="B249" s="170"/>
      <c r="C249" s="171"/>
      <c r="D249" s="172"/>
      <c r="E249" s="173"/>
      <c r="F249" s="173"/>
      <c r="G249" s="174"/>
      <c r="H249" s="172"/>
      <c r="I249" s="175">
        <f>SUBTOTAL(9,I171:I248)</f>
        <v>0</v>
      </c>
      <c r="J249" s="176">
        <f>SUBTOTAL(9,J171:J248)</f>
        <v>0</v>
      </c>
      <c r="K249" s="177">
        <f>SUBTOTAL(9,K171:K248)</f>
        <v>0</v>
      </c>
      <c r="L249" s="4"/>
      <c r="M249" s="178">
        <f>SUBTOTAL(9,M171:M248)</f>
        <v>0</v>
      </c>
      <c r="N249" s="178">
        <f>SUBTOTAL(9,N171:N248)</f>
        <v>0</v>
      </c>
    </row>
    <row r="250" spans="1:14" ht="15.75" thickTop="1">
      <c r="I250" s="181"/>
      <c r="J250" s="181"/>
      <c r="K250" s="181"/>
      <c r="L250" s="4"/>
      <c r="M250" s="181"/>
      <c r="N250" s="181"/>
    </row>
    <row r="251" spans="1:14" s="185" customFormat="1" ht="14.25">
      <c r="A251" s="182" t="s">
        <v>376</v>
      </c>
      <c r="B251" s="183"/>
      <c r="C251" s="182"/>
      <c r="D251" s="182"/>
      <c r="E251" s="182"/>
      <c r="F251" s="182"/>
      <c r="G251" s="98"/>
      <c r="H251" s="182"/>
      <c r="I251" s="184">
        <f>I169-I249</f>
        <v>0</v>
      </c>
      <c r="J251" s="184">
        <f>J169-J249</f>
        <v>0</v>
      </c>
      <c r="K251" s="184">
        <f>K169-K249</f>
        <v>0</v>
      </c>
      <c r="L251" s="4"/>
      <c r="M251" s="184">
        <f>M169-M249</f>
        <v>0</v>
      </c>
      <c r="N251" s="184">
        <f>N169-N249</f>
        <v>0</v>
      </c>
    </row>
    <row r="252" spans="1:14" s="186" customFormat="1" ht="14.25">
      <c r="B252" s="187"/>
      <c r="G252" s="180"/>
      <c r="I252" s="188" t="str">
        <f>IF(I251=0,"","CHECK")</f>
        <v/>
      </c>
      <c r="J252" s="188" t="str">
        <f>IF(J251=0,"","CHECK")</f>
        <v/>
      </c>
      <c r="K252" s="188" t="str">
        <f>IF(K251=0,"","CHECK")</f>
        <v/>
      </c>
      <c r="L252" s="188"/>
      <c r="M252" s="188"/>
      <c r="N252" s="188"/>
    </row>
  </sheetData>
  <sheetProtection algorithmName="SHA-512" hashValue="7wk4hvhvHAyKlF6DOFp5ZOefW4HZSUzrAPzv8CByylEPXJMalLS2UeB2fl1YGq8edCTZmuLsbR6NXqHc2mp2lw==" saltValue="0Qmkc0w0UagrF9bpu0H2MQ==" spinCount="100000" sheet="1" objects="1" scenarios="1" formatCells="0" formatColumns="0" formatRows="0" insertColumns="0" insertRows="0" deleteColumns="0" deleteRows="0" sort="0"/>
  <mergeCells count="11">
    <mergeCell ref="F1:N1"/>
    <mergeCell ref="F2:N2"/>
    <mergeCell ref="F3:N3"/>
    <mergeCell ref="A1:E1"/>
    <mergeCell ref="A2:E2"/>
    <mergeCell ref="A3:E3"/>
    <mergeCell ref="D37:F37"/>
    <mergeCell ref="I7:K7"/>
    <mergeCell ref="A8:F8"/>
    <mergeCell ref="A5:N5"/>
    <mergeCell ref="M7:N7"/>
  </mergeCells>
  <phoneticPr fontId="42" type="noConversion"/>
  <conditionalFormatting sqref="I252:L252">
    <cfRule type="cellIs" dxfId="74" priority="1" operator="equal">
      <formula>"Check"</formula>
    </cfRule>
  </conditionalFormatting>
  <dataValidations count="5">
    <dataValidation allowBlank="1" showInputMessage="1" showErrorMessage="1" errorTitle="Data Anomaly" error="Check input:_x000a__x000a_Total asset is not equal to total liabilities and equity " sqref="I251 I252:L252" xr:uid="{00000000-0002-0000-0200-000000000000}"/>
    <dataValidation type="whole" errorStyle="warning" operator="lessThan" allowBlank="1" showInputMessage="1" showErrorMessage="1" errorTitle="Data Anomaly" error="Check input" sqref="J169:J170 J10 J18 J23 J248:J249 J29 J33 J36 J40 J47 J50 J61 J69 J53:J54 J75 J89 J97 J100:J101 J104 J107 J110 J113 J228 J26:J27 J141 J137 J126 J133" xr:uid="{00000000-0002-0000-0200-000001000000}">
      <formula1>I10</formula1>
    </dataValidation>
    <dataValidation type="whole" errorStyle="warning" operator="lessThan" allowBlank="1" showInputMessage="1" showErrorMessage="1" errorTitle="Data Anomaly" error="Check input" sqref="J11:J17 J19:J22 J24:J25 J30:J31 J34 J37:J38 J41:J45 J48 J51 J149:J153 J62:J68 J70:J73 J76:J87 J90:J92 J94:J96 J98:J99 J102:J103 J105:J106 J108:J109 J111:J112 J240:K240 J171:J227 J134:J135 J138:J140 J142:J143 J145:J147 J55:J60 J127:J132 J162:J167 J114:J125 J156:J160 J229:J238 J242:J247" xr:uid="{00000000-0002-0000-0200-000002000000}">
      <formula1>I11+1</formula1>
    </dataValidation>
    <dataValidation type="whole" errorStyle="warning" operator="greaterThan" allowBlank="1" showInputMessage="1" showErrorMessage="1" errorTitle="Data Anomaly" error="Check input" sqref="J28 J32 J35 J39 J46 J49 J52 J74 J88 J93 J136 J144 J148 J154:J155 J239" xr:uid="{00000000-0002-0000-0200-000003000000}">
      <formula1>I28-1</formula1>
    </dataValidation>
    <dataValidation type="whole" errorStyle="warning" operator="lessThan" allowBlank="1" showInputMessage="1" showErrorMessage="1" errorTitle="Data Anomaly" error="Check input" sqref="M40:N40" xr:uid="{00000000-0002-0000-0200-000004000000}">
      <formula1>K40</formula1>
    </dataValidation>
  </dataValidations>
  <hyperlinks>
    <hyperlink ref="G27" location="Notes!F11" display="A" xr:uid="{00000000-0004-0000-0200-000000000000}"/>
    <hyperlink ref="G240" location="Notes!B16" display="B" xr:uid="{00000000-0004-0000-0200-000001000000}"/>
    <hyperlink ref="G172" location="'CL (Undiscounted)'!Q16" display="D" xr:uid="{00000000-0004-0000-0200-000002000000}"/>
    <hyperlink ref="G173" location="'CL (Undiscounted)'!Q20" display="E" xr:uid="{00000000-0004-0000-0200-000003000000}"/>
    <hyperlink ref="G174" location="'CL (Undiscounted)'!Q21" display="F" xr:uid="{00000000-0004-0000-0200-000004000000}"/>
    <hyperlink ref="G168" location="'Other Asset'!A40" display="G" xr:uid="{00000000-0004-0000-0200-000005000000}"/>
    <hyperlink ref="G45" location="'CL (Undiscounted)'!A1" display="C" xr:uid="{00000000-0004-0000-0200-000006000000}"/>
    <hyperlink ref="G175" location="'PL (Discounted)'!Q21" display="H" xr:uid="{00000000-0004-0000-0200-000007000000}"/>
  </hyperlinks>
  <pageMargins left="0" right="0" top="0" bottom="0" header="0" footer="0"/>
  <pageSetup scale="39" orientation="portrait" r:id="rId1"/>
  <rowBreaks count="2" manualBreakCount="2">
    <brk id="96" max="12" man="1"/>
    <brk id="208" max="12" man="1"/>
  </rowBreaks>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99"/>
  </sheetPr>
  <dimension ref="A1:M153"/>
  <sheetViews>
    <sheetView showGridLines="0" view="pageBreakPreview" zoomScale="85" zoomScaleNormal="85" zoomScaleSheetLayoutView="85" zoomScalePageLayoutView="85" workbookViewId="0">
      <pane ySplit="7" topLeftCell="A21" activePane="bottomLeft" state="frozen"/>
      <selection pane="bottomLeft" activeCell="A21" sqref="A21:G21"/>
      <selection activeCell="A21" sqref="A21:G21"/>
    </sheetView>
  </sheetViews>
  <sheetFormatPr defaultColWidth="9.140625" defaultRowHeight="14.25" outlineLevelRow="1"/>
  <cols>
    <col min="1" max="1" width="1.42578125" style="253" customWidth="1"/>
    <col min="2" max="3" width="1.42578125" style="195" customWidth="1"/>
    <col min="4" max="4" width="3.7109375" style="195" customWidth="1"/>
    <col min="5" max="8" width="4.7109375" style="4" customWidth="1"/>
    <col min="9" max="9" width="38.42578125" style="4" customWidth="1"/>
    <col min="10" max="10" width="21.42578125" style="4" customWidth="1"/>
    <col min="11" max="11" width="26.42578125" style="4" customWidth="1"/>
    <col min="12" max="12" width="1.42578125" style="4" customWidth="1"/>
    <col min="13" max="13" width="26.42578125" style="4" customWidth="1"/>
    <col min="14" max="16384" width="9.140625" style="4"/>
  </cols>
  <sheetData>
    <row r="1" spans="1:13" ht="15">
      <c r="A1" s="782" t="s">
        <v>4</v>
      </c>
      <c r="B1" s="783"/>
      <c r="C1" s="783"/>
      <c r="D1" s="783"/>
      <c r="E1" s="783"/>
      <c r="F1" s="783"/>
      <c r="G1" s="783"/>
      <c r="H1" s="792"/>
      <c r="I1" s="795">
        <f>Topsheet!C11</f>
        <v>0</v>
      </c>
      <c r="J1" s="795"/>
      <c r="K1" s="795"/>
      <c r="L1" s="795"/>
      <c r="M1" s="796"/>
    </row>
    <row r="2" spans="1:13" ht="15">
      <c r="A2" s="785" t="s">
        <v>5</v>
      </c>
      <c r="B2" s="786"/>
      <c r="C2" s="786"/>
      <c r="D2" s="786"/>
      <c r="E2" s="786"/>
      <c r="F2" s="786"/>
      <c r="G2" s="786"/>
      <c r="H2" s="793"/>
      <c r="I2" s="775">
        <f>Topsheet!C12</f>
        <v>0</v>
      </c>
      <c r="J2" s="775"/>
      <c r="K2" s="775"/>
      <c r="L2" s="775"/>
      <c r="M2" s="777"/>
    </row>
    <row r="3" spans="1:13" ht="15.75" thickBot="1">
      <c r="A3" s="788" t="s">
        <v>6</v>
      </c>
      <c r="B3" s="789"/>
      <c r="C3" s="789"/>
      <c r="D3" s="789"/>
      <c r="E3" s="789"/>
      <c r="F3" s="789"/>
      <c r="G3" s="789"/>
      <c r="H3" s="794"/>
      <c r="I3" s="779">
        <f>Topsheet!C13</f>
        <v>0</v>
      </c>
      <c r="J3" s="779"/>
      <c r="K3" s="779"/>
      <c r="L3" s="779"/>
      <c r="M3" s="781"/>
    </row>
    <row r="4" spans="1:13" ht="15">
      <c r="A4" s="189"/>
      <c r="B4" s="190"/>
      <c r="C4" s="191"/>
      <c r="D4" s="190"/>
    </row>
    <row r="5" spans="1:13" ht="18">
      <c r="A5" s="791" t="s">
        <v>377</v>
      </c>
      <c r="B5" s="791"/>
      <c r="C5" s="791"/>
      <c r="D5" s="791"/>
      <c r="E5" s="791"/>
      <c r="F5" s="791"/>
      <c r="G5" s="791"/>
      <c r="H5" s="791"/>
      <c r="I5" s="791"/>
      <c r="J5" s="791"/>
      <c r="K5" s="791"/>
      <c r="L5" s="791"/>
      <c r="M5" s="791"/>
    </row>
    <row r="6" spans="1:13" ht="15.75" thickBot="1">
      <c r="A6" s="189"/>
      <c r="B6" s="190"/>
      <c r="C6" s="191"/>
      <c r="D6" s="190"/>
    </row>
    <row r="7" spans="1:13" s="194" customFormat="1" ht="27.75" customHeight="1" thickBot="1">
      <c r="A7" s="802" t="s">
        <v>117</v>
      </c>
      <c r="B7" s="802"/>
      <c r="C7" s="802"/>
      <c r="D7" s="802"/>
      <c r="E7" s="802"/>
      <c r="F7" s="802"/>
      <c r="G7" s="802"/>
      <c r="H7" s="802"/>
      <c r="I7" s="802"/>
      <c r="J7" s="802"/>
      <c r="K7" s="192" t="s">
        <v>378</v>
      </c>
      <c r="L7" s="193"/>
      <c r="M7" s="192" t="s">
        <v>116</v>
      </c>
    </row>
    <row r="8" spans="1:13" ht="15">
      <c r="A8" s="15" t="s">
        <v>379</v>
      </c>
      <c r="K8" s="196"/>
      <c r="L8" s="197"/>
      <c r="M8" s="198"/>
    </row>
    <row r="9" spans="1:13" ht="15">
      <c r="A9" s="15"/>
      <c r="K9" s="196"/>
      <c r="L9" s="197"/>
      <c r="M9" s="198"/>
    </row>
    <row r="10" spans="1:13" s="3" customFormat="1" ht="15">
      <c r="A10" s="681" t="s">
        <v>380</v>
      </c>
      <c r="B10" s="214"/>
      <c r="C10" s="214"/>
      <c r="D10" s="214"/>
      <c r="E10" s="199" t="s">
        <v>381</v>
      </c>
      <c r="F10" s="199"/>
      <c r="G10" s="199"/>
      <c r="K10" s="200"/>
      <c r="L10" s="201"/>
      <c r="M10" s="202"/>
    </row>
    <row r="11" spans="1:13" s="3" customFormat="1" ht="15">
      <c r="A11" s="681" t="s">
        <v>382</v>
      </c>
      <c r="B11" s="214"/>
      <c r="C11" s="214"/>
      <c r="D11" s="214"/>
      <c r="E11" s="199" t="s">
        <v>383</v>
      </c>
      <c r="F11" s="199"/>
      <c r="G11" s="199"/>
      <c r="K11" s="200"/>
      <c r="L11" s="201"/>
      <c r="M11" s="202"/>
    </row>
    <row r="12" spans="1:13" s="3" customFormat="1" ht="15">
      <c r="A12" s="681" t="s">
        <v>384</v>
      </c>
      <c r="B12" s="214"/>
      <c r="C12" s="214"/>
      <c r="D12" s="214"/>
      <c r="E12" s="199" t="s">
        <v>385</v>
      </c>
      <c r="F12" s="199"/>
      <c r="G12" s="199"/>
      <c r="K12" s="200"/>
      <c r="L12" s="201"/>
      <c r="M12" s="202"/>
    </row>
    <row r="13" spans="1:13" s="3" customFormat="1" ht="15">
      <c r="A13" s="681" t="s">
        <v>386</v>
      </c>
      <c r="B13" s="214"/>
      <c r="C13" s="214"/>
      <c r="D13" s="214"/>
      <c r="E13" s="199" t="s">
        <v>387</v>
      </c>
      <c r="F13" s="199"/>
      <c r="G13" s="199"/>
      <c r="K13" s="203"/>
      <c r="L13" s="201"/>
      <c r="M13" s="204"/>
    </row>
    <row r="14" spans="1:13" s="3" customFormat="1" ht="15">
      <c r="A14" s="681" t="s">
        <v>388</v>
      </c>
      <c r="B14" s="214"/>
      <c r="C14" s="214"/>
      <c r="D14" s="214"/>
      <c r="E14" s="214"/>
      <c r="F14" s="214"/>
      <c r="G14" s="214"/>
      <c r="H14" s="214"/>
      <c r="K14" s="205">
        <f>SUBTOTAL(9,K10:K13)</f>
        <v>0</v>
      </c>
      <c r="L14" s="206"/>
      <c r="M14" s="207">
        <f>SUBTOTAL(9,M10:M13)</f>
        <v>0</v>
      </c>
    </row>
    <row r="15" spans="1:13" s="3" customFormat="1" ht="15">
      <c r="A15" s="681" t="s">
        <v>389</v>
      </c>
      <c r="B15" s="214"/>
      <c r="C15" s="214"/>
      <c r="D15" s="214"/>
      <c r="E15" s="199" t="s">
        <v>390</v>
      </c>
      <c r="F15" s="199"/>
      <c r="G15" s="199"/>
      <c r="K15" s="203"/>
      <c r="L15" s="201"/>
      <c r="M15" s="204"/>
    </row>
    <row r="16" spans="1:13" s="3" customFormat="1" ht="15">
      <c r="A16" s="681" t="s">
        <v>391</v>
      </c>
      <c r="B16" s="214"/>
      <c r="C16" s="214"/>
      <c r="D16" s="214"/>
      <c r="E16" s="199" t="s">
        <v>392</v>
      </c>
      <c r="F16" s="199"/>
      <c r="G16" s="199"/>
      <c r="K16" s="203"/>
      <c r="L16" s="201"/>
      <c r="M16" s="204"/>
    </row>
    <row r="17" spans="1:13" s="3" customFormat="1" ht="15">
      <c r="A17" s="681" t="s">
        <v>393</v>
      </c>
      <c r="B17" s="214"/>
      <c r="C17" s="214"/>
      <c r="D17" s="214"/>
      <c r="E17" s="199" t="s">
        <v>394</v>
      </c>
      <c r="F17" s="199"/>
      <c r="G17" s="199"/>
      <c r="K17" s="203"/>
      <c r="L17" s="201"/>
      <c r="M17" s="204"/>
    </row>
    <row r="18" spans="1:13" s="3" customFormat="1" ht="15">
      <c r="A18" s="681" t="s">
        <v>395</v>
      </c>
      <c r="B18" s="214"/>
      <c r="C18" s="214"/>
      <c r="D18" s="214"/>
      <c r="E18" s="214"/>
      <c r="F18" s="214"/>
      <c r="G18" s="214"/>
      <c r="H18" s="214"/>
      <c r="I18" s="214"/>
      <c r="J18" s="214"/>
      <c r="K18" s="208">
        <f>SUBTOTAL(9,K15:K17)</f>
        <v>0</v>
      </c>
      <c r="L18" s="206"/>
      <c r="M18" s="209">
        <f>SUBTOTAL(9,M15:M17)</f>
        <v>0</v>
      </c>
    </row>
    <row r="19" spans="1:13" s="3" customFormat="1" ht="15">
      <c r="A19" s="681" t="s">
        <v>396</v>
      </c>
      <c r="B19" s="214"/>
      <c r="C19" s="214"/>
      <c r="D19" s="214"/>
      <c r="E19" s="199" t="s">
        <v>397</v>
      </c>
      <c r="F19" s="199"/>
      <c r="G19" s="199"/>
      <c r="K19" s="200"/>
      <c r="L19" s="201"/>
      <c r="M19" s="202"/>
    </row>
    <row r="20" spans="1:13" s="3" customFormat="1" ht="15">
      <c r="A20" s="682" t="s">
        <v>398</v>
      </c>
      <c r="B20" s="214"/>
      <c r="C20" s="214"/>
      <c r="D20" s="214"/>
      <c r="E20" s="214"/>
      <c r="F20" s="214"/>
      <c r="G20" s="214"/>
      <c r="K20" s="208">
        <f>SUBTOTAL(9,K10:K19)</f>
        <v>0</v>
      </c>
      <c r="L20" s="206"/>
      <c r="M20" s="209">
        <f>SUBTOTAL(9,M10:M19)</f>
        <v>0</v>
      </c>
    </row>
    <row r="21" spans="1:13" s="3" customFormat="1" ht="15">
      <c r="A21" s="681" t="s">
        <v>399</v>
      </c>
      <c r="B21" s="214"/>
      <c r="C21" s="214"/>
      <c r="D21" s="214"/>
      <c r="E21" s="199" t="s">
        <v>400</v>
      </c>
      <c r="K21" s="200"/>
      <c r="L21" s="201"/>
      <c r="M21" s="202"/>
    </row>
    <row r="22" spans="1:13" s="3" customFormat="1" ht="15">
      <c r="A22" s="681" t="s">
        <v>401</v>
      </c>
      <c r="B22" s="214"/>
      <c r="C22" s="214"/>
      <c r="D22" s="214"/>
      <c r="E22" s="199" t="s">
        <v>402</v>
      </c>
      <c r="K22" s="200"/>
      <c r="L22" s="201"/>
      <c r="M22" s="202"/>
    </row>
    <row r="23" spans="1:13" s="3" customFormat="1" ht="15">
      <c r="A23" s="681" t="s">
        <v>403</v>
      </c>
      <c r="B23" s="214"/>
      <c r="C23" s="214"/>
      <c r="D23" s="214"/>
      <c r="E23" s="199" t="s">
        <v>404</v>
      </c>
      <c r="K23" s="210"/>
      <c r="L23" s="201"/>
      <c r="M23" s="211"/>
    </row>
    <row r="24" spans="1:13" s="3" customFormat="1" ht="15.75" thickBot="1">
      <c r="A24" s="674" t="s">
        <v>405</v>
      </c>
      <c r="B24" s="675"/>
      <c r="C24" s="675"/>
      <c r="D24" s="675"/>
      <c r="E24" s="675"/>
      <c r="F24" s="675"/>
      <c r="G24" s="675"/>
      <c r="H24" s="675"/>
      <c r="I24" s="675"/>
      <c r="J24" s="676"/>
      <c r="K24" s="212">
        <f>SUBTOTAL(9,K10:K23)</f>
        <v>0</v>
      </c>
      <c r="L24" s="206"/>
      <c r="M24" s="213">
        <f>SUBTOTAL(9,M10:M23)</f>
        <v>0</v>
      </c>
    </row>
    <row r="25" spans="1:13" s="3" customFormat="1" ht="15.75" thickTop="1">
      <c r="A25" s="16"/>
      <c r="B25" s="214"/>
      <c r="C25" s="214"/>
      <c r="D25" s="214"/>
      <c r="E25" s="199"/>
      <c r="K25" s="215"/>
      <c r="L25" s="201"/>
      <c r="M25" s="216"/>
    </row>
    <row r="26" spans="1:13" s="3" customFormat="1" ht="15">
      <c r="A26" s="800" t="s">
        <v>406</v>
      </c>
      <c r="B26" s="801"/>
      <c r="C26" s="801"/>
      <c r="D26" s="801"/>
      <c r="E26" s="199" t="s">
        <v>407</v>
      </c>
      <c r="K26" s="217">
        <f>SUBTOTAL(9,K27:K52)</f>
        <v>0</v>
      </c>
      <c r="L26" s="206"/>
      <c r="M26" s="218">
        <f>SUBTOTAL(9,M27:M52)</f>
        <v>0</v>
      </c>
    </row>
    <row r="27" spans="1:13" outlineLevel="1">
      <c r="A27" s="219"/>
      <c r="B27" s="220">
        <v>76.099999999999994</v>
      </c>
      <c r="C27" s="683" t="s">
        <v>408</v>
      </c>
      <c r="D27" s="683"/>
      <c r="E27" s="683"/>
      <c r="F27" s="197" t="s">
        <v>409</v>
      </c>
      <c r="G27" s="197"/>
      <c r="H27" s="197"/>
      <c r="K27" s="221"/>
      <c r="L27" s="222"/>
      <c r="M27" s="223"/>
    </row>
    <row r="28" spans="1:13" outlineLevel="1">
      <c r="A28" s="219"/>
      <c r="B28" s="220">
        <v>76.2</v>
      </c>
      <c r="C28" s="683" t="s">
        <v>410</v>
      </c>
      <c r="D28" s="683"/>
      <c r="E28" s="683"/>
      <c r="F28" s="197" t="s">
        <v>411</v>
      </c>
      <c r="G28" s="197"/>
      <c r="H28" s="197"/>
      <c r="K28" s="224">
        <f>SUBTOTAL(9,K29:K34)</f>
        <v>0</v>
      </c>
      <c r="L28" s="225"/>
      <c r="M28" s="226">
        <f>SUBTOTAL(9,M29:M34)</f>
        <v>0</v>
      </c>
    </row>
    <row r="29" spans="1:13" outlineLevel="1">
      <c r="A29" s="219"/>
      <c r="B29" s="220"/>
      <c r="C29" s="683"/>
      <c r="D29" s="683" t="s">
        <v>412</v>
      </c>
      <c r="E29" s="683"/>
      <c r="F29" s="197"/>
      <c r="G29" s="197" t="s">
        <v>165</v>
      </c>
      <c r="H29" s="197"/>
      <c r="K29" s="227">
        <f>SUBTOTAL(9,K30:K31)</f>
        <v>0</v>
      </c>
      <c r="L29" s="228"/>
      <c r="M29" s="229">
        <f>SUBTOTAL(9,M30:M31)</f>
        <v>0</v>
      </c>
    </row>
    <row r="30" spans="1:13" outlineLevel="1">
      <c r="A30" s="219"/>
      <c r="B30" s="220"/>
      <c r="C30" s="683"/>
      <c r="D30" s="683"/>
      <c r="E30" s="683" t="s">
        <v>413</v>
      </c>
      <c r="F30" s="197"/>
      <c r="G30" s="197"/>
      <c r="H30" s="197" t="s">
        <v>179</v>
      </c>
      <c r="K30" s="221"/>
      <c r="L30" s="222"/>
      <c r="M30" s="223"/>
    </row>
    <row r="31" spans="1:13" outlineLevel="1">
      <c r="A31" s="219"/>
      <c r="B31" s="220"/>
      <c r="C31" s="683"/>
      <c r="D31" s="683"/>
      <c r="E31" s="683" t="s">
        <v>414</v>
      </c>
      <c r="F31" s="197"/>
      <c r="G31" s="197"/>
      <c r="H31" s="197" t="s">
        <v>181</v>
      </c>
      <c r="K31" s="221"/>
      <c r="L31" s="222"/>
      <c r="M31" s="223"/>
    </row>
    <row r="32" spans="1:13" outlineLevel="1">
      <c r="A32" s="219"/>
      <c r="B32" s="220"/>
      <c r="C32" s="683"/>
      <c r="D32" s="683" t="s">
        <v>415</v>
      </c>
      <c r="E32" s="683"/>
      <c r="F32" s="197"/>
      <c r="G32" s="197" t="s">
        <v>219</v>
      </c>
      <c r="H32" s="197"/>
      <c r="K32" s="227">
        <f>SUBTOTAL(9,K33:K34)</f>
        <v>0</v>
      </c>
      <c r="L32" s="228"/>
      <c r="M32" s="229">
        <f>SUBTOTAL(9,M33:M34)</f>
        <v>0</v>
      </c>
    </row>
    <row r="33" spans="1:13" outlineLevel="1">
      <c r="A33" s="219"/>
      <c r="B33" s="220"/>
      <c r="C33" s="683"/>
      <c r="D33" s="683"/>
      <c r="E33" s="683" t="s">
        <v>416</v>
      </c>
      <c r="F33" s="197"/>
      <c r="G33" s="197"/>
      <c r="H33" s="197" t="s">
        <v>179</v>
      </c>
      <c r="K33" s="221"/>
      <c r="L33" s="222"/>
      <c r="M33" s="223"/>
    </row>
    <row r="34" spans="1:13" outlineLevel="1">
      <c r="A34" s="219"/>
      <c r="B34" s="220"/>
      <c r="C34" s="683"/>
      <c r="D34" s="683"/>
      <c r="E34" s="683" t="s">
        <v>417</v>
      </c>
      <c r="F34" s="197"/>
      <c r="G34" s="197"/>
      <c r="H34" s="197" t="s">
        <v>181</v>
      </c>
      <c r="K34" s="221"/>
      <c r="L34" s="222"/>
      <c r="M34" s="223"/>
    </row>
    <row r="35" spans="1:13" outlineLevel="1">
      <c r="A35" s="219"/>
      <c r="B35" s="220">
        <v>76.3</v>
      </c>
      <c r="C35" s="683">
        <v>75.3</v>
      </c>
      <c r="D35" s="683"/>
      <c r="E35" s="683"/>
      <c r="F35" s="197" t="s">
        <v>418</v>
      </c>
      <c r="G35" s="197"/>
      <c r="H35" s="197"/>
      <c r="K35" s="227">
        <f>SUBTOTAL(9,K36:K37)</f>
        <v>0</v>
      </c>
      <c r="L35" s="228"/>
      <c r="M35" s="229">
        <f>SUBTOTAL(9,M36:M37)</f>
        <v>0</v>
      </c>
    </row>
    <row r="36" spans="1:13" outlineLevel="1">
      <c r="A36" s="219"/>
      <c r="B36" s="220"/>
      <c r="C36" s="683"/>
      <c r="D36" s="683" t="s">
        <v>419</v>
      </c>
      <c r="E36" s="683"/>
      <c r="F36" s="197"/>
      <c r="G36" s="197" t="s">
        <v>208</v>
      </c>
      <c r="H36" s="197"/>
      <c r="K36" s="221"/>
      <c r="L36" s="222"/>
      <c r="M36" s="223"/>
    </row>
    <row r="37" spans="1:13" outlineLevel="1">
      <c r="A37" s="219"/>
      <c r="B37" s="220"/>
      <c r="C37" s="683"/>
      <c r="D37" s="683" t="s">
        <v>420</v>
      </c>
      <c r="E37" s="683"/>
      <c r="F37" s="197"/>
      <c r="G37" s="197" t="s">
        <v>209</v>
      </c>
      <c r="H37" s="197"/>
      <c r="K37" s="221"/>
      <c r="L37" s="222"/>
      <c r="M37" s="223"/>
    </row>
    <row r="38" spans="1:13" outlineLevel="1">
      <c r="A38" s="219"/>
      <c r="B38" s="220">
        <v>76.400000000000006</v>
      </c>
      <c r="C38" s="683">
        <v>75.400000000000006</v>
      </c>
      <c r="D38" s="683"/>
      <c r="E38" s="683"/>
      <c r="F38" s="197" t="s">
        <v>421</v>
      </c>
      <c r="G38" s="197"/>
      <c r="H38" s="197"/>
      <c r="K38" s="227">
        <f>SUBTOTAL(9,K39:K40)</f>
        <v>0</v>
      </c>
      <c r="L38" s="228"/>
      <c r="M38" s="229">
        <f>SUBTOTAL(9,M39:M40)</f>
        <v>0</v>
      </c>
    </row>
    <row r="39" spans="1:13" outlineLevel="1">
      <c r="A39" s="219"/>
      <c r="B39" s="220"/>
      <c r="C39" s="683"/>
      <c r="D39" s="683" t="s">
        <v>422</v>
      </c>
      <c r="E39" s="683"/>
      <c r="F39" s="197"/>
      <c r="G39" s="197" t="s">
        <v>189</v>
      </c>
      <c r="H39" s="197"/>
      <c r="K39" s="221"/>
      <c r="L39" s="222"/>
      <c r="M39" s="223"/>
    </row>
    <row r="40" spans="1:13" outlineLevel="1">
      <c r="A40" s="219"/>
      <c r="B40" s="220"/>
      <c r="C40" s="683"/>
      <c r="D40" s="683" t="s">
        <v>423</v>
      </c>
      <c r="E40" s="683"/>
      <c r="F40" s="197"/>
      <c r="G40" s="197" t="s">
        <v>192</v>
      </c>
      <c r="H40" s="197"/>
      <c r="K40" s="221"/>
      <c r="L40" s="222"/>
      <c r="M40" s="223"/>
    </row>
    <row r="41" spans="1:13" outlineLevel="1">
      <c r="A41" s="219"/>
      <c r="B41" s="220">
        <v>76.5</v>
      </c>
      <c r="C41" s="683">
        <v>75.5</v>
      </c>
      <c r="D41" s="683"/>
      <c r="E41" s="683"/>
      <c r="F41" s="197" t="s">
        <v>424</v>
      </c>
      <c r="G41" s="197"/>
      <c r="H41" s="197"/>
      <c r="K41" s="227">
        <f>SUBTOTAL(9,K42:K52)</f>
        <v>0</v>
      </c>
      <c r="L41" s="228"/>
      <c r="M41" s="229">
        <f>SUBTOTAL(9,M42:M52)</f>
        <v>0</v>
      </c>
    </row>
    <row r="42" spans="1:13" outlineLevel="1">
      <c r="A42" s="219"/>
      <c r="B42" s="220"/>
      <c r="C42" s="683"/>
      <c r="D42" s="683" t="s">
        <v>425</v>
      </c>
      <c r="E42" s="683"/>
      <c r="F42" s="197"/>
      <c r="G42" s="197" t="s">
        <v>426</v>
      </c>
      <c r="H42" s="197"/>
      <c r="K42" s="221"/>
      <c r="L42" s="222"/>
      <c r="M42" s="223"/>
    </row>
    <row r="43" spans="1:13" outlineLevel="1">
      <c r="A43" s="219"/>
      <c r="B43" s="220"/>
      <c r="C43" s="683"/>
      <c r="D43" s="683" t="s">
        <v>427</v>
      </c>
      <c r="E43" s="683"/>
      <c r="F43" s="197"/>
      <c r="G43" s="197" t="s">
        <v>196</v>
      </c>
      <c r="H43" s="197"/>
      <c r="K43" s="221"/>
      <c r="L43" s="222"/>
      <c r="M43" s="223"/>
    </row>
    <row r="44" spans="1:13" outlineLevel="1">
      <c r="A44" s="219"/>
      <c r="B44" s="220"/>
      <c r="C44" s="683"/>
      <c r="D44" s="683" t="s">
        <v>428</v>
      </c>
      <c r="E44" s="683"/>
      <c r="F44" s="197"/>
      <c r="G44" s="197" t="s">
        <v>197</v>
      </c>
      <c r="H44" s="197"/>
      <c r="K44" s="221"/>
      <c r="L44" s="222"/>
      <c r="M44" s="223"/>
    </row>
    <row r="45" spans="1:13" outlineLevel="1">
      <c r="A45" s="219"/>
      <c r="B45" s="220"/>
      <c r="C45" s="683"/>
      <c r="D45" s="683" t="s">
        <v>429</v>
      </c>
      <c r="E45" s="683"/>
      <c r="F45" s="197"/>
      <c r="G45" s="197" t="s">
        <v>198</v>
      </c>
      <c r="H45" s="197"/>
      <c r="K45" s="221"/>
      <c r="L45" s="222"/>
      <c r="M45" s="223"/>
    </row>
    <row r="46" spans="1:13" outlineLevel="1">
      <c r="A46" s="219"/>
      <c r="B46" s="220"/>
      <c r="C46" s="683"/>
      <c r="D46" s="683" t="s">
        <v>430</v>
      </c>
      <c r="E46" s="683"/>
      <c r="F46" s="197"/>
      <c r="G46" s="197" t="s">
        <v>431</v>
      </c>
      <c r="H46" s="197"/>
      <c r="K46" s="221"/>
      <c r="L46" s="222"/>
      <c r="M46" s="223"/>
    </row>
    <row r="47" spans="1:13" outlineLevel="1">
      <c r="A47" s="219"/>
      <c r="B47" s="220"/>
      <c r="C47" s="683"/>
      <c r="D47" s="683" t="s">
        <v>432</v>
      </c>
      <c r="E47" s="683"/>
      <c r="F47" s="197"/>
      <c r="G47" s="197" t="s">
        <v>200</v>
      </c>
      <c r="H47" s="197"/>
      <c r="K47" s="221"/>
      <c r="L47" s="222"/>
      <c r="M47" s="223"/>
    </row>
    <row r="48" spans="1:13" outlineLevel="1">
      <c r="A48" s="219"/>
      <c r="B48" s="220"/>
      <c r="C48" s="683"/>
      <c r="D48" s="683" t="s">
        <v>433</v>
      </c>
      <c r="E48" s="683"/>
      <c r="F48" s="197"/>
      <c r="G48" s="197" t="s">
        <v>201</v>
      </c>
      <c r="H48" s="197"/>
      <c r="K48" s="221"/>
      <c r="L48" s="222"/>
      <c r="M48" s="223"/>
    </row>
    <row r="49" spans="1:13" outlineLevel="1">
      <c r="A49" s="219"/>
      <c r="B49" s="220"/>
      <c r="C49" s="683"/>
      <c r="D49" s="683" t="s">
        <v>434</v>
      </c>
      <c r="E49" s="683"/>
      <c r="F49" s="197"/>
      <c r="G49" s="197" t="s">
        <v>435</v>
      </c>
      <c r="H49" s="197"/>
      <c r="K49" s="221"/>
      <c r="L49" s="222"/>
      <c r="M49" s="223"/>
    </row>
    <row r="50" spans="1:13" outlineLevel="1">
      <c r="A50" s="219"/>
      <c r="B50" s="220"/>
      <c r="C50" s="683"/>
      <c r="D50" s="683" t="s">
        <v>436</v>
      </c>
      <c r="E50" s="683"/>
      <c r="F50" s="197"/>
      <c r="G50" s="197" t="s">
        <v>205</v>
      </c>
      <c r="H50" s="197"/>
      <c r="K50" s="221"/>
      <c r="L50" s="222"/>
      <c r="M50" s="223"/>
    </row>
    <row r="51" spans="1:13" outlineLevel="1">
      <c r="A51" s="219"/>
      <c r="B51" s="220"/>
      <c r="C51" s="683"/>
      <c r="D51" s="683" t="s">
        <v>437</v>
      </c>
      <c r="E51" s="683"/>
      <c r="F51" s="197"/>
      <c r="G51" s="197" t="s">
        <v>204</v>
      </c>
      <c r="H51" s="197"/>
      <c r="K51" s="221"/>
      <c r="L51" s="222"/>
      <c r="M51" s="223"/>
    </row>
    <row r="52" spans="1:13" outlineLevel="1">
      <c r="A52" s="219"/>
      <c r="B52" s="220"/>
      <c r="C52" s="683"/>
      <c r="D52" s="683" t="s">
        <v>438</v>
      </c>
      <c r="E52" s="683"/>
      <c r="F52" s="197"/>
      <c r="G52" s="197" t="s">
        <v>242</v>
      </c>
      <c r="H52" s="197"/>
      <c r="K52" s="221"/>
      <c r="L52" s="222"/>
      <c r="M52" s="223"/>
    </row>
    <row r="53" spans="1:13" s="3" customFormat="1" ht="15">
      <c r="A53" s="800" t="s">
        <v>439</v>
      </c>
      <c r="B53" s="801"/>
      <c r="C53" s="801"/>
      <c r="D53" s="801"/>
      <c r="E53" s="199" t="s">
        <v>440</v>
      </c>
      <c r="K53" s="230"/>
      <c r="L53" s="201"/>
      <c r="M53" s="231"/>
    </row>
    <row r="54" spans="1:13" s="3" customFormat="1" ht="15">
      <c r="A54" s="800" t="s">
        <v>441</v>
      </c>
      <c r="B54" s="801"/>
      <c r="C54" s="801"/>
      <c r="D54" s="801"/>
      <c r="E54" s="803" t="s">
        <v>442</v>
      </c>
      <c r="F54" s="803"/>
      <c r="G54" s="803"/>
      <c r="H54" s="803"/>
      <c r="I54" s="803"/>
      <c r="J54" s="804"/>
      <c r="K54" s="217">
        <f>SUBTOTAL(9,K55:K59)</f>
        <v>0</v>
      </c>
      <c r="L54" s="206"/>
      <c r="M54" s="218">
        <f>SUBTOTAL(9,M55:M59)</f>
        <v>0</v>
      </c>
    </row>
    <row r="55" spans="1:13" outlineLevel="1">
      <c r="A55" s="219"/>
      <c r="B55" s="805">
        <v>77.099999999999994</v>
      </c>
      <c r="C55" s="805"/>
      <c r="D55" s="805"/>
      <c r="E55" s="197"/>
      <c r="F55" s="197" t="s">
        <v>443</v>
      </c>
      <c r="K55" s="221"/>
      <c r="L55" s="222"/>
      <c r="M55" s="223"/>
    </row>
    <row r="56" spans="1:13" outlineLevel="1">
      <c r="A56" s="219"/>
      <c r="B56" s="805">
        <v>77.2</v>
      </c>
      <c r="C56" s="805"/>
      <c r="D56" s="805"/>
      <c r="E56" s="197"/>
      <c r="F56" s="197" t="s">
        <v>444</v>
      </c>
      <c r="K56" s="221"/>
      <c r="L56" s="222"/>
      <c r="M56" s="223"/>
    </row>
    <row r="57" spans="1:13" outlineLevel="1">
      <c r="A57" s="219"/>
      <c r="B57" s="805">
        <v>77.3</v>
      </c>
      <c r="C57" s="805"/>
      <c r="D57" s="805"/>
      <c r="E57" s="197"/>
      <c r="F57" s="197" t="s">
        <v>445</v>
      </c>
      <c r="K57" s="221"/>
      <c r="L57" s="222"/>
      <c r="M57" s="223"/>
    </row>
    <row r="58" spans="1:13" outlineLevel="1">
      <c r="A58" s="219"/>
      <c r="B58" s="805">
        <v>77.400000000000006</v>
      </c>
      <c r="C58" s="805"/>
      <c r="D58" s="805"/>
      <c r="E58" s="197"/>
      <c r="F58" s="197" t="s">
        <v>281</v>
      </c>
      <c r="K58" s="221"/>
      <c r="L58" s="222"/>
      <c r="M58" s="223"/>
    </row>
    <row r="59" spans="1:13" outlineLevel="1">
      <c r="A59" s="219"/>
      <c r="B59" s="805">
        <v>77.5</v>
      </c>
      <c r="C59" s="805"/>
      <c r="D59" s="805"/>
      <c r="E59" s="197"/>
      <c r="F59" s="197" t="s">
        <v>242</v>
      </c>
      <c r="K59" s="221"/>
      <c r="L59" s="222"/>
      <c r="M59" s="223"/>
    </row>
    <row r="60" spans="1:13" s="3" customFormat="1" ht="15">
      <c r="A60" s="800" t="s">
        <v>446</v>
      </c>
      <c r="B60" s="801"/>
      <c r="C60" s="801"/>
      <c r="D60" s="801"/>
      <c r="E60" s="199" t="s">
        <v>447</v>
      </c>
      <c r="F60" s="199"/>
      <c r="K60" s="230"/>
      <c r="L60" s="201"/>
      <c r="M60" s="231"/>
    </row>
    <row r="61" spans="1:13" s="3" customFormat="1" ht="15">
      <c r="A61" s="800" t="s">
        <v>448</v>
      </c>
      <c r="B61" s="801"/>
      <c r="C61" s="801"/>
      <c r="D61" s="801"/>
      <c r="E61" s="199" t="s">
        <v>449</v>
      </c>
      <c r="F61" s="199"/>
      <c r="K61" s="217">
        <f>SUBTOTAL(9,K62:K65)</f>
        <v>0</v>
      </c>
      <c r="L61" s="206"/>
      <c r="M61" s="218">
        <f>SUBTOTAL(9,M62:M65)</f>
        <v>0</v>
      </c>
    </row>
    <row r="62" spans="1:13" outlineLevel="1">
      <c r="A62" s="219"/>
      <c r="B62" s="805">
        <v>79.099999999999994</v>
      </c>
      <c r="C62" s="805"/>
      <c r="D62" s="805"/>
      <c r="E62" s="197"/>
      <c r="F62" s="197" t="s">
        <v>443</v>
      </c>
      <c r="K62" s="221"/>
      <c r="L62" s="222"/>
      <c r="M62" s="223"/>
    </row>
    <row r="63" spans="1:13" outlineLevel="1">
      <c r="A63" s="219"/>
      <c r="B63" s="805">
        <v>79.2</v>
      </c>
      <c r="C63" s="805"/>
      <c r="D63" s="805"/>
      <c r="E63" s="197"/>
      <c r="F63" s="197" t="s">
        <v>444</v>
      </c>
      <c r="K63" s="221"/>
      <c r="L63" s="222"/>
      <c r="M63" s="223"/>
    </row>
    <row r="64" spans="1:13" outlineLevel="1">
      <c r="A64" s="219"/>
      <c r="B64" s="805">
        <v>79.3</v>
      </c>
      <c r="C64" s="805"/>
      <c r="D64" s="805"/>
      <c r="E64" s="197"/>
      <c r="F64" s="197" t="s">
        <v>450</v>
      </c>
      <c r="K64" s="221"/>
      <c r="L64" s="222"/>
      <c r="M64" s="223"/>
    </row>
    <row r="65" spans="1:13" outlineLevel="1">
      <c r="A65" s="219"/>
      <c r="B65" s="805">
        <v>79.400000000000006</v>
      </c>
      <c r="C65" s="805"/>
      <c r="D65" s="805"/>
      <c r="E65" s="197"/>
      <c r="F65" s="197" t="s">
        <v>281</v>
      </c>
      <c r="K65" s="221"/>
      <c r="L65" s="222"/>
      <c r="M65" s="223"/>
    </row>
    <row r="66" spans="1:13" s="3" customFormat="1" ht="15">
      <c r="A66" s="800" t="s">
        <v>451</v>
      </c>
      <c r="B66" s="801" t="s">
        <v>452</v>
      </c>
      <c r="C66" s="801"/>
      <c r="D66" s="801"/>
      <c r="E66" s="199" t="s">
        <v>453</v>
      </c>
      <c r="F66" s="199"/>
      <c r="K66" s="230"/>
      <c r="L66" s="201"/>
      <c r="M66" s="231"/>
    </row>
    <row r="67" spans="1:13" s="3" customFormat="1" ht="15">
      <c r="A67" s="800" t="s">
        <v>454</v>
      </c>
      <c r="B67" s="801"/>
      <c r="C67" s="801"/>
      <c r="D67" s="801"/>
      <c r="E67" s="199" t="s">
        <v>455</v>
      </c>
      <c r="F67" s="199"/>
      <c r="K67" s="230"/>
      <c r="L67" s="201"/>
      <c r="M67" s="231"/>
    </row>
    <row r="68" spans="1:13" s="3" customFormat="1" ht="15.75" thickBot="1">
      <c r="A68" s="809" t="s">
        <v>456</v>
      </c>
      <c r="B68" s="810"/>
      <c r="C68" s="810"/>
      <c r="D68" s="810"/>
      <c r="E68" s="810"/>
      <c r="F68" s="810"/>
      <c r="G68" s="810"/>
      <c r="H68" s="810"/>
      <c r="I68" s="810"/>
      <c r="J68" s="811"/>
      <c r="K68" s="212">
        <f>SUBTOTAL(9,K26:K67)</f>
        <v>0</v>
      </c>
      <c r="L68" s="206"/>
      <c r="M68" s="213">
        <f>SUBTOTAL(9,M26:M67)</f>
        <v>0</v>
      </c>
    </row>
    <row r="69" spans="1:13" s="3" customFormat="1" ht="16.5" thickTop="1" thickBot="1">
      <c r="A69" s="16"/>
      <c r="B69" s="214"/>
      <c r="C69" s="214"/>
      <c r="D69" s="214"/>
      <c r="E69" s="214"/>
      <c r="F69" s="214"/>
      <c r="G69" s="214"/>
      <c r="H69" s="214"/>
      <c r="I69" s="214"/>
      <c r="J69" s="214"/>
      <c r="K69" s="232"/>
      <c r="L69" s="206"/>
      <c r="M69" s="233"/>
    </row>
    <row r="70" spans="1:13" s="3" customFormat="1" ht="15.75" thickBot="1">
      <c r="A70" s="797" t="s">
        <v>457</v>
      </c>
      <c r="B70" s="798"/>
      <c r="C70" s="798"/>
      <c r="D70" s="798"/>
      <c r="E70" s="798"/>
      <c r="F70" s="798"/>
      <c r="G70" s="798"/>
      <c r="H70" s="798"/>
      <c r="I70" s="798"/>
      <c r="J70" s="799"/>
      <c r="K70" s="234">
        <f>K24+K68</f>
        <v>0</v>
      </c>
      <c r="L70" s="206"/>
      <c r="M70" s="235">
        <f>M24+M68</f>
        <v>0</v>
      </c>
    </row>
    <row r="71" spans="1:13" s="3" customFormat="1" ht="15.75" thickTop="1">
      <c r="A71" s="16"/>
      <c r="B71" s="214"/>
      <c r="C71" s="214"/>
      <c r="D71" s="214"/>
      <c r="E71" s="214"/>
      <c r="F71" s="214"/>
      <c r="G71" s="214"/>
      <c r="H71" s="214"/>
      <c r="I71" s="214"/>
      <c r="J71" s="214"/>
      <c r="K71" s="232"/>
      <c r="L71" s="206"/>
      <c r="M71" s="233"/>
    </row>
    <row r="72" spans="1:13" ht="15">
      <c r="A72" s="16" t="s">
        <v>458</v>
      </c>
      <c r="B72" s="220"/>
      <c r="C72" s="220"/>
      <c r="D72" s="220"/>
      <c r="K72" s="196"/>
      <c r="L72" s="197"/>
      <c r="M72" s="198"/>
    </row>
    <row r="73" spans="1:13" ht="15">
      <c r="A73" s="16"/>
      <c r="B73" s="220"/>
      <c r="C73" s="220"/>
      <c r="D73" s="220"/>
      <c r="K73" s="196"/>
      <c r="L73" s="197"/>
      <c r="M73" s="198"/>
    </row>
    <row r="74" spans="1:13" s="3" customFormat="1" ht="15">
      <c r="A74" s="685" t="s">
        <v>459</v>
      </c>
      <c r="B74" s="686"/>
      <c r="C74" s="684"/>
      <c r="D74" s="684"/>
      <c r="E74" s="199" t="s">
        <v>460</v>
      </c>
      <c r="G74" s="199"/>
      <c r="H74" s="199"/>
      <c r="I74" s="199"/>
      <c r="K74" s="200"/>
      <c r="L74" s="201"/>
      <c r="M74" s="202"/>
    </row>
    <row r="75" spans="1:13" s="3" customFormat="1" ht="15">
      <c r="A75" s="685" t="s">
        <v>461</v>
      </c>
      <c r="B75" s="686"/>
      <c r="C75" s="684"/>
      <c r="D75" s="684"/>
      <c r="E75" s="199" t="s">
        <v>462</v>
      </c>
      <c r="G75" s="199"/>
      <c r="H75" s="199"/>
      <c r="I75" s="199"/>
      <c r="K75" s="200"/>
      <c r="L75" s="201"/>
      <c r="M75" s="202"/>
    </row>
    <row r="76" spans="1:13" s="3" customFormat="1" ht="15">
      <c r="A76" s="685" t="s">
        <v>463</v>
      </c>
      <c r="B76" s="686"/>
      <c r="C76" s="684"/>
      <c r="D76" s="684"/>
      <c r="E76" s="199" t="s">
        <v>464</v>
      </c>
      <c r="G76" s="199"/>
      <c r="H76" s="199"/>
      <c r="I76" s="199"/>
      <c r="K76" s="200"/>
      <c r="L76" s="201"/>
      <c r="M76" s="202"/>
    </row>
    <row r="77" spans="1:13" s="3" customFormat="1" ht="15">
      <c r="A77" s="685" t="s">
        <v>465</v>
      </c>
      <c r="B77" s="686"/>
      <c r="C77" s="684"/>
      <c r="D77" s="684"/>
      <c r="E77" s="199" t="s">
        <v>466</v>
      </c>
      <c r="G77" s="199"/>
      <c r="H77" s="199"/>
      <c r="I77" s="199"/>
      <c r="K77" s="200"/>
      <c r="L77" s="201"/>
      <c r="M77" s="202"/>
    </row>
    <row r="78" spans="1:13" s="3" customFormat="1" ht="15">
      <c r="A78" s="685" t="s">
        <v>467</v>
      </c>
      <c r="B78" s="686"/>
      <c r="C78" s="684"/>
      <c r="D78" s="684"/>
      <c r="E78" s="199" t="s">
        <v>468</v>
      </c>
      <c r="G78" s="199"/>
      <c r="H78" s="199"/>
      <c r="I78" s="199"/>
      <c r="K78" s="200"/>
      <c r="L78" s="201"/>
      <c r="M78" s="202"/>
    </row>
    <row r="79" spans="1:13" s="3" customFormat="1" ht="15">
      <c r="A79" s="685" t="s">
        <v>469</v>
      </c>
      <c r="B79" s="686"/>
      <c r="C79" s="684"/>
      <c r="D79" s="684"/>
      <c r="E79" s="199" t="s">
        <v>470</v>
      </c>
      <c r="G79" s="199"/>
      <c r="H79" s="199"/>
      <c r="I79" s="199"/>
      <c r="K79" s="200"/>
      <c r="L79" s="201"/>
      <c r="M79" s="202"/>
    </row>
    <row r="80" spans="1:13" s="3" customFormat="1" ht="15">
      <c r="A80" s="685" t="s">
        <v>471</v>
      </c>
      <c r="B80" s="686"/>
      <c r="C80" s="684"/>
      <c r="D80" s="684"/>
      <c r="E80" s="199" t="s">
        <v>472</v>
      </c>
      <c r="G80" s="199"/>
      <c r="H80" s="199"/>
      <c r="I80" s="199"/>
      <c r="K80" s="200"/>
      <c r="L80" s="201"/>
      <c r="M80" s="202"/>
    </row>
    <row r="81" spans="1:13" s="3" customFormat="1" ht="15">
      <c r="A81" s="800" t="s">
        <v>473</v>
      </c>
      <c r="B81" s="801"/>
      <c r="C81" s="801"/>
      <c r="D81" s="801"/>
      <c r="E81" s="801"/>
      <c r="F81" s="801"/>
      <c r="G81" s="801"/>
      <c r="H81" s="801"/>
      <c r="I81" s="801"/>
      <c r="J81" s="801"/>
      <c r="K81" s="208">
        <f>SUBTOTAL(9,K74:K80)</f>
        <v>0</v>
      </c>
      <c r="L81" s="206"/>
      <c r="M81" s="209">
        <f>SUBTOTAL(9,M74:M80)</f>
        <v>0</v>
      </c>
    </row>
    <row r="82" spans="1:13" s="3" customFormat="1" ht="15">
      <c r="A82" s="800" t="s">
        <v>474</v>
      </c>
      <c r="B82" s="801"/>
      <c r="C82" s="801"/>
      <c r="D82" s="801"/>
      <c r="E82" s="199" t="s">
        <v>475</v>
      </c>
      <c r="G82" s="199"/>
      <c r="H82" s="199"/>
      <c r="I82" s="199"/>
      <c r="K82" s="203"/>
      <c r="L82" s="201"/>
      <c r="M82" s="204"/>
    </row>
    <row r="83" spans="1:13" s="3" customFormat="1" ht="15">
      <c r="A83" s="800" t="s">
        <v>476</v>
      </c>
      <c r="B83" s="801"/>
      <c r="C83" s="801"/>
      <c r="D83" s="801"/>
      <c r="E83" s="199" t="s">
        <v>477</v>
      </c>
      <c r="G83" s="199"/>
      <c r="H83" s="199"/>
      <c r="I83" s="199"/>
      <c r="K83" s="203"/>
      <c r="L83" s="201"/>
      <c r="M83" s="204"/>
    </row>
    <row r="84" spans="1:13" s="3" customFormat="1" ht="15">
      <c r="A84" s="800" t="s">
        <v>478</v>
      </c>
      <c r="B84" s="801"/>
      <c r="C84" s="801"/>
      <c r="D84" s="801"/>
      <c r="E84" s="801"/>
      <c r="F84" s="801"/>
      <c r="G84" s="801"/>
      <c r="H84" s="801"/>
      <c r="I84" s="801"/>
      <c r="J84" s="801"/>
      <c r="K84" s="208">
        <f>SUBTOTAL(9,K82:K83)</f>
        <v>0</v>
      </c>
      <c r="L84" s="206"/>
      <c r="M84" s="209">
        <f>SUBTOTAL(9,M82:M83)</f>
        <v>0</v>
      </c>
    </row>
    <row r="85" spans="1:13" s="3" customFormat="1" ht="15">
      <c r="A85" s="800" t="s">
        <v>479</v>
      </c>
      <c r="B85" s="801"/>
      <c r="C85" s="801"/>
      <c r="D85" s="801"/>
      <c r="E85" s="801"/>
      <c r="F85" s="801"/>
      <c r="G85" s="801"/>
      <c r="H85" s="801"/>
      <c r="I85" s="801"/>
      <c r="J85" s="801"/>
      <c r="K85" s="208">
        <f>SUBTOTAL(9,K74:K84)</f>
        <v>0</v>
      </c>
      <c r="L85" s="206"/>
      <c r="M85" s="209">
        <f>SUBTOTAL(9,M74:M84)</f>
        <v>0</v>
      </c>
    </row>
    <row r="86" spans="1:13" s="3" customFormat="1" ht="15">
      <c r="A86" s="800" t="s">
        <v>480</v>
      </c>
      <c r="B86" s="801"/>
      <c r="C86" s="801"/>
      <c r="D86" s="801"/>
      <c r="E86" s="199" t="s">
        <v>481</v>
      </c>
      <c r="G86" s="199"/>
      <c r="H86" s="199"/>
      <c r="I86" s="199"/>
      <c r="K86" s="200"/>
      <c r="L86" s="201"/>
      <c r="M86" s="202"/>
    </row>
    <row r="87" spans="1:13" s="3" customFormat="1" ht="15">
      <c r="A87" s="800" t="s">
        <v>482</v>
      </c>
      <c r="B87" s="801"/>
      <c r="C87" s="801"/>
      <c r="D87" s="801"/>
      <c r="E87" s="199" t="s">
        <v>483</v>
      </c>
      <c r="G87" s="199"/>
      <c r="H87" s="199"/>
      <c r="I87" s="199"/>
      <c r="K87" s="200"/>
      <c r="L87" s="201"/>
      <c r="M87" s="202"/>
    </row>
    <row r="88" spans="1:13" s="3" customFormat="1" ht="15">
      <c r="A88" s="800" t="s">
        <v>484</v>
      </c>
      <c r="B88" s="801"/>
      <c r="C88" s="801"/>
      <c r="D88" s="801"/>
      <c r="E88" s="199" t="s">
        <v>485</v>
      </c>
      <c r="G88" s="199"/>
      <c r="H88" s="199"/>
      <c r="I88" s="199"/>
      <c r="K88" s="200"/>
      <c r="L88" s="201"/>
      <c r="M88" s="202"/>
    </row>
    <row r="89" spans="1:13" s="3" customFormat="1" ht="15">
      <c r="A89" s="800" t="s">
        <v>486</v>
      </c>
      <c r="B89" s="801"/>
      <c r="C89" s="801"/>
      <c r="D89" s="801"/>
      <c r="E89" s="199" t="s">
        <v>487</v>
      </c>
      <c r="G89" s="199"/>
      <c r="H89" s="199"/>
      <c r="I89" s="199"/>
      <c r="K89" s="200"/>
      <c r="L89" s="201"/>
      <c r="M89" s="202"/>
    </row>
    <row r="90" spans="1:13" s="3" customFormat="1" ht="15">
      <c r="A90" s="800" t="s">
        <v>488</v>
      </c>
      <c r="B90" s="801"/>
      <c r="C90" s="801"/>
      <c r="D90" s="801"/>
      <c r="E90" s="199" t="s">
        <v>489</v>
      </c>
      <c r="G90" s="199"/>
      <c r="H90" s="199"/>
      <c r="I90" s="199"/>
      <c r="K90" s="200"/>
      <c r="L90" s="201"/>
      <c r="M90" s="202"/>
    </row>
    <row r="91" spans="1:13" s="3" customFormat="1" ht="15">
      <c r="A91" s="800" t="s">
        <v>490</v>
      </c>
      <c r="B91" s="801"/>
      <c r="C91" s="801"/>
      <c r="D91" s="801"/>
      <c r="E91" s="199" t="s">
        <v>491</v>
      </c>
      <c r="G91" s="199"/>
      <c r="H91" s="199"/>
      <c r="I91" s="199"/>
      <c r="K91" s="200"/>
      <c r="L91" s="201"/>
      <c r="M91" s="202"/>
    </row>
    <row r="92" spans="1:13" s="3" customFormat="1" ht="15">
      <c r="A92" s="800" t="s">
        <v>492</v>
      </c>
      <c r="B92" s="801"/>
      <c r="C92" s="801"/>
      <c r="D92" s="801"/>
      <c r="E92" s="199" t="s">
        <v>493</v>
      </c>
      <c r="G92" s="199"/>
      <c r="H92" s="199"/>
      <c r="I92" s="199"/>
      <c r="K92" s="210"/>
      <c r="L92" s="201"/>
      <c r="M92" s="211"/>
    </row>
    <row r="93" spans="1:13" s="3" customFormat="1" ht="15.75" thickBot="1">
      <c r="A93" s="809" t="s">
        <v>494</v>
      </c>
      <c r="B93" s="810"/>
      <c r="C93" s="810"/>
      <c r="D93" s="810"/>
      <c r="E93" s="810"/>
      <c r="F93" s="810"/>
      <c r="G93" s="810"/>
      <c r="H93" s="810"/>
      <c r="I93" s="810"/>
      <c r="J93" s="811"/>
      <c r="K93" s="212">
        <f>SUBTOTAL(9,K74:K92)</f>
        <v>0</v>
      </c>
      <c r="L93" s="206"/>
      <c r="M93" s="213">
        <f>SUBTOTAL(9,M74:M92)</f>
        <v>0</v>
      </c>
    </row>
    <row r="94" spans="1:13" s="3" customFormat="1" ht="15.75" thickTop="1">
      <c r="A94" s="16"/>
      <c r="B94" s="214"/>
      <c r="C94" s="214"/>
      <c r="D94" s="214"/>
      <c r="E94" s="214"/>
      <c r="F94" s="214"/>
      <c r="G94" s="214"/>
      <c r="H94" s="214"/>
      <c r="I94" s="214"/>
      <c r="J94" s="214"/>
      <c r="K94" s="232"/>
      <c r="L94" s="206"/>
      <c r="M94" s="233"/>
    </row>
    <row r="95" spans="1:13" s="3" customFormat="1" ht="15">
      <c r="A95" s="800" t="s">
        <v>495</v>
      </c>
      <c r="B95" s="801"/>
      <c r="C95" s="801"/>
      <c r="D95" s="214"/>
      <c r="E95" s="199" t="s">
        <v>496</v>
      </c>
      <c r="F95" s="199"/>
      <c r="K95" s="200"/>
      <c r="L95" s="201"/>
      <c r="M95" s="202"/>
    </row>
    <row r="96" spans="1:13" s="3" customFormat="1" ht="15">
      <c r="A96" s="800" t="s">
        <v>497</v>
      </c>
      <c r="B96" s="801"/>
      <c r="C96" s="801"/>
      <c r="D96" s="214"/>
      <c r="E96" s="199" t="s">
        <v>498</v>
      </c>
      <c r="F96" s="199"/>
      <c r="K96" s="200"/>
      <c r="L96" s="201"/>
      <c r="M96" s="202"/>
    </row>
    <row r="97" spans="1:13" s="3" customFormat="1" ht="15">
      <c r="A97" s="800" t="s">
        <v>499</v>
      </c>
      <c r="B97" s="801"/>
      <c r="C97" s="801"/>
      <c r="D97" s="214"/>
      <c r="E97" s="199" t="s">
        <v>500</v>
      </c>
      <c r="F97" s="199"/>
      <c r="K97" s="200"/>
      <c r="L97" s="201"/>
      <c r="M97" s="202"/>
    </row>
    <row r="98" spans="1:13" s="3" customFormat="1" ht="15">
      <c r="A98" s="800" t="s">
        <v>501</v>
      </c>
      <c r="B98" s="801"/>
      <c r="C98" s="801"/>
      <c r="D98" s="214"/>
      <c r="E98" s="199" t="s">
        <v>502</v>
      </c>
      <c r="F98" s="199"/>
      <c r="K98" s="200"/>
      <c r="L98" s="201"/>
      <c r="M98" s="202"/>
    </row>
    <row r="99" spans="1:13" s="3" customFormat="1" ht="15">
      <c r="A99" s="800" t="s">
        <v>503</v>
      </c>
      <c r="B99" s="801"/>
      <c r="C99" s="801"/>
      <c r="D99" s="214"/>
      <c r="E99" s="199" t="s">
        <v>504</v>
      </c>
      <c r="F99" s="199"/>
      <c r="K99" s="200"/>
      <c r="L99" s="201"/>
      <c r="M99" s="202"/>
    </row>
    <row r="100" spans="1:13" s="3" customFormat="1" ht="15">
      <c r="A100" s="16" t="s">
        <v>505</v>
      </c>
      <c r="B100" s="214"/>
      <c r="C100" s="214"/>
      <c r="D100" s="214"/>
      <c r="E100" s="199" t="s">
        <v>506</v>
      </c>
      <c r="F100" s="199"/>
      <c r="K100" s="200"/>
      <c r="L100" s="201"/>
      <c r="M100" s="202"/>
    </row>
    <row r="101" spans="1:13" s="3" customFormat="1" ht="15">
      <c r="A101" s="16" t="s">
        <v>507</v>
      </c>
      <c r="B101" s="214"/>
      <c r="C101" s="214"/>
      <c r="D101" s="214"/>
      <c r="E101" s="199" t="s">
        <v>508</v>
      </c>
      <c r="F101" s="199"/>
      <c r="K101" s="200"/>
      <c r="L101" s="201"/>
      <c r="M101" s="202"/>
    </row>
    <row r="102" spans="1:13" s="3" customFormat="1" ht="15">
      <c r="A102" s="16" t="s">
        <v>509</v>
      </c>
      <c r="B102" s="214"/>
      <c r="C102" s="214"/>
      <c r="D102" s="214"/>
      <c r="E102" s="199" t="s">
        <v>510</v>
      </c>
      <c r="F102" s="199"/>
      <c r="K102" s="200"/>
      <c r="L102" s="201"/>
      <c r="M102" s="202"/>
    </row>
    <row r="103" spans="1:13" s="3" customFormat="1" ht="15">
      <c r="A103" s="16" t="s">
        <v>511</v>
      </c>
      <c r="B103" s="214"/>
      <c r="C103" s="214"/>
      <c r="D103" s="214"/>
      <c r="E103" s="199" t="s">
        <v>512</v>
      </c>
      <c r="F103" s="199"/>
      <c r="K103" s="200"/>
      <c r="L103" s="201"/>
      <c r="M103" s="202"/>
    </row>
    <row r="104" spans="1:13" s="3" customFormat="1" ht="15">
      <c r="A104" s="16" t="s">
        <v>513</v>
      </c>
      <c r="B104" s="214"/>
      <c r="C104" s="214"/>
      <c r="D104" s="214"/>
      <c r="E104" s="199" t="s">
        <v>514</v>
      </c>
      <c r="F104" s="199"/>
      <c r="K104" s="200"/>
      <c r="L104" s="201"/>
      <c r="M104" s="202"/>
    </row>
    <row r="105" spans="1:13" s="3" customFormat="1" ht="15">
      <c r="A105" s="16" t="s">
        <v>515</v>
      </c>
      <c r="B105" s="214"/>
      <c r="C105" s="214"/>
      <c r="D105" s="214"/>
      <c r="E105" s="199" t="s">
        <v>516</v>
      </c>
      <c r="F105" s="199"/>
      <c r="K105" s="200"/>
      <c r="L105" s="201"/>
      <c r="M105" s="202"/>
    </row>
    <row r="106" spans="1:13" s="3" customFormat="1" ht="15">
      <c r="A106" s="16" t="s">
        <v>517</v>
      </c>
      <c r="B106" s="214"/>
      <c r="C106" s="214"/>
      <c r="D106" s="214"/>
      <c r="E106" s="199" t="s">
        <v>518</v>
      </c>
      <c r="F106" s="199"/>
      <c r="K106" s="200"/>
      <c r="L106" s="201"/>
      <c r="M106" s="202"/>
    </row>
    <row r="107" spans="1:13" s="3" customFormat="1" ht="15">
      <c r="A107" s="16" t="s">
        <v>519</v>
      </c>
      <c r="B107" s="214"/>
      <c r="C107" s="214"/>
      <c r="D107" s="214"/>
      <c r="E107" s="199" t="s">
        <v>520</v>
      </c>
      <c r="F107" s="199"/>
      <c r="K107" s="200"/>
      <c r="L107" s="201"/>
      <c r="M107" s="202"/>
    </row>
    <row r="108" spans="1:13" s="3" customFormat="1" ht="15">
      <c r="A108" s="16" t="s">
        <v>521</v>
      </c>
      <c r="B108" s="214"/>
      <c r="C108" s="214"/>
      <c r="D108" s="214"/>
      <c r="E108" s="199" t="s">
        <v>522</v>
      </c>
      <c r="F108" s="199"/>
      <c r="K108" s="200"/>
      <c r="L108" s="201"/>
      <c r="M108" s="202"/>
    </row>
    <row r="109" spans="1:13" s="3" customFormat="1" ht="15">
      <c r="A109" s="16" t="s">
        <v>523</v>
      </c>
      <c r="B109" s="214"/>
      <c r="C109" s="214"/>
      <c r="D109" s="214"/>
      <c r="E109" s="199" t="s">
        <v>524</v>
      </c>
      <c r="F109" s="199"/>
      <c r="K109" s="200"/>
      <c r="L109" s="201"/>
      <c r="M109" s="202"/>
    </row>
    <row r="110" spans="1:13" s="3" customFormat="1" ht="15">
      <c r="A110" s="16" t="s">
        <v>525</v>
      </c>
      <c r="B110" s="214"/>
      <c r="C110" s="214"/>
      <c r="D110" s="214"/>
      <c r="E110" s="199" t="s">
        <v>526</v>
      </c>
      <c r="F110" s="199"/>
      <c r="K110" s="200"/>
      <c r="L110" s="201"/>
      <c r="M110" s="202"/>
    </row>
    <row r="111" spans="1:13" s="3" customFormat="1" ht="15">
      <c r="A111" s="16" t="s">
        <v>527</v>
      </c>
      <c r="B111" s="214"/>
      <c r="C111" s="214"/>
      <c r="D111" s="214"/>
      <c r="E111" s="199" t="s">
        <v>528</v>
      </c>
      <c r="F111" s="199"/>
      <c r="K111" s="200"/>
      <c r="L111" s="201"/>
      <c r="M111" s="202"/>
    </row>
    <row r="112" spans="1:13" s="3" customFormat="1" ht="15">
      <c r="A112" s="16" t="s">
        <v>529</v>
      </c>
      <c r="B112" s="214"/>
      <c r="C112" s="214"/>
      <c r="D112" s="214"/>
      <c r="E112" s="199" t="s">
        <v>530</v>
      </c>
      <c r="F112" s="199"/>
      <c r="K112" s="200"/>
      <c r="L112" s="201"/>
      <c r="M112" s="202"/>
    </row>
    <row r="113" spans="1:13" s="3" customFormat="1" ht="15">
      <c r="A113" s="16" t="s">
        <v>531</v>
      </c>
      <c r="B113" s="214"/>
      <c r="C113" s="214"/>
      <c r="D113" s="214"/>
      <c r="E113" s="199" t="s">
        <v>532</v>
      </c>
      <c r="F113" s="199"/>
      <c r="K113" s="200"/>
      <c r="L113" s="201"/>
      <c r="M113" s="202"/>
    </row>
    <row r="114" spans="1:13" s="3" customFormat="1" ht="15">
      <c r="A114" s="16" t="s">
        <v>533</v>
      </c>
      <c r="B114" s="214"/>
      <c r="C114" s="214"/>
      <c r="D114" s="214"/>
      <c r="E114" s="199" t="s">
        <v>534</v>
      </c>
      <c r="F114" s="199"/>
      <c r="K114" s="200"/>
      <c r="L114" s="201"/>
      <c r="M114" s="202"/>
    </row>
    <row r="115" spans="1:13" s="3" customFormat="1" ht="15">
      <c r="A115" s="16" t="s">
        <v>535</v>
      </c>
      <c r="B115" s="214"/>
      <c r="C115" s="214"/>
      <c r="D115" s="214"/>
      <c r="E115" s="199" t="s">
        <v>536</v>
      </c>
      <c r="F115" s="199"/>
      <c r="K115" s="200"/>
      <c r="L115" s="201"/>
      <c r="M115" s="202"/>
    </row>
    <row r="116" spans="1:13" s="3" customFormat="1" ht="15">
      <c r="A116" s="16" t="s">
        <v>537</v>
      </c>
      <c r="B116" s="214"/>
      <c r="C116" s="214"/>
      <c r="D116" s="214"/>
      <c r="E116" s="199" t="s">
        <v>538</v>
      </c>
      <c r="F116" s="199"/>
      <c r="K116" s="200"/>
      <c r="L116" s="201"/>
      <c r="M116" s="202"/>
    </row>
    <row r="117" spans="1:13" s="3" customFormat="1" ht="15">
      <c r="A117" s="16" t="s">
        <v>539</v>
      </c>
      <c r="B117" s="214"/>
      <c r="C117" s="214"/>
      <c r="D117" s="214"/>
      <c r="E117" s="199" t="s">
        <v>540</v>
      </c>
      <c r="F117" s="199"/>
      <c r="K117" s="200"/>
      <c r="L117" s="201"/>
      <c r="M117" s="202"/>
    </row>
    <row r="118" spans="1:13" s="3" customFormat="1" ht="15">
      <c r="A118" s="16" t="s">
        <v>541</v>
      </c>
      <c r="B118" s="214"/>
      <c r="C118" s="214"/>
      <c r="D118" s="214"/>
      <c r="E118" s="199" t="s">
        <v>542</v>
      </c>
      <c r="F118" s="199"/>
      <c r="K118" s="200"/>
      <c r="L118" s="201"/>
      <c r="M118" s="202"/>
    </row>
    <row r="119" spans="1:13" s="3" customFormat="1" ht="15">
      <c r="A119" s="16" t="s">
        <v>543</v>
      </c>
      <c r="B119" s="214"/>
      <c r="C119" s="214"/>
      <c r="D119" s="214"/>
      <c r="E119" s="199" t="s">
        <v>544</v>
      </c>
      <c r="F119" s="199"/>
      <c r="K119" s="200"/>
      <c r="L119" s="201"/>
      <c r="M119" s="202"/>
    </row>
    <row r="120" spans="1:13" s="3" customFormat="1" ht="15">
      <c r="A120" s="16" t="s">
        <v>545</v>
      </c>
      <c r="B120" s="214"/>
      <c r="C120" s="214"/>
      <c r="D120" s="214"/>
      <c r="E120" s="199" t="s">
        <v>546</v>
      </c>
      <c r="F120" s="199"/>
      <c r="K120" s="200"/>
      <c r="L120" s="201"/>
      <c r="M120" s="202"/>
    </row>
    <row r="121" spans="1:13" s="3" customFormat="1" ht="15">
      <c r="A121" s="16" t="s">
        <v>547</v>
      </c>
      <c r="B121" s="214"/>
      <c r="C121" s="214"/>
      <c r="D121" s="214"/>
      <c r="E121" s="199" t="s">
        <v>548</v>
      </c>
      <c r="F121" s="199"/>
      <c r="K121" s="200"/>
      <c r="L121" s="201"/>
      <c r="M121" s="202"/>
    </row>
    <row r="122" spans="1:13" s="3" customFormat="1" ht="15">
      <c r="A122" s="16" t="s">
        <v>549</v>
      </c>
      <c r="B122" s="214"/>
      <c r="C122" s="214"/>
      <c r="D122" s="214"/>
      <c r="E122" s="199" t="s">
        <v>550</v>
      </c>
      <c r="F122" s="199"/>
      <c r="K122" s="200"/>
      <c r="L122" s="201"/>
      <c r="M122" s="202"/>
    </row>
    <row r="123" spans="1:13" s="3" customFormat="1" ht="15">
      <c r="A123" s="16" t="s">
        <v>551</v>
      </c>
      <c r="B123" s="214"/>
      <c r="C123" s="214"/>
      <c r="D123" s="214"/>
      <c r="E123" s="199" t="s">
        <v>552</v>
      </c>
      <c r="F123" s="199"/>
      <c r="K123" s="200"/>
      <c r="L123" s="201"/>
      <c r="M123" s="202"/>
    </row>
    <row r="124" spans="1:13" s="3" customFormat="1" ht="15">
      <c r="A124" s="16" t="s">
        <v>553</v>
      </c>
      <c r="B124" s="214"/>
      <c r="C124" s="214"/>
      <c r="D124" s="214"/>
      <c r="E124" s="199" t="s">
        <v>554</v>
      </c>
      <c r="F124" s="199"/>
      <c r="K124" s="200"/>
      <c r="L124" s="201"/>
      <c r="M124" s="202"/>
    </row>
    <row r="125" spans="1:13" s="3" customFormat="1" ht="15">
      <c r="A125" s="16" t="s">
        <v>555</v>
      </c>
      <c r="B125" s="214"/>
      <c r="C125" s="214"/>
      <c r="D125" s="214"/>
      <c r="E125" s="199" t="s">
        <v>556</v>
      </c>
      <c r="F125" s="199"/>
      <c r="K125" s="200"/>
      <c r="L125" s="201"/>
      <c r="M125" s="202"/>
    </row>
    <row r="126" spans="1:13" s="3" customFormat="1" ht="15">
      <c r="A126" s="16" t="s">
        <v>557</v>
      </c>
      <c r="B126" s="214"/>
      <c r="C126" s="214"/>
      <c r="D126" s="214"/>
      <c r="E126" s="199" t="s">
        <v>558</v>
      </c>
      <c r="F126" s="199"/>
      <c r="K126" s="200"/>
      <c r="L126" s="201"/>
      <c r="M126" s="202"/>
    </row>
    <row r="127" spans="1:13" s="3" customFormat="1" ht="15">
      <c r="A127" s="16" t="s">
        <v>559</v>
      </c>
      <c r="B127" s="214"/>
      <c r="C127" s="214"/>
      <c r="D127" s="214"/>
      <c r="E127" s="199" t="s">
        <v>560</v>
      </c>
      <c r="F127" s="199"/>
      <c r="K127" s="200"/>
      <c r="L127" s="201"/>
      <c r="M127" s="202"/>
    </row>
    <row r="128" spans="1:13" s="3" customFormat="1" ht="15">
      <c r="A128" s="16" t="s">
        <v>561</v>
      </c>
      <c r="B128" s="214"/>
      <c r="C128" s="214"/>
      <c r="D128" s="214"/>
      <c r="E128" s="199" t="s">
        <v>562</v>
      </c>
      <c r="F128" s="199"/>
      <c r="K128" s="200"/>
      <c r="L128" s="201"/>
      <c r="M128" s="202"/>
    </row>
    <row r="129" spans="1:13" s="3" customFormat="1" ht="15">
      <c r="A129" s="16" t="s">
        <v>563</v>
      </c>
      <c r="B129" s="214"/>
      <c r="C129" s="214"/>
      <c r="D129" s="214"/>
      <c r="E129" s="199" t="s">
        <v>564</v>
      </c>
      <c r="F129" s="199"/>
      <c r="K129" s="200"/>
      <c r="L129" s="201"/>
      <c r="M129" s="202"/>
    </row>
    <row r="130" spans="1:13" s="3" customFormat="1" ht="15">
      <c r="A130" s="16" t="s">
        <v>565</v>
      </c>
      <c r="B130" s="214"/>
      <c r="C130" s="214"/>
      <c r="D130" s="214"/>
      <c r="E130" s="199" t="s">
        <v>566</v>
      </c>
      <c r="F130" s="199"/>
      <c r="K130" s="200"/>
      <c r="L130" s="201"/>
      <c r="M130" s="202"/>
    </row>
    <row r="131" spans="1:13" s="3" customFormat="1" ht="15">
      <c r="A131" s="16" t="s">
        <v>567</v>
      </c>
      <c r="B131" s="214"/>
      <c r="C131" s="214"/>
      <c r="D131" s="214"/>
      <c r="E131" s="199" t="s">
        <v>568</v>
      </c>
      <c r="F131" s="199"/>
      <c r="K131" s="236">
        <f>SUBTOTAL(9,K132:K141)</f>
        <v>0</v>
      </c>
      <c r="L131" s="237"/>
      <c r="M131" s="238">
        <f>SUBTOTAL(9,M132:M141)</f>
        <v>0</v>
      </c>
    </row>
    <row r="132" spans="1:13" outlineLevel="1">
      <c r="A132" s="219"/>
      <c r="B132" s="805">
        <v>134.1</v>
      </c>
      <c r="C132" s="805"/>
      <c r="D132" s="805"/>
      <c r="E132" s="197"/>
      <c r="F132" s="197" t="s">
        <v>569</v>
      </c>
      <c r="K132" s="239"/>
      <c r="L132" s="222"/>
      <c r="M132" s="240"/>
    </row>
    <row r="133" spans="1:13" outlineLevel="1">
      <c r="A133" s="219"/>
      <c r="B133" s="805">
        <v>134.19999999999999</v>
      </c>
      <c r="C133" s="805"/>
      <c r="D133" s="805"/>
      <c r="E133" s="197"/>
      <c r="F133" s="197" t="s">
        <v>570</v>
      </c>
      <c r="K133" s="239"/>
      <c r="L133" s="222"/>
      <c r="M133" s="240"/>
    </row>
    <row r="134" spans="1:13" outlineLevel="1">
      <c r="A134" s="219"/>
      <c r="B134" s="805">
        <v>134.30000000000001</v>
      </c>
      <c r="C134" s="805"/>
      <c r="D134" s="805"/>
      <c r="E134" s="197"/>
      <c r="F134" s="197" t="s">
        <v>571</v>
      </c>
      <c r="K134" s="239"/>
      <c r="L134" s="222"/>
      <c r="M134" s="240"/>
    </row>
    <row r="135" spans="1:13" outlineLevel="1">
      <c r="A135" s="219"/>
      <c r="B135" s="805">
        <v>134.4</v>
      </c>
      <c r="C135" s="805"/>
      <c r="D135" s="805"/>
      <c r="E135" s="197"/>
      <c r="F135" s="197" t="s">
        <v>572</v>
      </c>
      <c r="K135" s="239"/>
      <c r="L135" s="222"/>
      <c r="M135" s="240"/>
    </row>
    <row r="136" spans="1:13" outlineLevel="1">
      <c r="A136" s="219"/>
      <c r="B136" s="805">
        <v>134.5</v>
      </c>
      <c r="C136" s="805"/>
      <c r="D136" s="805"/>
      <c r="E136" s="197"/>
      <c r="F136" s="197" t="s">
        <v>573</v>
      </c>
      <c r="K136" s="239"/>
      <c r="L136" s="222"/>
      <c r="M136" s="240"/>
    </row>
    <row r="137" spans="1:13" outlineLevel="1">
      <c r="A137" s="219"/>
      <c r="B137" s="805">
        <v>134.6</v>
      </c>
      <c r="C137" s="805"/>
      <c r="D137" s="805"/>
      <c r="E137" s="197"/>
      <c r="F137" s="197" t="s">
        <v>574</v>
      </c>
      <c r="K137" s="239"/>
      <c r="L137" s="222"/>
      <c r="M137" s="240"/>
    </row>
    <row r="138" spans="1:13" outlineLevel="1">
      <c r="A138" s="219"/>
      <c r="B138" s="805">
        <v>134.69999999999999</v>
      </c>
      <c r="C138" s="805"/>
      <c r="D138" s="805"/>
      <c r="E138" s="197"/>
      <c r="F138" s="197" t="s">
        <v>260</v>
      </c>
      <c r="K138" s="239"/>
      <c r="L138" s="222"/>
      <c r="M138" s="240"/>
    </row>
    <row r="139" spans="1:13" outlineLevel="1">
      <c r="A139" s="219"/>
      <c r="B139" s="805">
        <v>134.80000000000001</v>
      </c>
      <c r="C139" s="805"/>
      <c r="D139" s="805"/>
      <c r="E139" s="197"/>
      <c r="F139" s="197" t="s">
        <v>281</v>
      </c>
      <c r="K139" s="239"/>
      <c r="L139" s="222"/>
      <c r="M139" s="240"/>
    </row>
    <row r="140" spans="1:13" outlineLevel="1">
      <c r="A140" s="219"/>
      <c r="B140" s="805">
        <v>134.9</v>
      </c>
      <c r="C140" s="805"/>
      <c r="D140" s="805"/>
      <c r="E140" s="197"/>
      <c r="F140" s="197" t="s">
        <v>575</v>
      </c>
      <c r="K140" s="239"/>
      <c r="L140" s="222"/>
      <c r="M140" s="240"/>
    </row>
    <row r="141" spans="1:13" outlineLevel="1">
      <c r="A141" s="219"/>
      <c r="B141" s="805">
        <v>134.1</v>
      </c>
      <c r="C141" s="805"/>
      <c r="D141" s="805"/>
      <c r="E141" s="197"/>
      <c r="F141" s="197" t="s">
        <v>242</v>
      </c>
      <c r="K141" s="239"/>
      <c r="L141" s="222"/>
      <c r="M141" s="240"/>
    </row>
    <row r="142" spans="1:13" s="3" customFormat="1" ht="15">
      <c r="A142" s="800" t="s">
        <v>576</v>
      </c>
      <c r="B142" s="801"/>
      <c r="C142" s="801"/>
      <c r="D142" s="214"/>
      <c r="E142" s="199" t="s">
        <v>577</v>
      </c>
      <c r="F142" s="199"/>
      <c r="K142" s="200"/>
      <c r="L142" s="201"/>
      <c r="M142" s="202"/>
    </row>
    <row r="143" spans="1:13" s="3" customFormat="1" ht="15.75" thickBot="1">
      <c r="A143" s="809" t="s">
        <v>578</v>
      </c>
      <c r="B143" s="810"/>
      <c r="C143" s="810"/>
      <c r="D143" s="810"/>
      <c r="E143" s="810"/>
      <c r="F143" s="810"/>
      <c r="G143" s="810"/>
      <c r="H143" s="810"/>
      <c r="I143" s="810"/>
      <c r="J143" s="811"/>
      <c r="K143" s="241">
        <f>SUBTOTAL(9,K95:K142)</f>
        <v>0</v>
      </c>
      <c r="L143" s="237"/>
      <c r="M143" s="242">
        <f>SUBTOTAL(9,M95:M142)</f>
        <v>0</v>
      </c>
    </row>
    <row r="144" spans="1:13" s="3" customFormat="1" ht="16.5" thickTop="1" thickBot="1">
      <c r="A144" s="16"/>
      <c r="B144" s="214"/>
      <c r="C144" s="214"/>
      <c r="D144" s="214"/>
      <c r="E144" s="214"/>
      <c r="F144" s="214"/>
      <c r="G144" s="214"/>
      <c r="H144" s="214"/>
      <c r="I144" s="214"/>
      <c r="J144" s="214"/>
      <c r="K144" s="232"/>
      <c r="L144" s="206"/>
      <c r="M144" s="233"/>
    </row>
    <row r="145" spans="1:13" s="3" customFormat="1" ht="15.75" thickBot="1">
      <c r="A145" s="797" t="s">
        <v>579</v>
      </c>
      <c r="B145" s="798"/>
      <c r="C145" s="798"/>
      <c r="D145" s="798"/>
      <c r="E145" s="798"/>
      <c r="F145" s="798"/>
      <c r="G145" s="798"/>
      <c r="H145" s="798"/>
      <c r="I145" s="798"/>
      <c r="J145" s="799"/>
      <c r="K145" s="234">
        <f>K93+K143</f>
        <v>0</v>
      </c>
      <c r="L145" s="206"/>
      <c r="M145" s="235">
        <f>M93+M143</f>
        <v>0</v>
      </c>
    </row>
    <row r="146" spans="1:13" s="3" customFormat="1" ht="15.75" thickTop="1">
      <c r="A146" s="16"/>
      <c r="B146" s="214"/>
      <c r="C146" s="214"/>
      <c r="D146" s="214"/>
      <c r="E146" s="214"/>
      <c r="F146" s="214"/>
      <c r="G146" s="214"/>
      <c r="H146" s="214"/>
      <c r="I146" s="214"/>
      <c r="J146" s="214"/>
      <c r="K146" s="243"/>
      <c r="L146" s="237"/>
      <c r="M146" s="244"/>
    </row>
    <row r="147" spans="1:13" ht="15">
      <c r="A147" s="16" t="s">
        <v>580</v>
      </c>
      <c r="B147" s="220"/>
      <c r="C147" s="220"/>
      <c r="D147" s="220"/>
      <c r="K147" s="236">
        <f>K70-K145</f>
        <v>0</v>
      </c>
      <c r="L147" s="237"/>
      <c r="M147" s="238">
        <f>M70-M145</f>
        <v>0</v>
      </c>
    </row>
    <row r="148" spans="1:13" s="3" customFormat="1" ht="15">
      <c r="A148" s="800" t="s">
        <v>581</v>
      </c>
      <c r="B148" s="801"/>
      <c r="C148" s="801"/>
      <c r="D148" s="214"/>
      <c r="E148" s="199" t="s">
        <v>582</v>
      </c>
      <c r="F148" s="199"/>
      <c r="K148" s="245">
        <f>SUBTOTAL(9,K149:K151)</f>
        <v>0</v>
      </c>
      <c r="L148" s="237"/>
      <c r="M148" s="246">
        <f>SUBTOTAL(9,M149:M151)</f>
        <v>0</v>
      </c>
    </row>
    <row r="149" spans="1:13" outlineLevel="1">
      <c r="A149" s="219"/>
      <c r="B149" s="688">
        <v>136.1</v>
      </c>
      <c r="C149" s="688" t="s">
        <v>583</v>
      </c>
      <c r="D149" s="688"/>
      <c r="E149" s="197"/>
      <c r="F149" s="197" t="s">
        <v>584</v>
      </c>
      <c r="K149" s="247"/>
      <c r="L149" s="222"/>
      <c r="M149" s="248"/>
    </row>
    <row r="150" spans="1:13" outlineLevel="1">
      <c r="A150" s="219"/>
      <c r="B150" s="688">
        <v>136.19999999999999</v>
      </c>
      <c r="C150" s="688" t="s">
        <v>585</v>
      </c>
      <c r="D150" s="688"/>
      <c r="E150" s="197"/>
      <c r="F150" s="197" t="s">
        <v>586</v>
      </c>
      <c r="K150" s="247"/>
      <c r="L150" s="222"/>
      <c r="M150" s="248"/>
    </row>
    <row r="151" spans="1:13" ht="15" outlineLevel="1" thickBot="1">
      <c r="A151" s="219"/>
      <c r="B151" s="688">
        <v>136.30000000000001</v>
      </c>
      <c r="C151" s="688" t="s">
        <v>587</v>
      </c>
      <c r="D151" s="688"/>
      <c r="E151" s="197"/>
      <c r="F151" s="197" t="s">
        <v>588</v>
      </c>
      <c r="K151" s="249"/>
      <c r="L151" s="222"/>
      <c r="M151" s="250"/>
    </row>
    <row r="152" spans="1:13" ht="15.75" thickBot="1">
      <c r="A152" s="806" t="s">
        <v>589</v>
      </c>
      <c r="B152" s="807"/>
      <c r="C152" s="807"/>
      <c r="D152" s="807"/>
      <c r="E152" s="807"/>
      <c r="F152" s="807"/>
      <c r="G152" s="807"/>
      <c r="H152" s="807"/>
      <c r="I152" s="807"/>
      <c r="J152" s="808"/>
      <c r="K152" s="251">
        <f>SUBTOTAL(9,K147:K151)</f>
        <v>0</v>
      </c>
      <c r="L152" s="237"/>
      <c r="M152" s="252">
        <f>SUBTOTAL(9,M147:M151)</f>
        <v>0</v>
      </c>
    </row>
    <row r="153" spans="1:13" ht="15" thickTop="1"/>
  </sheetData>
  <sheetProtection algorithmName="SHA-512" hashValue="6o3BiFW6nBlxj7khK1cQX4LG+Br/Bg1DuiRNx6cOdWO4/wE1ON9NOYRfb/XISv7cUP0QqY844y5O87H5zrmxUA==" saltValue="TiegOaXy4M+Q2VxzUHdRsQ==" spinCount="100000" sheet="1" objects="1" scenarios="1" formatCells="0" formatColumns="0" formatRows="0"/>
  <mergeCells count="60">
    <mergeCell ref="B62:D62"/>
    <mergeCell ref="B63:D63"/>
    <mergeCell ref="B64:D64"/>
    <mergeCell ref="B140:D140"/>
    <mergeCell ref="A142:C142"/>
    <mergeCell ref="A68:J68"/>
    <mergeCell ref="A93:J93"/>
    <mergeCell ref="A95:C95"/>
    <mergeCell ref="A96:C96"/>
    <mergeCell ref="A97:C97"/>
    <mergeCell ref="A98:C98"/>
    <mergeCell ref="A99:C99"/>
    <mergeCell ref="B132:D132"/>
    <mergeCell ref="B133:D133"/>
    <mergeCell ref="B134:D134"/>
    <mergeCell ref="B135:D135"/>
    <mergeCell ref="B136:D136"/>
    <mergeCell ref="B137:D137"/>
    <mergeCell ref="B138:D138"/>
    <mergeCell ref="A152:J152"/>
    <mergeCell ref="A148:C148"/>
    <mergeCell ref="A145:J145"/>
    <mergeCell ref="A143:J143"/>
    <mergeCell ref="B141:D141"/>
    <mergeCell ref="B139:D139"/>
    <mergeCell ref="A92:D92"/>
    <mergeCell ref="A81:J81"/>
    <mergeCell ref="A84:J84"/>
    <mergeCell ref="A85:J85"/>
    <mergeCell ref="A86:D86"/>
    <mergeCell ref="A87:D87"/>
    <mergeCell ref="A88:D88"/>
    <mergeCell ref="A89:D89"/>
    <mergeCell ref="A90:D90"/>
    <mergeCell ref="A91:D91"/>
    <mergeCell ref="A82:D82"/>
    <mergeCell ref="A83:D83"/>
    <mergeCell ref="A70:J70"/>
    <mergeCell ref="A67:D67"/>
    <mergeCell ref="A7:J7"/>
    <mergeCell ref="E54:J54"/>
    <mergeCell ref="A53:D53"/>
    <mergeCell ref="A54:D54"/>
    <mergeCell ref="A26:D26"/>
    <mergeCell ref="A60:D60"/>
    <mergeCell ref="A61:D61"/>
    <mergeCell ref="A66:D66"/>
    <mergeCell ref="B65:D65"/>
    <mergeCell ref="B55:D55"/>
    <mergeCell ref="B56:D56"/>
    <mergeCell ref="B57:D57"/>
    <mergeCell ref="B58:D58"/>
    <mergeCell ref="B59:D59"/>
    <mergeCell ref="A5:M5"/>
    <mergeCell ref="A1:H1"/>
    <mergeCell ref="A2:H2"/>
    <mergeCell ref="A3:H3"/>
    <mergeCell ref="I1:M1"/>
    <mergeCell ref="I2:M2"/>
    <mergeCell ref="I3:M3"/>
  </mergeCells>
  <phoneticPr fontId="42" type="noConversion"/>
  <pageMargins left="0" right="0" top="0" bottom="0" header="0" footer="0"/>
  <pageSetup orientation="portrait" r:id="rId1"/>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99"/>
  </sheetPr>
  <dimension ref="A1:J40"/>
  <sheetViews>
    <sheetView showGridLines="0" zoomScale="85" zoomScaleNormal="85" zoomScaleSheetLayoutView="85" zoomScalePageLayoutView="85" workbookViewId="0">
      <selection activeCell="I38" sqref="I38"/>
    </sheetView>
  </sheetViews>
  <sheetFormatPr defaultColWidth="9.140625" defaultRowHeight="12" customHeight="1"/>
  <cols>
    <col min="1" max="1" width="4.42578125" style="4" customWidth="1"/>
    <col min="2" max="2" width="24.85546875" style="4" customWidth="1"/>
    <col min="3" max="3" width="17.42578125" style="4" customWidth="1"/>
    <col min="4" max="7" width="26.42578125" style="4" customWidth="1"/>
    <col min="8" max="8" width="1.85546875" style="4" customWidth="1"/>
    <col min="9" max="10" width="19.7109375" style="4" customWidth="1"/>
    <col min="11" max="11" width="9" style="87" customWidth="1"/>
    <col min="12" max="12" width="5.42578125" style="87" customWidth="1"/>
    <col min="13" max="16384" width="9.140625" style="87"/>
  </cols>
  <sheetData>
    <row r="1" spans="1:10" ht="15">
      <c r="A1" s="816" t="s">
        <v>4</v>
      </c>
      <c r="B1" s="817"/>
      <c r="C1" s="795">
        <f>Topsheet!C11</f>
        <v>0</v>
      </c>
      <c r="D1" s="795"/>
      <c r="E1" s="795"/>
      <c r="F1" s="795"/>
      <c r="G1" s="795"/>
      <c r="H1" s="815"/>
      <c r="I1" s="815"/>
      <c r="J1" s="796"/>
    </row>
    <row r="2" spans="1:10" ht="15">
      <c r="A2" s="818" t="s">
        <v>5</v>
      </c>
      <c r="B2" s="819"/>
      <c r="C2" s="775">
        <f>Topsheet!C12</f>
        <v>0</v>
      </c>
      <c r="D2" s="775"/>
      <c r="E2" s="775"/>
      <c r="F2" s="775"/>
      <c r="G2" s="775"/>
      <c r="H2" s="776"/>
      <c r="I2" s="776"/>
      <c r="J2" s="777"/>
    </row>
    <row r="3" spans="1:10" ht="15.75" thickBot="1">
      <c r="A3" s="820" t="s">
        <v>6</v>
      </c>
      <c r="B3" s="821"/>
      <c r="C3" s="779">
        <f>Topsheet!C13</f>
        <v>0</v>
      </c>
      <c r="D3" s="779"/>
      <c r="E3" s="779"/>
      <c r="F3" s="779"/>
      <c r="G3" s="779"/>
      <c r="H3" s="780"/>
      <c r="I3" s="780"/>
      <c r="J3" s="781"/>
    </row>
    <row r="4" spans="1:10" ht="12.75" customHeight="1">
      <c r="A4" s="3"/>
    </row>
    <row r="5" spans="1:10" s="254" customFormat="1" ht="18">
      <c r="A5" s="814" t="s">
        <v>590</v>
      </c>
      <c r="B5" s="814"/>
      <c r="C5" s="814"/>
      <c r="D5" s="814"/>
      <c r="E5" s="814"/>
      <c r="F5" s="814"/>
      <c r="G5" s="814"/>
      <c r="H5" s="814"/>
      <c r="I5" s="814"/>
      <c r="J5" s="814"/>
    </row>
    <row r="6" spans="1:10" ht="12.75" customHeight="1" thickBot="1">
      <c r="A6" s="3"/>
    </row>
    <row r="7" spans="1:10" s="255" customFormat="1" ht="15.75" thickBot="1">
      <c r="A7" s="826" t="s">
        <v>24</v>
      </c>
      <c r="B7" s="827"/>
      <c r="C7" s="828"/>
      <c r="D7" s="822" t="s">
        <v>119</v>
      </c>
      <c r="E7" s="822" t="s">
        <v>591</v>
      </c>
      <c r="F7" s="822" t="s">
        <v>592</v>
      </c>
      <c r="G7" s="824" t="s">
        <v>593</v>
      </c>
      <c r="H7" s="258"/>
      <c r="I7" s="769" t="s">
        <v>594</v>
      </c>
      <c r="J7" s="770"/>
    </row>
    <row r="8" spans="1:10" s="255" customFormat="1" ht="27.75" customHeight="1" thickBot="1">
      <c r="A8" s="829"/>
      <c r="B8" s="830"/>
      <c r="C8" s="831"/>
      <c r="D8" s="823"/>
      <c r="E8" s="823"/>
      <c r="F8" s="823"/>
      <c r="G8" s="825"/>
      <c r="H8" s="258"/>
      <c r="I8" s="192" t="s">
        <v>123</v>
      </c>
      <c r="J8" s="192" t="s">
        <v>122</v>
      </c>
    </row>
    <row r="9" spans="1:10" ht="14.25">
      <c r="A9" s="262">
        <v>1</v>
      </c>
      <c r="B9" s="1015"/>
      <c r="C9" s="1016"/>
      <c r="D9" s="265"/>
      <c r="E9" s="265"/>
      <c r="F9" s="265"/>
      <c r="G9" s="268">
        <f>E9-F9</f>
        <v>0</v>
      </c>
      <c r="H9" s="259"/>
      <c r="I9" s="272"/>
      <c r="J9" s="272"/>
    </row>
    <row r="10" spans="1:10" ht="14.25">
      <c r="A10" s="263">
        <v>2</v>
      </c>
      <c r="B10" s="1017"/>
      <c r="C10" s="1018"/>
      <c r="D10" s="266"/>
      <c r="E10" s="266"/>
      <c r="F10" s="266"/>
      <c r="G10" s="269">
        <f t="shared" ref="G10:G37" si="0">E10-F10</f>
        <v>0</v>
      </c>
      <c r="H10" s="259"/>
      <c r="I10" s="273"/>
      <c r="J10" s="273"/>
    </row>
    <row r="11" spans="1:10" ht="14.25">
      <c r="A11" s="263">
        <v>3</v>
      </c>
      <c r="B11" s="1017"/>
      <c r="C11" s="1018"/>
      <c r="D11" s="266"/>
      <c r="E11" s="266"/>
      <c r="F11" s="266"/>
      <c r="G11" s="269">
        <f t="shared" si="0"/>
        <v>0</v>
      </c>
      <c r="H11" s="259"/>
      <c r="I11" s="273"/>
      <c r="J11" s="273"/>
    </row>
    <row r="12" spans="1:10" ht="14.25">
      <c r="A12" s="263">
        <v>4</v>
      </c>
      <c r="B12" s="1017"/>
      <c r="C12" s="1018"/>
      <c r="D12" s="266"/>
      <c r="E12" s="266"/>
      <c r="F12" s="266"/>
      <c r="G12" s="269">
        <f>E12-F12</f>
        <v>0</v>
      </c>
      <c r="H12" s="259"/>
      <c r="I12" s="273"/>
      <c r="J12" s="273"/>
    </row>
    <row r="13" spans="1:10" ht="14.25">
      <c r="A13" s="263">
        <v>5</v>
      </c>
      <c r="B13" s="1017"/>
      <c r="C13" s="1018"/>
      <c r="D13" s="266"/>
      <c r="E13" s="266"/>
      <c r="F13" s="266"/>
      <c r="G13" s="269">
        <f t="shared" si="0"/>
        <v>0</v>
      </c>
      <c r="H13" s="259"/>
      <c r="I13" s="273"/>
      <c r="J13" s="273"/>
    </row>
    <row r="14" spans="1:10" ht="14.25">
      <c r="A14" s="263">
        <v>6</v>
      </c>
      <c r="B14" s="1017"/>
      <c r="C14" s="1018"/>
      <c r="D14" s="266"/>
      <c r="E14" s="266"/>
      <c r="F14" s="266"/>
      <c r="G14" s="269">
        <f t="shared" si="0"/>
        <v>0</v>
      </c>
      <c r="H14" s="259"/>
      <c r="I14" s="273"/>
      <c r="J14" s="273"/>
    </row>
    <row r="15" spans="1:10" ht="14.25">
      <c r="A15" s="263">
        <v>7</v>
      </c>
      <c r="B15" s="1019"/>
      <c r="C15" s="1020"/>
      <c r="D15" s="266"/>
      <c r="E15" s="266"/>
      <c r="F15" s="266"/>
      <c r="G15" s="269">
        <f t="shared" si="0"/>
        <v>0</v>
      </c>
      <c r="H15" s="259"/>
      <c r="I15" s="273"/>
      <c r="J15" s="273"/>
    </row>
    <row r="16" spans="1:10" ht="14.25">
      <c r="A16" s="263">
        <v>8</v>
      </c>
      <c r="B16" s="648"/>
      <c r="C16" s="649"/>
      <c r="D16" s="266"/>
      <c r="E16" s="266"/>
      <c r="F16" s="266"/>
      <c r="G16" s="269">
        <f t="shared" si="0"/>
        <v>0</v>
      </c>
      <c r="H16" s="259"/>
      <c r="I16" s="273"/>
      <c r="J16" s="273"/>
    </row>
    <row r="17" spans="1:10" ht="14.25">
      <c r="A17" s="263">
        <v>9</v>
      </c>
      <c r="B17" s="1019"/>
      <c r="C17" s="1020"/>
      <c r="D17" s="266"/>
      <c r="E17" s="266"/>
      <c r="F17" s="266"/>
      <c r="G17" s="269">
        <f t="shared" si="0"/>
        <v>0</v>
      </c>
      <c r="H17" s="259"/>
      <c r="I17" s="273"/>
      <c r="J17" s="273"/>
    </row>
    <row r="18" spans="1:10" ht="14.25">
      <c r="A18" s="263">
        <v>10</v>
      </c>
      <c r="B18" s="1019"/>
      <c r="C18" s="1020"/>
      <c r="D18" s="266"/>
      <c r="E18" s="266"/>
      <c r="F18" s="266"/>
      <c r="G18" s="269">
        <f t="shared" si="0"/>
        <v>0</v>
      </c>
      <c r="H18" s="259"/>
      <c r="I18" s="273"/>
      <c r="J18" s="273"/>
    </row>
    <row r="19" spans="1:10" ht="14.25">
      <c r="A19" s="263">
        <v>11</v>
      </c>
      <c r="B19" s="812"/>
      <c r="C19" s="813"/>
      <c r="D19" s="266"/>
      <c r="E19" s="266"/>
      <c r="F19" s="266"/>
      <c r="G19" s="269">
        <f t="shared" si="0"/>
        <v>0</v>
      </c>
      <c r="H19" s="259"/>
      <c r="I19" s="273"/>
      <c r="J19" s="273"/>
    </row>
    <row r="20" spans="1:10" ht="14.25">
      <c r="A20" s="263">
        <v>12</v>
      </c>
      <c r="B20" s="812"/>
      <c r="C20" s="813"/>
      <c r="D20" s="266"/>
      <c r="E20" s="266"/>
      <c r="F20" s="266"/>
      <c r="G20" s="269">
        <f t="shared" si="0"/>
        <v>0</v>
      </c>
      <c r="H20" s="259"/>
      <c r="I20" s="273"/>
      <c r="J20" s="273"/>
    </row>
    <row r="21" spans="1:10" ht="14.25">
      <c r="A21" s="263">
        <v>13</v>
      </c>
      <c r="B21" s="812"/>
      <c r="C21" s="813"/>
      <c r="D21" s="266"/>
      <c r="E21" s="266"/>
      <c r="F21" s="266"/>
      <c r="G21" s="269">
        <f t="shared" si="0"/>
        <v>0</v>
      </c>
      <c r="H21" s="259"/>
      <c r="I21" s="273"/>
      <c r="J21" s="273"/>
    </row>
    <row r="22" spans="1:10" ht="14.25">
      <c r="A22" s="263">
        <v>14</v>
      </c>
      <c r="B22" s="812"/>
      <c r="C22" s="813"/>
      <c r="D22" s="266"/>
      <c r="E22" s="266"/>
      <c r="F22" s="266"/>
      <c r="G22" s="269">
        <f t="shared" si="0"/>
        <v>0</v>
      </c>
      <c r="H22" s="259"/>
      <c r="I22" s="273"/>
      <c r="J22" s="273"/>
    </row>
    <row r="23" spans="1:10" ht="14.25">
      <c r="A23" s="263">
        <v>3</v>
      </c>
      <c r="B23" s="812"/>
      <c r="C23" s="813"/>
      <c r="D23" s="266"/>
      <c r="E23" s="266"/>
      <c r="F23" s="266"/>
      <c r="G23" s="269">
        <f t="shared" si="0"/>
        <v>0</v>
      </c>
      <c r="H23" s="259"/>
      <c r="I23" s="273"/>
      <c r="J23" s="273"/>
    </row>
    <row r="24" spans="1:10" ht="14.25">
      <c r="A24" s="263">
        <v>16</v>
      </c>
      <c r="B24" s="812"/>
      <c r="C24" s="813"/>
      <c r="D24" s="266"/>
      <c r="E24" s="266"/>
      <c r="F24" s="266"/>
      <c r="G24" s="269">
        <f t="shared" si="0"/>
        <v>0</v>
      </c>
      <c r="H24" s="259"/>
      <c r="I24" s="273"/>
      <c r="J24" s="273"/>
    </row>
    <row r="25" spans="1:10" ht="14.25">
      <c r="A25" s="263">
        <v>17</v>
      </c>
      <c r="B25" s="812"/>
      <c r="C25" s="813"/>
      <c r="D25" s="266"/>
      <c r="E25" s="266"/>
      <c r="F25" s="266"/>
      <c r="G25" s="269">
        <f t="shared" si="0"/>
        <v>0</v>
      </c>
      <c r="H25" s="259"/>
      <c r="I25" s="273"/>
      <c r="J25" s="273"/>
    </row>
    <row r="26" spans="1:10" ht="14.25">
      <c r="A26" s="263">
        <v>18</v>
      </c>
      <c r="B26" s="812"/>
      <c r="C26" s="813"/>
      <c r="D26" s="266"/>
      <c r="E26" s="266"/>
      <c r="F26" s="266"/>
      <c r="G26" s="269">
        <f t="shared" si="0"/>
        <v>0</v>
      </c>
      <c r="H26" s="259"/>
      <c r="I26" s="273"/>
      <c r="J26" s="273"/>
    </row>
    <row r="27" spans="1:10" ht="14.25">
      <c r="A27" s="263">
        <v>19</v>
      </c>
      <c r="B27" s="812"/>
      <c r="C27" s="813"/>
      <c r="D27" s="266"/>
      <c r="E27" s="266"/>
      <c r="F27" s="266"/>
      <c r="G27" s="269">
        <f t="shared" si="0"/>
        <v>0</v>
      </c>
      <c r="H27" s="259"/>
      <c r="I27" s="273"/>
      <c r="J27" s="273"/>
    </row>
    <row r="28" spans="1:10" ht="14.25">
      <c r="A28" s="263">
        <v>20</v>
      </c>
      <c r="B28" s="812"/>
      <c r="C28" s="813"/>
      <c r="D28" s="266"/>
      <c r="E28" s="266"/>
      <c r="F28" s="266"/>
      <c r="G28" s="269">
        <f t="shared" si="0"/>
        <v>0</v>
      </c>
      <c r="H28" s="259"/>
      <c r="I28" s="273"/>
      <c r="J28" s="273"/>
    </row>
    <row r="29" spans="1:10" ht="14.25">
      <c r="A29" s="263">
        <v>21</v>
      </c>
      <c r="B29" s="812"/>
      <c r="C29" s="813"/>
      <c r="D29" s="266"/>
      <c r="E29" s="266"/>
      <c r="F29" s="266"/>
      <c r="G29" s="269">
        <f t="shared" si="0"/>
        <v>0</v>
      </c>
      <c r="H29" s="259"/>
      <c r="I29" s="273"/>
      <c r="J29" s="273"/>
    </row>
    <row r="30" spans="1:10" s="256" customFormat="1" ht="14.25">
      <c r="A30" s="264">
        <v>22</v>
      </c>
      <c r="B30" s="812"/>
      <c r="C30" s="813"/>
      <c r="D30" s="266"/>
      <c r="E30" s="266"/>
      <c r="F30" s="266"/>
      <c r="G30" s="270">
        <f t="shared" si="0"/>
        <v>0</v>
      </c>
      <c r="H30" s="260"/>
      <c r="I30" s="273"/>
      <c r="J30" s="273"/>
    </row>
    <row r="31" spans="1:10" s="256" customFormat="1" ht="14.25">
      <c r="A31" s="264">
        <v>23</v>
      </c>
      <c r="B31" s="812"/>
      <c r="C31" s="813"/>
      <c r="D31" s="266"/>
      <c r="E31" s="266"/>
      <c r="F31" s="266"/>
      <c r="G31" s="270">
        <f>E31-F31</f>
        <v>0</v>
      </c>
      <c r="H31" s="260"/>
      <c r="I31" s="273"/>
      <c r="J31" s="273"/>
    </row>
    <row r="32" spans="1:10" s="256" customFormat="1" ht="14.25">
      <c r="A32" s="264">
        <v>24</v>
      </c>
      <c r="B32" s="812"/>
      <c r="C32" s="813"/>
      <c r="D32" s="266"/>
      <c r="E32" s="266"/>
      <c r="F32" s="266"/>
      <c r="G32" s="270">
        <f t="shared" si="0"/>
        <v>0</v>
      </c>
      <c r="H32" s="260"/>
      <c r="I32" s="273"/>
      <c r="J32" s="273"/>
    </row>
    <row r="33" spans="1:10" s="256" customFormat="1" ht="14.25">
      <c r="A33" s="264">
        <v>25</v>
      </c>
      <c r="B33" s="812"/>
      <c r="C33" s="813"/>
      <c r="D33" s="266"/>
      <c r="E33" s="266"/>
      <c r="F33" s="266"/>
      <c r="G33" s="270">
        <f t="shared" si="0"/>
        <v>0</v>
      </c>
      <c r="H33" s="260"/>
      <c r="I33" s="273"/>
      <c r="J33" s="273"/>
    </row>
    <row r="34" spans="1:10" s="256" customFormat="1" ht="14.25">
      <c r="A34" s="264">
        <v>26</v>
      </c>
      <c r="B34" s="812"/>
      <c r="C34" s="813"/>
      <c r="D34" s="266"/>
      <c r="E34" s="266"/>
      <c r="F34" s="266"/>
      <c r="G34" s="270">
        <f t="shared" si="0"/>
        <v>0</v>
      </c>
      <c r="H34" s="260"/>
      <c r="I34" s="273"/>
      <c r="J34" s="273"/>
    </row>
    <row r="35" spans="1:10" s="256" customFormat="1" ht="14.25">
      <c r="A35" s="264">
        <v>27</v>
      </c>
      <c r="B35" s="812"/>
      <c r="C35" s="813"/>
      <c r="D35" s="266"/>
      <c r="E35" s="266"/>
      <c r="F35" s="266"/>
      <c r="G35" s="270">
        <f t="shared" si="0"/>
        <v>0</v>
      </c>
      <c r="H35" s="260"/>
      <c r="I35" s="273"/>
      <c r="J35" s="273"/>
    </row>
    <row r="36" spans="1:10" s="256" customFormat="1" ht="14.25">
      <c r="A36" s="264">
        <v>28</v>
      </c>
      <c r="B36" s="812"/>
      <c r="C36" s="813"/>
      <c r="D36" s="266"/>
      <c r="E36" s="266"/>
      <c r="F36" s="266"/>
      <c r="G36" s="270">
        <f t="shared" si="0"/>
        <v>0</v>
      </c>
      <c r="H36" s="260"/>
      <c r="I36" s="273"/>
      <c r="J36" s="273"/>
    </row>
    <row r="37" spans="1:10" s="256" customFormat="1" ht="15" thickBot="1">
      <c r="A37" s="264">
        <v>29</v>
      </c>
      <c r="B37" s="832"/>
      <c r="C37" s="833"/>
      <c r="D37" s="267"/>
      <c r="E37" s="267"/>
      <c r="F37" s="267"/>
      <c r="G37" s="271">
        <f t="shared" si="0"/>
        <v>0</v>
      </c>
      <c r="H37" s="260"/>
      <c r="I37" s="274"/>
      <c r="J37" s="274"/>
    </row>
    <row r="38" spans="1:10" s="181" customFormat="1" ht="15.75" thickBot="1">
      <c r="A38" s="157" t="s">
        <v>595</v>
      </c>
      <c r="B38" s="159"/>
      <c r="C38" s="159"/>
      <c r="D38" s="162">
        <f>SUBTOTAL(9,D9:D37)</f>
        <v>0</v>
      </c>
      <c r="E38" s="162">
        <f t="shared" ref="E38:J38" si="1">SUBTOTAL(9,E9:E37)</f>
        <v>0</v>
      </c>
      <c r="F38" s="162">
        <f t="shared" si="1"/>
        <v>0</v>
      </c>
      <c r="G38" s="257">
        <f t="shared" si="1"/>
        <v>0</v>
      </c>
      <c r="H38" s="261"/>
      <c r="I38" s="168">
        <f>SUBTOTAL(9,I9:I37)</f>
        <v>0</v>
      </c>
      <c r="J38" s="168">
        <f t="shared" si="1"/>
        <v>0</v>
      </c>
    </row>
    <row r="39" spans="1:10" ht="15" thickTop="1">
      <c r="H39" s="87"/>
    </row>
    <row r="40" spans="1:10" ht="14.25"/>
  </sheetData>
  <sheetProtection algorithmName="SHA-512" hashValue="VSWtw5RZVm3icN2OV4l9ECB6qPk5edOmlHQLvufg1M60SObdlm1RSTqTUC6PFL7/QkupL85CqNwTpqwwnDex9Q==" saltValue="kfzob+oAFflkd9j8s/Ly6w==" spinCount="100000" sheet="1" objects="1" scenarios="1" insertRows="0" deleteRows="0"/>
  <mergeCells count="41">
    <mergeCell ref="B30:C30"/>
    <mergeCell ref="B19:C19"/>
    <mergeCell ref="B9:C9"/>
    <mergeCell ref="B10:C10"/>
    <mergeCell ref="B11:C11"/>
    <mergeCell ref="B12:C12"/>
    <mergeCell ref="B13:C13"/>
    <mergeCell ref="B14:C14"/>
    <mergeCell ref="B15:C15"/>
    <mergeCell ref="B37:C37"/>
    <mergeCell ref="B31:C31"/>
    <mergeCell ref="B20:C20"/>
    <mergeCell ref="B21:C21"/>
    <mergeCell ref="B22:C22"/>
    <mergeCell ref="B23:C23"/>
    <mergeCell ref="B24:C24"/>
    <mergeCell ref="B25:C25"/>
    <mergeCell ref="B26:C26"/>
    <mergeCell ref="B27:C27"/>
    <mergeCell ref="B28:C28"/>
    <mergeCell ref="B29:C29"/>
    <mergeCell ref="B32:C32"/>
    <mergeCell ref="B33:C33"/>
    <mergeCell ref="B34:C34"/>
    <mergeCell ref="B35:C35"/>
    <mergeCell ref="B36:C36"/>
    <mergeCell ref="A5:J5"/>
    <mergeCell ref="C1:J1"/>
    <mergeCell ref="C2:J2"/>
    <mergeCell ref="C3:J3"/>
    <mergeCell ref="A1:B1"/>
    <mergeCell ref="A2:B2"/>
    <mergeCell ref="A3:B3"/>
    <mergeCell ref="B17:C17"/>
    <mergeCell ref="B18:C18"/>
    <mergeCell ref="E7:E8"/>
    <mergeCell ref="F7:F8"/>
    <mergeCell ref="G7:G8"/>
    <mergeCell ref="I7:J7"/>
    <mergeCell ref="A7:C8"/>
    <mergeCell ref="D7:D8"/>
  </mergeCells>
  <dataValidations count="1">
    <dataValidation type="whole" errorStyle="warning" operator="lessThan" allowBlank="1" showInputMessage="1" showErrorMessage="1" errorTitle="Data Anomaly" error="Check input" sqref="F9:F37" xr:uid="{00000000-0002-0000-0400-000000000000}">
      <formula1>E9+1</formula1>
    </dataValidation>
  </dataValidations>
  <pageMargins left="0" right="0" top="0" bottom="0" header="0" footer="0"/>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tabColor rgb="FFFFFF99"/>
  </sheetPr>
  <dimension ref="A1:L170"/>
  <sheetViews>
    <sheetView showGridLines="0" tabSelected="1" topLeftCell="A13" zoomScale="85" zoomScaleNormal="85" zoomScaleSheetLayoutView="85" zoomScalePageLayoutView="150" workbookViewId="0">
      <selection activeCell="F20" sqref="F20"/>
    </sheetView>
  </sheetViews>
  <sheetFormatPr defaultColWidth="9.140625" defaultRowHeight="0" customHeight="1" zeroHeight="1"/>
  <cols>
    <col min="1" max="1" width="4.42578125" style="10" customWidth="1"/>
    <col min="2" max="2" width="5.140625" style="10" customWidth="1"/>
    <col min="3" max="3" width="24.85546875" style="10" customWidth="1"/>
    <col min="4" max="4" width="17.42578125" style="10" customWidth="1"/>
    <col min="5" max="5" width="26.42578125" style="10" customWidth="1"/>
    <col min="6" max="6" width="26.42578125" style="31" customWidth="1"/>
    <col min="7" max="7" width="4.42578125" style="21" customWidth="1"/>
    <col min="8" max="9" width="24.7109375" style="20" customWidth="1"/>
    <col min="10" max="16384" width="9.140625" style="11"/>
  </cols>
  <sheetData>
    <row r="1" spans="1:10" s="87" customFormat="1" ht="15">
      <c r="A1" s="816" t="s">
        <v>4</v>
      </c>
      <c r="B1" s="817"/>
      <c r="C1" s="817"/>
      <c r="D1" s="795">
        <f>Topsheet!C11</f>
        <v>0</v>
      </c>
      <c r="E1" s="795"/>
      <c r="F1" s="795"/>
      <c r="G1" s="795"/>
      <c r="H1" s="795"/>
      <c r="I1" s="796"/>
    </row>
    <row r="2" spans="1:10" s="87" customFormat="1" ht="15">
      <c r="A2" s="818" t="s">
        <v>5</v>
      </c>
      <c r="B2" s="819"/>
      <c r="C2" s="819"/>
      <c r="D2" s="835">
        <f>Topsheet!C12</f>
        <v>0</v>
      </c>
      <c r="E2" s="835"/>
      <c r="F2" s="835"/>
      <c r="G2" s="835"/>
      <c r="H2" s="835"/>
      <c r="I2" s="836"/>
    </row>
    <row r="3" spans="1:10" s="87" customFormat="1" ht="15.75" thickBot="1">
      <c r="A3" s="820" t="s">
        <v>6</v>
      </c>
      <c r="B3" s="821"/>
      <c r="C3" s="821"/>
      <c r="D3" s="779">
        <f>Topsheet!C13</f>
        <v>0</v>
      </c>
      <c r="E3" s="779"/>
      <c r="F3" s="779"/>
      <c r="G3" s="779"/>
      <c r="H3" s="779"/>
      <c r="I3" s="781"/>
    </row>
    <row r="4" spans="1:10" s="423" customFormat="1" ht="12.75">
      <c r="A4" s="12"/>
      <c r="B4" s="12"/>
      <c r="C4" s="10"/>
      <c r="D4" s="10"/>
      <c r="E4" s="10"/>
      <c r="F4" s="28"/>
      <c r="G4" s="10"/>
      <c r="H4" s="20"/>
      <c r="I4" s="20"/>
    </row>
    <row r="5" spans="1:10" s="424" customFormat="1" ht="18">
      <c r="A5" s="834" t="s">
        <v>596</v>
      </c>
      <c r="B5" s="834"/>
      <c r="C5" s="834"/>
      <c r="D5" s="834"/>
      <c r="E5" s="834"/>
      <c r="F5" s="834"/>
      <c r="G5" s="834"/>
      <c r="H5" s="834"/>
      <c r="I5" s="834"/>
    </row>
    <row r="6" spans="1:10" s="423" customFormat="1" ht="12.75" thickBot="1">
      <c r="A6" s="425"/>
      <c r="B6" s="425"/>
      <c r="C6" s="425"/>
      <c r="D6" s="425"/>
      <c r="E6" s="425"/>
      <c r="F6" s="426"/>
      <c r="G6" s="425"/>
      <c r="H6" s="427"/>
      <c r="I6" s="427"/>
    </row>
    <row r="7" spans="1:10" s="428" customFormat="1" ht="13.5" customHeight="1" thickBot="1">
      <c r="A7" s="841" t="s">
        <v>597</v>
      </c>
      <c r="B7" s="840"/>
      <c r="C7" s="838" t="s">
        <v>598</v>
      </c>
      <c r="D7" s="839"/>
      <c r="E7" s="839"/>
      <c r="F7" s="839"/>
      <c r="G7" s="840"/>
      <c r="H7" s="838" t="s">
        <v>599</v>
      </c>
      <c r="I7" s="839"/>
    </row>
    <row r="8" spans="1:10" ht="12" customHeight="1">
      <c r="A8" s="95" t="s">
        <v>600</v>
      </c>
      <c r="B8" s="429" t="s">
        <v>143</v>
      </c>
      <c r="C8" s="95" t="s">
        <v>601</v>
      </c>
      <c r="D8" s="95"/>
      <c r="E8" s="95"/>
      <c r="F8" s="95"/>
      <c r="G8" s="96"/>
      <c r="H8" s="37"/>
      <c r="I8" s="37"/>
    </row>
    <row r="9" spans="1:10" ht="12" customHeight="1">
      <c r="C9" s="91"/>
      <c r="D9" s="91"/>
      <c r="E9" s="91"/>
      <c r="F9" s="30"/>
    </row>
    <row r="10" spans="1:10" ht="12" customHeight="1" thickBot="1">
      <c r="C10" s="91" t="s">
        <v>598</v>
      </c>
      <c r="D10" s="91"/>
      <c r="E10" s="91"/>
      <c r="F10" s="30" t="s">
        <v>602</v>
      </c>
      <c r="H10" s="846" t="s">
        <v>603</v>
      </c>
      <c r="I10" s="847"/>
    </row>
    <row r="11" spans="1:10" ht="12" customHeight="1">
      <c r="C11" s="92" t="s">
        <v>601</v>
      </c>
      <c r="D11" s="92"/>
      <c r="E11" s="92"/>
      <c r="F11" s="26">
        <f>SFP!I26</f>
        <v>0</v>
      </c>
      <c r="H11" s="846"/>
      <c r="I11" s="847"/>
      <c r="J11" s="671" t="s">
        <v>604</v>
      </c>
    </row>
    <row r="12" spans="1:10" ht="12" customHeight="1">
      <c r="C12" s="93" t="s">
        <v>605</v>
      </c>
      <c r="D12" s="93"/>
      <c r="E12" s="93"/>
      <c r="F12" s="32"/>
      <c r="H12" s="846"/>
      <c r="I12" s="847"/>
      <c r="J12" s="671" t="s">
        <v>606</v>
      </c>
    </row>
    <row r="13" spans="1:10" ht="12" customHeight="1">
      <c r="C13" s="93" t="s">
        <v>607</v>
      </c>
      <c r="D13" s="93"/>
      <c r="E13" s="93"/>
      <c r="F13" s="32"/>
      <c r="H13" s="846"/>
      <c r="I13" s="847"/>
    </row>
    <row r="14" spans="1:10" ht="12" customHeight="1">
      <c r="C14" s="93" t="s">
        <v>608</v>
      </c>
      <c r="D14" s="93"/>
      <c r="E14" s="93"/>
      <c r="F14" s="27">
        <f>F11-F12-F13</f>
        <v>0</v>
      </c>
      <c r="H14" s="846"/>
      <c r="I14" s="847"/>
    </row>
    <row r="15" spans="1:10" ht="12" customHeight="1"/>
    <row r="16" spans="1:10" ht="12" customHeight="1">
      <c r="A16" s="90" t="s">
        <v>600</v>
      </c>
      <c r="B16" s="430" t="s">
        <v>366</v>
      </c>
      <c r="C16" s="90" t="s">
        <v>609</v>
      </c>
      <c r="D16" s="90"/>
      <c r="E16" s="90"/>
      <c r="F16" s="29"/>
      <c r="G16" s="13"/>
      <c r="H16" s="97"/>
      <c r="I16" s="97"/>
    </row>
    <row r="17" spans="1:11" ht="12" customHeight="1">
      <c r="C17" s="14"/>
    </row>
    <row r="18" spans="1:11" ht="12" customHeight="1" thickBot="1">
      <c r="C18" s="91" t="s">
        <v>598</v>
      </c>
      <c r="D18" s="91"/>
      <c r="E18" s="91"/>
      <c r="F18" s="30" t="s">
        <v>602</v>
      </c>
    </row>
    <row r="19" spans="1:11" ht="12" customHeight="1">
      <c r="C19" s="92" t="s">
        <v>610</v>
      </c>
      <c r="D19" s="92"/>
      <c r="E19" s="92"/>
      <c r="F19" s="22">
        <f>SFP!I240</f>
        <v>0</v>
      </c>
    </row>
    <row r="20" spans="1:11" ht="12" customHeight="1">
      <c r="C20" s="93" t="s">
        <v>611</v>
      </c>
      <c r="D20" s="93"/>
      <c r="E20" s="93"/>
      <c r="F20" s="32"/>
    </row>
    <row r="21" spans="1:11" ht="12" customHeight="1">
      <c r="C21" s="93" t="s">
        <v>612</v>
      </c>
      <c r="D21" s="93"/>
      <c r="E21" s="93"/>
      <c r="F21" s="32"/>
    </row>
    <row r="22" spans="1:11" ht="12" customHeight="1">
      <c r="C22" s="93" t="s">
        <v>608</v>
      </c>
      <c r="D22" s="93"/>
      <c r="E22" s="93"/>
      <c r="F22" s="23">
        <f>F19-F20-F21</f>
        <v>0</v>
      </c>
    </row>
    <row r="23" spans="1:11" ht="12" customHeight="1">
      <c r="C23" s="14"/>
    </row>
    <row r="24" spans="1:11" ht="12" customHeight="1">
      <c r="A24" s="90" t="s">
        <v>600</v>
      </c>
      <c r="B24" s="90"/>
      <c r="C24" s="90" t="s">
        <v>613</v>
      </c>
      <c r="D24" s="90"/>
      <c r="E24" s="90"/>
      <c r="F24" s="90"/>
      <c r="G24" s="13"/>
      <c r="H24" s="97"/>
      <c r="I24" s="97"/>
      <c r="K24" s="650">
        <v>2012</v>
      </c>
    </row>
    <row r="25" spans="1:11" s="433" customFormat="1" ht="12" customHeight="1">
      <c r="A25" s="612"/>
      <c r="B25" s="612"/>
      <c r="C25" s="612"/>
      <c r="D25" s="612"/>
      <c r="E25" s="612"/>
      <c r="F25" s="613"/>
      <c r="G25" s="614"/>
      <c r="H25" s="844" t="s">
        <v>614</v>
      </c>
      <c r="I25" s="845"/>
      <c r="K25" s="651">
        <v>2013</v>
      </c>
    </row>
    <row r="26" spans="1:11" s="433" customFormat="1" ht="12" customHeight="1" thickBot="1">
      <c r="A26" s="612"/>
      <c r="B26" s="612"/>
      <c r="C26" s="615" t="s">
        <v>12</v>
      </c>
      <c r="D26" s="615"/>
      <c r="E26" s="616" t="s">
        <v>615</v>
      </c>
      <c r="F26" s="617" t="s">
        <v>616</v>
      </c>
      <c r="G26" s="614"/>
      <c r="H26" s="844"/>
      <c r="I26" s="845"/>
      <c r="K26" s="650">
        <v>2014</v>
      </c>
    </row>
    <row r="27" spans="1:11" s="433" customFormat="1" ht="12" customHeight="1">
      <c r="A27" s="612"/>
      <c r="B27" s="612"/>
      <c r="C27" s="618"/>
      <c r="D27" s="618"/>
      <c r="E27" s="618"/>
      <c r="F27" s="619"/>
      <c r="G27" s="614"/>
      <c r="H27" s="844"/>
      <c r="I27" s="845"/>
      <c r="K27" s="651">
        <v>2015</v>
      </c>
    </row>
    <row r="28" spans="1:11" s="433" customFormat="1" ht="12" customHeight="1">
      <c r="A28" s="612"/>
      <c r="B28" s="612"/>
      <c r="C28" s="620"/>
      <c r="D28" s="620"/>
      <c r="E28" s="620"/>
      <c r="F28" s="621"/>
      <c r="G28" s="614"/>
      <c r="H28" s="844"/>
      <c r="I28" s="845"/>
      <c r="K28" s="650">
        <v>2016</v>
      </c>
    </row>
    <row r="29" spans="1:11" s="433" customFormat="1" ht="12" customHeight="1">
      <c r="A29" s="612"/>
      <c r="B29" s="612"/>
      <c r="C29" s="620"/>
      <c r="D29" s="620"/>
      <c r="E29" s="620"/>
      <c r="F29" s="621"/>
      <c r="G29" s="614"/>
      <c r="H29" s="844"/>
      <c r="I29" s="845"/>
      <c r="K29" s="651">
        <v>2017</v>
      </c>
    </row>
    <row r="30" spans="1:11" s="433" customFormat="1" ht="12" customHeight="1">
      <c r="A30" s="612"/>
      <c r="B30" s="612"/>
      <c r="C30" s="620"/>
      <c r="D30" s="620"/>
      <c r="E30" s="620"/>
      <c r="F30" s="621"/>
      <c r="G30" s="614"/>
      <c r="H30" s="844"/>
      <c r="I30" s="845"/>
      <c r="K30" s="650">
        <v>2018</v>
      </c>
    </row>
    <row r="31" spans="1:11" s="433" customFormat="1" ht="12" customHeight="1">
      <c r="A31" s="612"/>
      <c r="B31" s="612"/>
      <c r="C31" s="622"/>
      <c r="D31" s="622"/>
      <c r="E31" s="622"/>
      <c r="F31" s="623"/>
      <c r="G31" s="614"/>
      <c r="H31" s="844"/>
      <c r="I31" s="845"/>
      <c r="K31" s="651">
        <v>2019</v>
      </c>
    </row>
    <row r="32" spans="1:11" s="433" customFormat="1" ht="12" customHeight="1">
      <c r="A32" s="612"/>
      <c r="B32" s="612"/>
      <c r="C32" s="620"/>
      <c r="D32" s="620"/>
      <c r="E32" s="620"/>
      <c r="F32" s="621"/>
      <c r="G32" s="614"/>
      <c r="H32" s="844"/>
      <c r="I32" s="845"/>
      <c r="K32" s="650">
        <v>2020</v>
      </c>
    </row>
    <row r="33" spans="1:11" s="433" customFormat="1" ht="12" customHeight="1">
      <c r="A33" s="612"/>
      <c r="B33" s="612"/>
      <c r="C33" s="620"/>
      <c r="D33" s="620"/>
      <c r="E33" s="620"/>
      <c r="F33" s="621"/>
      <c r="G33" s="614"/>
      <c r="H33" s="844"/>
      <c r="I33" s="845"/>
      <c r="K33" s="651">
        <v>2021</v>
      </c>
    </row>
    <row r="34" spans="1:11" s="433" customFormat="1" ht="12" customHeight="1">
      <c r="A34" s="612"/>
      <c r="B34" s="612"/>
      <c r="C34" s="622"/>
      <c r="D34" s="622"/>
      <c r="E34" s="622"/>
      <c r="F34" s="623"/>
      <c r="G34" s="614"/>
      <c r="H34" s="844"/>
      <c r="I34" s="845"/>
      <c r="K34" s="650">
        <v>2022</v>
      </c>
    </row>
    <row r="35" spans="1:11" s="433" customFormat="1" ht="12" customHeight="1">
      <c r="A35" s="612"/>
      <c r="B35" s="612"/>
      <c r="C35" s="620"/>
      <c r="D35" s="620"/>
      <c r="E35" s="620"/>
      <c r="F35" s="621"/>
      <c r="G35" s="614"/>
      <c r="H35" s="844"/>
      <c r="I35" s="845"/>
      <c r="K35" s="651">
        <v>2023</v>
      </c>
    </row>
    <row r="36" spans="1:11" s="433" customFormat="1" ht="12" customHeight="1">
      <c r="A36" s="612"/>
      <c r="B36" s="612"/>
      <c r="C36" s="622"/>
      <c r="D36" s="622"/>
      <c r="E36" s="622"/>
      <c r="F36" s="623"/>
      <c r="G36" s="614"/>
      <c r="H36" s="844"/>
      <c r="I36" s="845"/>
      <c r="K36" s="650">
        <v>2024</v>
      </c>
    </row>
    <row r="37" spans="1:11" s="433" customFormat="1" ht="12" customHeight="1">
      <c r="A37" s="612"/>
      <c r="B37" s="612"/>
      <c r="C37" s="620"/>
      <c r="D37" s="620"/>
      <c r="E37" s="620"/>
      <c r="F37" s="621"/>
      <c r="G37" s="614"/>
      <c r="H37" s="844"/>
      <c r="I37" s="845"/>
      <c r="K37" s="651">
        <v>2025</v>
      </c>
    </row>
    <row r="38" spans="1:11" s="433" customFormat="1" ht="12" customHeight="1">
      <c r="A38" s="612"/>
      <c r="B38" s="612"/>
      <c r="C38" s="620"/>
      <c r="D38" s="620"/>
      <c r="E38" s="620"/>
      <c r="F38" s="621"/>
      <c r="G38" s="614"/>
      <c r="H38" s="844"/>
      <c r="I38" s="845"/>
      <c r="K38" s="650">
        <v>2026</v>
      </c>
    </row>
    <row r="39" spans="1:11" s="433" customFormat="1" ht="12" customHeight="1">
      <c r="A39" s="612"/>
      <c r="B39" s="612"/>
      <c r="C39" s="622"/>
      <c r="D39" s="622"/>
      <c r="E39" s="622"/>
      <c r="F39" s="623"/>
      <c r="G39" s="614"/>
      <c r="H39" s="844"/>
      <c r="I39" s="845"/>
      <c r="K39" s="651">
        <v>2027</v>
      </c>
    </row>
    <row r="40" spans="1:11" s="433" customFormat="1" ht="12" customHeight="1">
      <c r="A40" s="612"/>
      <c r="B40" s="612"/>
      <c r="C40" s="624"/>
      <c r="D40" s="624"/>
      <c r="E40" s="625"/>
      <c r="F40" s="626"/>
      <c r="G40" s="614"/>
      <c r="H40" s="844"/>
      <c r="I40" s="845"/>
      <c r="K40" s="650">
        <v>2028</v>
      </c>
    </row>
    <row r="41" spans="1:11" s="433" customFormat="1" ht="12" customHeight="1" thickBot="1">
      <c r="A41" s="612"/>
      <c r="B41" s="612"/>
      <c r="C41" s="627" t="s">
        <v>617</v>
      </c>
      <c r="D41" s="627"/>
      <c r="E41" s="628">
        <f>SUM(E27:E40)</f>
        <v>0</v>
      </c>
      <c r="F41" s="628">
        <f>SUM(F27:F40)</f>
        <v>0</v>
      </c>
      <c r="G41" s="614"/>
      <c r="H41" s="844"/>
      <c r="I41" s="845"/>
      <c r="K41" s="651">
        <v>2029</v>
      </c>
    </row>
    <row r="42" spans="1:11" s="433" customFormat="1" ht="12" customHeight="1" thickTop="1">
      <c r="A42" s="612"/>
      <c r="B42" s="612"/>
      <c r="C42" s="612"/>
      <c r="D42" s="612"/>
      <c r="E42" s="612"/>
      <c r="F42" s="613"/>
      <c r="G42" s="614"/>
      <c r="H42" s="629"/>
      <c r="I42" s="630"/>
      <c r="K42" s="650">
        <v>2030</v>
      </c>
    </row>
    <row r="43" spans="1:11" ht="12" customHeight="1">
      <c r="A43" s="90" t="s">
        <v>600</v>
      </c>
      <c r="B43" s="90"/>
      <c r="C43" s="90" t="s">
        <v>618</v>
      </c>
      <c r="D43" s="90"/>
      <c r="E43" s="90"/>
      <c r="F43" s="29"/>
      <c r="G43" s="13"/>
      <c r="H43" s="97"/>
      <c r="I43" s="97"/>
      <c r="K43" s="651">
        <v>2031</v>
      </c>
    </row>
    <row r="44" spans="1:11" ht="12" customHeight="1">
      <c r="C44" s="14"/>
      <c r="K44" s="650">
        <v>2032</v>
      </c>
    </row>
    <row r="45" spans="1:11" ht="12" customHeight="1">
      <c r="C45" s="610" t="s">
        <v>619</v>
      </c>
      <c r="D45" s="611"/>
      <c r="E45" s="611"/>
      <c r="F45" s="652"/>
      <c r="K45" s="651">
        <v>2033</v>
      </c>
    </row>
    <row r="46" spans="1:11" ht="12" customHeight="1">
      <c r="C46" s="610" t="s">
        <v>620</v>
      </c>
      <c r="D46" s="611"/>
      <c r="E46" s="611"/>
      <c r="F46" s="32"/>
      <c r="H46" s="846" t="s">
        <v>621</v>
      </c>
      <c r="I46" s="847"/>
      <c r="K46" s="650">
        <v>2034</v>
      </c>
    </row>
    <row r="47" spans="1:11" ht="12" customHeight="1">
      <c r="C47" s="610" t="s">
        <v>622</v>
      </c>
      <c r="D47" s="611"/>
      <c r="E47" s="611"/>
      <c r="F47" s="32"/>
      <c r="H47" s="846"/>
      <c r="I47" s="847"/>
      <c r="K47" s="651">
        <v>2035</v>
      </c>
    </row>
    <row r="48" spans="1:11" ht="12" customHeight="1">
      <c r="C48" s="610" t="s">
        <v>623</v>
      </c>
      <c r="D48" s="611"/>
      <c r="E48" s="611"/>
      <c r="F48" s="32"/>
      <c r="H48" s="846"/>
      <c r="I48" s="847"/>
      <c r="K48" s="650">
        <v>2036</v>
      </c>
    </row>
    <row r="49" spans="1:11" ht="12" customHeight="1">
      <c r="C49" s="14"/>
      <c r="K49" s="651">
        <v>2037</v>
      </c>
    </row>
    <row r="50" spans="1:11" s="434" customFormat="1" ht="12.75">
      <c r="A50" s="636" t="s">
        <v>600</v>
      </c>
      <c r="B50" s="632"/>
      <c r="C50" s="842" t="s">
        <v>624</v>
      </c>
      <c r="D50" s="842"/>
      <c r="E50" s="842"/>
      <c r="F50" s="842"/>
      <c r="G50" s="843"/>
      <c r="H50" s="97"/>
      <c r="I50" s="97"/>
      <c r="K50" s="650">
        <v>2038</v>
      </c>
    </row>
    <row r="51" spans="1:11" s="277" customFormat="1" ht="12" customHeight="1">
      <c r="A51" s="10"/>
      <c r="B51" s="10"/>
      <c r="C51" s="14"/>
      <c r="D51" s="10"/>
      <c r="E51" s="10"/>
      <c r="F51" s="31"/>
      <c r="G51" s="21"/>
      <c r="H51" s="846" t="s">
        <v>625</v>
      </c>
      <c r="I51" s="847"/>
      <c r="K51" s="651">
        <v>2039</v>
      </c>
    </row>
    <row r="52" spans="1:11" s="277" customFormat="1" ht="12" customHeight="1" thickBot="1">
      <c r="A52" s="10"/>
      <c r="B52" s="10"/>
      <c r="C52" s="91" t="s">
        <v>598</v>
      </c>
      <c r="D52" s="91"/>
      <c r="E52" s="91"/>
      <c r="F52" s="30" t="s">
        <v>602</v>
      </c>
      <c r="G52" s="21"/>
      <c r="H52" s="846"/>
      <c r="I52" s="847"/>
      <c r="K52" s="650">
        <v>2040</v>
      </c>
    </row>
    <row r="53" spans="1:11" s="435" customFormat="1" ht="12" customHeight="1">
      <c r="A53" s="612"/>
      <c r="B53" s="612"/>
      <c r="C53" s="618"/>
      <c r="D53" s="618"/>
      <c r="E53" s="618"/>
      <c r="F53" s="633"/>
      <c r="G53" s="614"/>
      <c r="H53" s="846"/>
      <c r="I53" s="847"/>
      <c r="K53" s="651">
        <v>2041</v>
      </c>
    </row>
    <row r="54" spans="1:11" s="435" customFormat="1" ht="12" customHeight="1">
      <c r="A54" s="612"/>
      <c r="B54" s="612"/>
      <c r="C54" s="620"/>
      <c r="D54" s="620"/>
      <c r="E54" s="620"/>
      <c r="F54" s="32"/>
      <c r="G54" s="614"/>
      <c r="H54" s="846"/>
      <c r="I54" s="847"/>
      <c r="K54" s="650">
        <v>2042</v>
      </c>
    </row>
    <row r="55" spans="1:11" s="435" customFormat="1" ht="12" customHeight="1">
      <c r="A55" s="612"/>
      <c r="B55" s="612"/>
      <c r="C55" s="620"/>
      <c r="D55" s="620"/>
      <c r="E55" s="620"/>
      <c r="F55" s="32"/>
      <c r="G55" s="614"/>
      <c r="H55" s="846"/>
      <c r="I55" s="847"/>
      <c r="K55" s="651">
        <v>2043</v>
      </c>
    </row>
    <row r="56" spans="1:11" s="435" customFormat="1" ht="12" customHeight="1">
      <c r="A56" s="612"/>
      <c r="B56" s="612"/>
      <c r="C56" s="620"/>
      <c r="D56" s="620"/>
      <c r="E56" s="620"/>
      <c r="F56" s="32"/>
      <c r="G56" s="614"/>
      <c r="H56" s="846"/>
      <c r="I56" s="847"/>
      <c r="K56" s="650">
        <v>2044</v>
      </c>
    </row>
    <row r="57" spans="1:11" s="435" customFormat="1" ht="12" customHeight="1">
      <c r="A57" s="612"/>
      <c r="B57" s="612"/>
      <c r="C57" s="624"/>
      <c r="D57" s="624"/>
      <c r="E57" s="624"/>
      <c r="F57" s="634"/>
      <c r="G57" s="614"/>
      <c r="H57" s="846"/>
      <c r="I57" s="847"/>
      <c r="K57" s="651">
        <v>2045</v>
      </c>
    </row>
    <row r="58" spans="1:11" s="277" customFormat="1" ht="12" customHeight="1" thickBot="1">
      <c r="A58" s="10"/>
      <c r="B58" s="10"/>
      <c r="C58" s="635" t="s">
        <v>617</v>
      </c>
      <c r="D58" s="635"/>
      <c r="E58" s="635"/>
      <c r="F58" s="628">
        <f>SUM(F53:F57)</f>
        <v>0</v>
      </c>
      <c r="G58" s="21"/>
      <c r="H58" s="467" t="s">
        <v>626</v>
      </c>
      <c r="I58" s="639">
        <f>F46*0.5</f>
        <v>0</v>
      </c>
      <c r="K58" s="650">
        <v>2046</v>
      </c>
    </row>
    <row r="59" spans="1:11" s="277" customFormat="1" ht="12" customHeight="1" thickTop="1">
      <c r="A59" s="455"/>
      <c r="B59" s="455"/>
      <c r="C59" s="455"/>
      <c r="D59" s="455"/>
      <c r="E59" s="455"/>
      <c r="F59" s="456"/>
      <c r="G59" s="457"/>
      <c r="H59" s="467"/>
      <c r="I59" s="458"/>
      <c r="K59" s="651">
        <v>2047</v>
      </c>
    </row>
    <row r="60" spans="1:11" s="434" customFormat="1" ht="24" customHeight="1">
      <c r="A60" s="636" t="s">
        <v>600</v>
      </c>
      <c r="B60" s="632"/>
      <c r="C60" s="842" t="s">
        <v>627</v>
      </c>
      <c r="D60" s="842"/>
      <c r="E60" s="842"/>
      <c r="F60" s="842"/>
      <c r="G60" s="843"/>
      <c r="H60" s="97"/>
      <c r="I60" s="97"/>
      <c r="K60" s="650">
        <v>2048</v>
      </c>
    </row>
    <row r="61" spans="1:11" s="277" customFormat="1" ht="12" customHeight="1">
      <c r="A61" s="10"/>
      <c r="B61" s="10"/>
      <c r="C61" s="14"/>
      <c r="D61" s="10"/>
      <c r="E61" s="10"/>
      <c r="F61" s="31"/>
      <c r="G61" s="21"/>
      <c r="H61" s="846" t="s">
        <v>628</v>
      </c>
      <c r="I61" s="847"/>
      <c r="K61" s="651">
        <v>2049</v>
      </c>
    </row>
    <row r="62" spans="1:11" s="277" customFormat="1" ht="12" customHeight="1" thickBot="1">
      <c r="A62" s="10"/>
      <c r="B62" s="10"/>
      <c r="C62" s="91" t="s">
        <v>598</v>
      </c>
      <c r="D62" s="91"/>
      <c r="E62" s="91"/>
      <c r="F62" s="30" t="s">
        <v>602</v>
      </c>
      <c r="G62" s="21"/>
      <c r="H62" s="846"/>
      <c r="I62" s="847"/>
      <c r="K62" s="650">
        <v>2050</v>
      </c>
    </row>
    <row r="63" spans="1:11" s="435" customFormat="1" ht="12" customHeight="1">
      <c r="A63" s="612"/>
      <c r="B63" s="612"/>
      <c r="C63" s="618"/>
      <c r="D63" s="618"/>
      <c r="E63" s="618"/>
      <c r="F63" s="633"/>
      <c r="G63" s="614"/>
      <c r="H63" s="846"/>
      <c r="I63" s="847"/>
      <c r="K63" s="651">
        <v>2051</v>
      </c>
    </row>
    <row r="64" spans="1:11" s="435" customFormat="1" ht="12" customHeight="1">
      <c r="A64" s="612"/>
      <c r="B64" s="612"/>
      <c r="C64" s="620"/>
      <c r="D64" s="620"/>
      <c r="E64" s="620"/>
      <c r="F64" s="32"/>
      <c r="G64" s="614"/>
      <c r="H64" s="846"/>
      <c r="I64" s="847"/>
      <c r="K64" s="650">
        <v>2052</v>
      </c>
    </row>
    <row r="65" spans="1:11" s="435" customFormat="1" ht="12" customHeight="1">
      <c r="A65" s="612"/>
      <c r="B65" s="612"/>
      <c r="C65" s="620"/>
      <c r="D65" s="620"/>
      <c r="E65" s="620"/>
      <c r="F65" s="32"/>
      <c r="G65" s="614"/>
      <c r="H65" s="846"/>
      <c r="I65" s="847"/>
      <c r="K65" s="651">
        <v>2053</v>
      </c>
    </row>
    <row r="66" spans="1:11" s="435" customFormat="1" ht="12" customHeight="1">
      <c r="A66" s="612"/>
      <c r="B66" s="612"/>
      <c r="C66" s="620"/>
      <c r="D66" s="620"/>
      <c r="E66" s="620"/>
      <c r="F66" s="32"/>
      <c r="G66" s="614"/>
      <c r="H66" s="846"/>
      <c r="I66" s="847"/>
      <c r="K66" s="650">
        <v>2054</v>
      </c>
    </row>
    <row r="67" spans="1:11" s="435" customFormat="1" ht="12" customHeight="1">
      <c r="A67" s="612"/>
      <c r="B67" s="612"/>
      <c r="C67" s="624"/>
      <c r="D67" s="624"/>
      <c r="E67" s="624"/>
      <c r="F67" s="634"/>
      <c r="G67" s="614"/>
      <c r="H67" s="94"/>
      <c r="I67" s="20"/>
      <c r="K67" s="651">
        <v>2055</v>
      </c>
    </row>
    <row r="68" spans="1:11" s="277" customFormat="1" ht="12" customHeight="1" thickBot="1">
      <c r="A68" s="10"/>
      <c r="B68" s="10"/>
      <c r="C68" s="635" t="s">
        <v>617</v>
      </c>
      <c r="D68" s="635"/>
      <c r="E68" s="635"/>
      <c r="F68" s="628">
        <f>SUM(F63:F67)</f>
        <v>0</v>
      </c>
      <c r="G68" s="21"/>
      <c r="H68" s="467" t="s">
        <v>626</v>
      </c>
      <c r="I68" s="639">
        <f>F46*0.06</f>
        <v>0</v>
      </c>
      <c r="K68" s="650">
        <v>2056</v>
      </c>
    </row>
    <row r="69" spans="1:11" s="277" customFormat="1" ht="12" customHeight="1" thickTop="1">
      <c r="A69" s="455"/>
      <c r="B69" s="455"/>
      <c r="C69" s="455"/>
      <c r="D69" s="455"/>
      <c r="E69" s="455"/>
      <c r="F69" s="456"/>
      <c r="G69" s="457"/>
      <c r="H69" s="467"/>
      <c r="I69" s="458"/>
      <c r="K69" s="651">
        <v>2057</v>
      </c>
    </row>
    <row r="70" spans="1:11" s="434" customFormat="1" ht="12.75">
      <c r="A70" s="636" t="s">
        <v>600</v>
      </c>
      <c r="B70" s="632"/>
      <c r="C70" s="842" t="s">
        <v>629</v>
      </c>
      <c r="D70" s="842"/>
      <c r="E70" s="842"/>
      <c r="F70" s="842"/>
      <c r="G70" s="843"/>
      <c r="H70" s="97"/>
      <c r="I70" s="97"/>
      <c r="K70" s="650">
        <v>2058</v>
      </c>
    </row>
    <row r="71" spans="1:11" s="277" customFormat="1" ht="12" customHeight="1">
      <c r="A71" s="10"/>
      <c r="B71" s="10"/>
      <c r="C71" s="14"/>
      <c r="D71" s="10"/>
      <c r="E71" s="10"/>
      <c r="F71" s="31"/>
      <c r="G71" s="21"/>
      <c r="H71" s="846" t="s">
        <v>630</v>
      </c>
      <c r="I71" s="847"/>
      <c r="K71" s="651">
        <v>2059</v>
      </c>
    </row>
    <row r="72" spans="1:11" s="277" customFormat="1" ht="12" customHeight="1" thickBot="1">
      <c r="A72" s="10"/>
      <c r="B72" s="10"/>
      <c r="C72" s="91" t="s">
        <v>598</v>
      </c>
      <c r="D72" s="91"/>
      <c r="E72" s="91"/>
      <c r="F72" s="30" t="s">
        <v>602</v>
      </c>
      <c r="G72" s="21"/>
      <c r="H72" s="846"/>
      <c r="I72" s="847"/>
      <c r="K72" s="650">
        <v>2060</v>
      </c>
    </row>
    <row r="73" spans="1:11" s="435" customFormat="1" ht="12" customHeight="1">
      <c r="A73" s="612"/>
      <c r="B73" s="612"/>
      <c r="C73" s="618"/>
      <c r="D73" s="618"/>
      <c r="E73" s="618"/>
      <c r="F73" s="633"/>
      <c r="G73" s="614"/>
      <c r="H73" s="846"/>
      <c r="I73" s="847"/>
      <c r="K73" s="651">
        <v>2061</v>
      </c>
    </row>
    <row r="74" spans="1:11" s="435" customFormat="1" ht="12" customHeight="1">
      <c r="A74" s="612"/>
      <c r="B74" s="612"/>
      <c r="C74" s="620"/>
      <c r="D74" s="620"/>
      <c r="E74" s="620"/>
      <c r="F74" s="32"/>
      <c r="G74" s="614"/>
      <c r="H74" s="846"/>
      <c r="I74" s="847"/>
      <c r="K74" s="650">
        <v>2062</v>
      </c>
    </row>
    <row r="75" spans="1:11" s="435" customFormat="1" ht="12" customHeight="1">
      <c r="A75" s="612"/>
      <c r="B75" s="612"/>
      <c r="C75" s="620"/>
      <c r="D75" s="620"/>
      <c r="E75" s="620"/>
      <c r="F75" s="32"/>
      <c r="G75" s="614"/>
      <c r="H75" s="846"/>
      <c r="I75" s="847"/>
      <c r="K75" s="651">
        <v>2063</v>
      </c>
    </row>
    <row r="76" spans="1:11" s="435" customFormat="1" ht="12" customHeight="1">
      <c r="A76" s="612"/>
      <c r="B76" s="612"/>
      <c r="C76" s="620"/>
      <c r="D76" s="620"/>
      <c r="E76" s="620"/>
      <c r="F76" s="32"/>
      <c r="G76" s="614"/>
      <c r="H76" s="846"/>
      <c r="I76" s="847"/>
      <c r="K76" s="650">
        <v>2064</v>
      </c>
    </row>
    <row r="77" spans="1:11" s="435" customFormat="1" ht="12" customHeight="1">
      <c r="A77" s="612"/>
      <c r="B77" s="612"/>
      <c r="C77" s="624"/>
      <c r="D77" s="624"/>
      <c r="E77" s="624"/>
      <c r="F77" s="634"/>
      <c r="G77" s="614"/>
      <c r="H77" s="94"/>
      <c r="I77" s="20"/>
      <c r="K77" s="651">
        <v>2065</v>
      </c>
    </row>
    <row r="78" spans="1:11" s="277" customFormat="1" ht="12" customHeight="1" thickBot="1">
      <c r="A78" s="10"/>
      <c r="B78" s="10"/>
      <c r="C78" s="635" t="s">
        <v>617</v>
      </c>
      <c r="D78" s="635"/>
      <c r="E78" s="635"/>
      <c r="F78" s="628">
        <f>SUM(F73:F77)</f>
        <v>0</v>
      </c>
      <c r="G78" s="21"/>
      <c r="H78" s="467" t="s">
        <v>626</v>
      </c>
      <c r="I78" s="639">
        <f>F46*0.1</f>
        <v>0</v>
      </c>
      <c r="K78" s="650">
        <v>2066</v>
      </c>
    </row>
    <row r="79" spans="1:11" s="277" customFormat="1" ht="12" customHeight="1" thickTop="1">
      <c r="A79" s="455"/>
      <c r="B79" s="455"/>
      <c r="C79" s="455"/>
      <c r="D79" s="455"/>
      <c r="E79" s="455"/>
      <c r="F79" s="456"/>
      <c r="G79" s="457"/>
      <c r="H79" s="467"/>
      <c r="I79" s="458"/>
      <c r="K79" s="651">
        <v>2067</v>
      </c>
    </row>
    <row r="80" spans="1:11" ht="12" customHeight="1">
      <c r="A80" s="90" t="s">
        <v>600</v>
      </c>
      <c r="B80" s="90"/>
      <c r="C80" s="90" t="s">
        <v>631</v>
      </c>
      <c r="D80" s="90"/>
      <c r="E80" s="90"/>
      <c r="F80" s="90"/>
      <c r="G80" s="13"/>
      <c r="H80" s="97"/>
      <c r="I80" s="97"/>
      <c r="K80" s="650">
        <v>2068</v>
      </c>
    </row>
    <row r="81" spans="1:12" s="433" customFormat="1" ht="12" customHeight="1">
      <c r="A81" s="612"/>
      <c r="B81" s="612"/>
      <c r="C81" s="612"/>
      <c r="D81" s="612"/>
      <c r="E81" s="612"/>
      <c r="F81" s="613"/>
      <c r="G81" s="614"/>
      <c r="H81" s="844" t="s">
        <v>632</v>
      </c>
      <c r="I81" s="845"/>
    </row>
    <row r="82" spans="1:12" s="433" customFormat="1" ht="12" customHeight="1" thickBot="1">
      <c r="A82" s="612"/>
      <c r="B82" s="612"/>
      <c r="C82" s="837" t="s">
        <v>12</v>
      </c>
      <c r="D82" s="837"/>
      <c r="E82" s="615" t="s">
        <v>633</v>
      </c>
      <c r="F82" s="30" t="s">
        <v>634</v>
      </c>
      <c r="G82" s="614"/>
      <c r="H82" s="844"/>
      <c r="I82" s="845"/>
      <c r="K82" s="11"/>
    </row>
    <row r="83" spans="1:12" s="433" customFormat="1" ht="12" customHeight="1">
      <c r="A83" s="612"/>
      <c r="B83" s="612"/>
      <c r="C83" s="1021"/>
      <c r="D83" s="1021"/>
      <c r="E83" s="618"/>
      <c r="F83" s="619"/>
      <c r="G83" s="614"/>
      <c r="H83" s="844"/>
      <c r="I83" s="845"/>
      <c r="L83" s="637" t="s">
        <v>164</v>
      </c>
    </row>
    <row r="84" spans="1:12" s="433" customFormat="1" ht="12" customHeight="1">
      <c r="A84" s="612"/>
      <c r="B84" s="612"/>
      <c r="C84" s="1022"/>
      <c r="D84" s="1022"/>
      <c r="E84" s="620"/>
      <c r="F84" s="621"/>
      <c r="G84" s="614"/>
      <c r="H84" s="844"/>
      <c r="I84" s="845"/>
      <c r="K84" s="11"/>
      <c r="L84" s="637" t="s">
        <v>188</v>
      </c>
    </row>
    <row r="85" spans="1:12" s="433" customFormat="1" ht="12" customHeight="1">
      <c r="A85" s="612"/>
      <c r="B85" s="612"/>
      <c r="C85" s="1022"/>
      <c r="D85" s="1022"/>
      <c r="E85" s="620"/>
      <c r="F85" s="621"/>
      <c r="G85" s="614"/>
      <c r="H85" s="844"/>
      <c r="I85" s="845"/>
      <c r="L85" s="637" t="s">
        <v>573</v>
      </c>
    </row>
    <row r="86" spans="1:12" s="433" customFormat="1" ht="12" customHeight="1">
      <c r="A86" s="612"/>
      <c r="B86" s="612"/>
      <c r="C86" s="1022"/>
      <c r="D86" s="1022"/>
      <c r="E86" s="620"/>
      <c r="F86" s="621"/>
      <c r="G86" s="614"/>
      <c r="H86" s="844"/>
      <c r="I86" s="845"/>
      <c r="K86" s="11"/>
      <c r="L86" s="637" t="s">
        <v>207</v>
      </c>
    </row>
    <row r="87" spans="1:12" s="433" customFormat="1" ht="12" customHeight="1">
      <c r="A87" s="612"/>
      <c r="B87" s="612"/>
      <c r="C87" s="848"/>
      <c r="D87" s="848"/>
      <c r="E87" s="622"/>
      <c r="F87" s="623"/>
      <c r="G87" s="614"/>
      <c r="H87" s="844"/>
      <c r="I87" s="845"/>
    </row>
    <row r="88" spans="1:12" s="433" customFormat="1" ht="12" customHeight="1">
      <c r="A88" s="612"/>
      <c r="B88" s="612"/>
      <c r="C88" s="1022"/>
      <c r="D88" s="1022"/>
      <c r="E88" s="620"/>
      <c r="F88" s="621"/>
      <c r="G88" s="614"/>
      <c r="H88" s="844"/>
      <c r="I88" s="845"/>
      <c r="K88" s="11"/>
    </row>
    <row r="89" spans="1:12" s="433" customFormat="1" ht="12" customHeight="1">
      <c r="A89" s="612"/>
      <c r="B89" s="612"/>
      <c r="C89" s="1022"/>
      <c r="D89" s="1022"/>
      <c r="E89" s="620"/>
      <c r="F89" s="621"/>
      <c r="G89" s="614"/>
      <c r="H89" s="844"/>
      <c r="I89" s="845"/>
    </row>
    <row r="90" spans="1:12" s="433" customFormat="1" ht="12" customHeight="1">
      <c r="A90" s="612"/>
      <c r="B90" s="612"/>
      <c r="C90" s="848"/>
      <c r="D90" s="848"/>
      <c r="E90" s="622"/>
      <c r="F90" s="623"/>
      <c r="G90" s="614"/>
      <c r="H90" s="844"/>
      <c r="I90" s="845"/>
      <c r="K90" s="11"/>
    </row>
    <row r="91" spans="1:12" s="433" customFormat="1" ht="12" customHeight="1">
      <c r="A91" s="612"/>
      <c r="B91" s="612"/>
      <c r="C91" s="1022"/>
      <c r="D91" s="1022"/>
      <c r="E91" s="620"/>
      <c r="F91" s="621"/>
      <c r="G91" s="614"/>
      <c r="H91" s="844"/>
      <c r="I91" s="845"/>
    </row>
    <row r="92" spans="1:12" s="433" customFormat="1" ht="12" customHeight="1">
      <c r="A92" s="612"/>
      <c r="B92" s="612"/>
      <c r="C92" s="848"/>
      <c r="D92" s="848"/>
      <c r="E92" s="622"/>
      <c r="F92" s="623"/>
      <c r="G92" s="614"/>
      <c r="H92" s="844"/>
      <c r="I92" s="845"/>
      <c r="K92" s="11"/>
    </row>
    <row r="93" spans="1:12" s="433" customFormat="1" ht="12" customHeight="1">
      <c r="A93" s="612"/>
      <c r="B93" s="612"/>
      <c r="C93" s="1022"/>
      <c r="D93" s="1022"/>
      <c r="E93" s="620"/>
      <c r="F93" s="621"/>
      <c r="G93" s="614"/>
      <c r="H93" s="844"/>
      <c r="I93" s="845"/>
    </row>
    <row r="94" spans="1:12" s="433" customFormat="1" ht="12" customHeight="1">
      <c r="A94" s="612"/>
      <c r="B94" s="612"/>
      <c r="C94" s="1022"/>
      <c r="D94" s="1022"/>
      <c r="E94" s="620"/>
      <c r="F94" s="621"/>
      <c r="G94" s="614"/>
      <c r="H94" s="844"/>
      <c r="I94" s="845"/>
      <c r="K94" s="11"/>
    </row>
    <row r="95" spans="1:12" s="433" customFormat="1" ht="12" customHeight="1">
      <c r="A95" s="612"/>
      <c r="B95" s="612"/>
      <c r="C95" s="848"/>
      <c r="D95" s="848"/>
      <c r="E95" s="622"/>
      <c r="F95" s="623"/>
      <c r="G95" s="614"/>
      <c r="H95" s="844"/>
      <c r="I95" s="845"/>
    </row>
    <row r="96" spans="1:12" s="433" customFormat="1" ht="12" customHeight="1">
      <c r="A96" s="612"/>
      <c r="B96" s="612"/>
      <c r="C96" s="1023"/>
      <c r="D96" s="1023"/>
      <c r="E96" s="624"/>
      <c r="F96" s="626"/>
      <c r="G96" s="614"/>
      <c r="H96" s="638"/>
      <c r="I96" s="631"/>
      <c r="K96" s="11"/>
    </row>
    <row r="97" spans="1:12" s="433" customFormat="1" ht="12" customHeight="1" thickBot="1">
      <c r="A97" s="612"/>
      <c r="B97" s="612"/>
      <c r="C97" s="1024" t="s">
        <v>617</v>
      </c>
      <c r="D97" s="1024"/>
      <c r="E97" s="1024"/>
      <c r="F97" s="628">
        <f>SUM(F83:F96)</f>
        <v>0</v>
      </c>
      <c r="G97" s="614"/>
      <c r="H97" s="467" t="s">
        <v>626</v>
      </c>
      <c r="I97" s="639">
        <f>F46*0.2</f>
        <v>0</v>
      </c>
    </row>
    <row r="98" spans="1:12" s="433" customFormat="1" ht="12" customHeight="1" thickTop="1">
      <c r="A98" s="612"/>
      <c r="B98" s="612"/>
      <c r="C98" s="612"/>
      <c r="D98" s="612"/>
      <c r="E98" s="612"/>
      <c r="F98" s="613"/>
      <c r="G98" s="614"/>
      <c r="H98" s="629"/>
      <c r="I98" s="630"/>
      <c r="K98" s="11"/>
    </row>
    <row r="99" spans="1:12" ht="12" customHeight="1">
      <c r="A99" s="90" t="s">
        <v>600</v>
      </c>
      <c r="B99" s="90"/>
      <c r="C99" s="90" t="s">
        <v>635</v>
      </c>
      <c r="D99" s="90"/>
      <c r="E99" s="90"/>
      <c r="F99" s="90"/>
      <c r="G99" s="13"/>
      <c r="H99" s="97"/>
      <c r="I99" s="97"/>
      <c r="K99" s="433"/>
    </row>
    <row r="100" spans="1:12" s="433" customFormat="1" ht="12" customHeight="1">
      <c r="A100" s="612"/>
      <c r="B100" s="612"/>
      <c r="C100" s="612"/>
      <c r="D100" s="612"/>
      <c r="E100" s="612"/>
      <c r="F100" s="613"/>
      <c r="G100" s="614"/>
      <c r="H100" s="844" t="s">
        <v>636</v>
      </c>
      <c r="I100" s="845"/>
      <c r="K100" s="11"/>
    </row>
    <row r="101" spans="1:12" s="433" customFormat="1" ht="12" customHeight="1" thickBot="1">
      <c r="A101" s="612"/>
      <c r="B101" s="612"/>
      <c r="C101" s="837" t="s">
        <v>12</v>
      </c>
      <c r="D101" s="837"/>
      <c r="E101" s="615" t="s">
        <v>633</v>
      </c>
      <c r="F101" s="30" t="s">
        <v>634</v>
      </c>
      <c r="G101" s="614"/>
      <c r="H101" s="844"/>
      <c r="I101" s="845"/>
    </row>
    <row r="102" spans="1:12" s="433" customFormat="1" ht="12" customHeight="1">
      <c r="A102" s="612"/>
      <c r="B102" s="612"/>
      <c r="C102" s="1021"/>
      <c r="D102" s="1021"/>
      <c r="E102" s="618"/>
      <c r="F102" s="619"/>
      <c r="G102" s="614"/>
      <c r="H102" s="844"/>
      <c r="I102" s="845"/>
      <c r="K102" s="11"/>
      <c r="L102" s="637" t="s">
        <v>164</v>
      </c>
    </row>
    <row r="103" spans="1:12" s="433" customFormat="1" ht="12" customHeight="1">
      <c r="A103" s="612"/>
      <c r="B103" s="612"/>
      <c r="C103" s="1022"/>
      <c r="D103" s="1022"/>
      <c r="E103" s="620"/>
      <c r="F103" s="621"/>
      <c r="G103" s="614"/>
      <c r="H103" s="844"/>
      <c r="I103" s="845"/>
      <c r="L103" s="637" t="s">
        <v>188</v>
      </c>
    </row>
    <row r="104" spans="1:12" s="433" customFormat="1" ht="12" customHeight="1">
      <c r="A104" s="612"/>
      <c r="B104" s="612"/>
      <c r="C104" s="1022"/>
      <c r="D104" s="1022"/>
      <c r="E104" s="620"/>
      <c r="F104" s="621"/>
      <c r="G104" s="614"/>
      <c r="H104" s="844"/>
      <c r="I104" s="845"/>
      <c r="L104" s="637" t="s">
        <v>573</v>
      </c>
    </row>
    <row r="105" spans="1:12" s="433" customFormat="1" ht="12" customHeight="1">
      <c r="A105" s="612"/>
      <c r="B105" s="612"/>
      <c r="C105" s="1022"/>
      <c r="D105" s="1022"/>
      <c r="E105" s="620"/>
      <c r="F105" s="621"/>
      <c r="G105" s="614"/>
      <c r="H105" s="844"/>
      <c r="I105" s="845"/>
      <c r="L105" s="637" t="s">
        <v>207</v>
      </c>
    </row>
    <row r="106" spans="1:12" s="433" customFormat="1" ht="12" customHeight="1">
      <c r="A106" s="612"/>
      <c r="B106" s="612"/>
      <c r="C106" s="848"/>
      <c r="D106" s="848"/>
      <c r="E106" s="622"/>
      <c r="F106" s="623"/>
      <c r="G106" s="614"/>
      <c r="H106" s="844"/>
      <c r="I106" s="845"/>
    </row>
    <row r="107" spans="1:12" s="433" customFormat="1" ht="12" customHeight="1">
      <c r="A107" s="612"/>
      <c r="B107" s="612"/>
      <c r="C107" s="1022"/>
      <c r="D107" s="1022"/>
      <c r="E107" s="620"/>
      <c r="F107" s="621"/>
      <c r="G107" s="614"/>
      <c r="H107" s="844"/>
      <c r="I107" s="845"/>
    </row>
    <row r="108" spans="1:12" s="433" customFormat="1" ht="12" customHeight="1">
      <c r="A108" s="612"/>
      <c r="B108" s="612"/>
      <c r="C108" s="1022"/>
      <c r="D108" s="1022"/>
      <c r="E108" s="620"/>
      <c r="F108" s="621"/>
      <c r="G108" s="614"/>
      <c r="H108" s="844"/>
      <c r="I108" s="845"/>
    </row>
    <row r="109" spans="1:12" s="433" customFormat="1" ht="12" customHeight="1">
      <c r="A109" s="612"/>
      <c r="B109" s="612"/>
      <c r="C109" s="848"/>
      <c r="D109" s="848"/>
      <c r="E109" s="622"/>
      <c r="F109" s="623"/>
      <c r="G109" s="614"/>
      <c r="H109" s="844"/>
      <c r="I109" s="845"/>
    </row>
    <row r="110" spans="1:12" s="433" customFormat="1" ht="12" customHeight="1">
      <c r="A110" s="612"/>
      <c r="B110" s="612"/>
      <c r="C110" s="1022"/>
      <c r="D110" s="1022"/>
      <c r="E110" s="620"/>
      <c r="F110" s="621"/>
      <c r="G110" s="614"/>
      <c r="H110" s="844"/>
      <c r="I110" s="845"/>
    </row>
    <row r="111" spans="1:12" s="433" customFormat="1" ht="12" customHeight="1">
      <c r="A111" s="612"/>
      <c r="B111" s="612"/>
      <c r="C111" s="848"/>
      <c r="D111" s="848"/>
      <c r="E111" s="622"/>
      <c r="F111" s="623"/>
      <c r="G111" s="614"/>
      <c r="H111" s="844"/>
      <c r="I111" s="845"/>
    </row>
    <row r="112" spans="1:12" s="433" customFormat="1" ht="12" customHeight="1">
      <c r="A112" s="612"/>
      <c r="B112" s="612"/>
      <c r="C112" s="1022"/>
      <c r="D112" s="1022"/>
      <c r="E112" s="620"/>
      <c r="F112" s="621"/>
      <c r="G112" s="614"/>
      <c r="H112" s="844"/>
      <c r="I112" s="845"/>
    </row>
    <row r="113" spans="1:11" s="433" customFormat="1" ht="12" customHeight="1">
      <c r="A113" s="612"/>
      <c r="B113" s="612"/>
      <c r="C113" s="1022"/>
      <c r="D113" s="1022"/>
      <c r="E113" s="620"/>
      <c r="F113" s="621"/>
      <c r="G113" s="614"/>
      <c r="H113" s="844"/>
      <c r="I113" s="845"/>
    </row>
    <row r="114" spans="1:11" s="433" customFormat="1" ht="12" customHeight="1">
      <c r="A114" s="612"/>
      <c r="B114" s="612"/>
      <c r="C114" s="848"/>
      <c r="D114" s="848"/>
      <c r="E114" s="622"/>
      <c r="F114" s="623"/>
      <c r="G114" s="614"/>
      <c r="H114" s="844"/>
      <c r="I114" s="845"/>
    </row>
    <row r="115" spans="1:11" s="433" customFormat="1" ht="12" customHeight="1">
      <c r="A115" s="612"/>
      <c r="B115" s="612"/>
      <c r="C115" s="1023"/>
      <c r="D115" s="1023"/>
      <c r="E115" s="624"/>
      <c r="F115" s="626"/>
      <c r="G115" s="614"/>
      <c r="H115" s="638"/>
      <c r="I115" s="631"/>
    </row>
    <row r="116" spans="1:11" s="433" customFormat="1" ht="12" customHeight="1" thickBot="1">
      <c r="A116" s="612"/>
      <c r="B116" s="612"/>
      <c r="C116" s="1024" t="s">
        <v>617</v>
      </c>
      <c r="D116" s="1024"/>
      <c r="E116" s="1024"/>
      <c r="F116" s="628">
        <f>SUM(F102:F115)</f>
        <v>0</v>
      </c>
      <c r="G116" s="614"/>
      <c r="H116" s="467" t="s">
        <v>626</v>
      </c>
      <c r="I116" s="639">
        <f>F46*0.2</f>
        <v>0</v>
      </c>
    </row>
    <row r="117" spans="1:11" s="433" customFormat="1" ht="12" customHeight="1" thickTop="1">
      <c r="A117" s="612"/>
      <c r="B117" s="612"/>
      <c r="C117" s="612"/>
      <c r="D117" s="612"/>
      <c r="E117" s="612"/>
      <c r="F117" s="613"/>
      <c r="G117" s="614"/>
      <c r="H117" s="629"/>
      <c r="I117" s="630"/>
    </row>
    <row r="118" spans="1:11" s="431" customFormat="1" ht="12.75">
      <c r="A118" s="90" t="s">
        <v>600</v>
      </c>
      <c r="B118" s="90"/>
      <c r="C118" s="90" t="s">
        <v>637</v>
      </c>
      <c r="D118" s="90"/>
      <c r="E118" s="90"/>
      <c r="F118" s="29"/>
      <c r="G118" s="13"/>
      <c r="H118" s="97"/>
      <c r="I118" s="97"/>
      <c r="K118" s="609">
        <v>2018</v>
      </c>
    </row>
    <row r="119" spans="1:11" s="431" customFormat="1" ht="12" customHeight="1">
      <c r="A119" s="12"/>
      <c r="B119" s="12"/>
      <c r="C119" s="12"/>
      <c r="D119" s="12"/>
      <c r="E119" s="12"/>
      <c r="F119" s="640"/>
      <c r="G119" s="641"/>
      <c r="H119" s="849" t="s">
        <v>638</v>
      </c>
      <c r="I119" s="850"/>
      <c r="K119" s="609">
        <v>2019</v>
      </c>
    </row>
    <row r="120" spans="1:11" s="432" customFormat="1" ht="12" customHeight="1" thickBot="1">
      <c r="A120" s="91"/>
      <c r="B120" s="91"/>
      <c r="C120" s="91" t="s">
        <v>598</v>
      </c>
      <c r="D120" s="91"/>
      <c r="E120" s="91"/>
      <c r="F120" s="30" t="s">
        <v>634</v>
      </c>
      <c r="G120" s="642"/>
      <c r="H120" s="849"/>
      <c r="I120" s="850"/>
      <c r="K120" s="609">
        <v>2020</v>
      </c>
    </row>
    <row r="121" spans="1:11" s="433" customFormat="1" ht="12" customHeight="1">
      <c r="A121" s="612"/>
      <c r="B121" s="612"/>
      <c r="C121" s="618"/>
      <c r="D121" s="618"/>
      <c r="E121" s="618"/>
      <c r="F121" s="633"/>
      <c r="G121" s="614"/>
      <c r="H121" s="849"/>
      <c r="I121" s="850"/>
      <c r="K121" s="609">
        <v>2021</v>
      </c>
    </row>
    <row r="122" spans="1:11" s="433" customFormat="1" ht="12" customHeight="1">
      <c r="A122" s="612"/>
      <c r="B122" s="612"/>
      <c r="C122" s="620"/>
      <c r="D122" s="620"/>
      <c r="E122" s="620"/>
      <c r="F122" s="32"/>
      <c r="G122" s="614"/>
      <c r="H122" s="849"/>
      <c r="I122" s="850"/>
      <c r="K122" s="609">
        <v>2022</v>
      </c>
    </row>
    <row r="123" spans="1:11" s="433" customFormat="1" ht="12" customHeight="1">
      <c r="A123" s="612"/>
      <c r="B123" s="612"/>
      <c r="C123" s="620"/>
      <c r="D123" s="620"/>
      <c r="E123" s="620"/>
      <c r="F123" s="32"/>
      <c r="G123" s="614"/>
      <c r="H123" s="849"/>
      <c r="I123" s="850"/>
      <c r="K123" s="609">
        <v>2023</v>
      </c>
    </row>
    <row r="124" spans="1:11" s="433" customFormat="1" ht="12" customHeight="1">
      <c r="A124" s="612"/>
      <c r="B124" s="612"/>
      <c r="C124" s="620"/>
      <c r="D124" s="620"/>
      <c r="E124" s="620"/>
      <c r="F124" s="32"/>
      <c r="G124" s="614"/>
      <c r="H124" s="849"/>
      <c r="I124" s="850"/>
      <c r="K124" s="609">
        <v>2024</v>
      </c>
    </row>
    <row r="125" spans="1:11" s="433" customFormat="1" ht="12" customHeight="1">
      <c r="A125" s="462"/>
      <c r="B125" s="462"/>
      <c r="C125" s="624"/>
      <c r="D125" s="624"/>
      <c r="E125" s="624"/>
      <c r="F125" s="634"/>
      <c r="G125" s="614"/>
      <c r="H125" s="849"/>
      <c r="I125" s="850"/>
      <c r="K125" s="609">
        <v>2025</v>
      </c>
    </row>
    <row r="126" spans="1:11" s="431" customFormat="1" ht="12" customHeight="1" thickBot="1">
      <c r="A126" s="459"/>
      <c r="B126" s="459"/>
      <c r="C126" s="635" t="s">
        <v>617</v>
      </c>
      <c r="D126" s="635"/>
      <c r="E126" s="635"/>
      <c r="F126" s="643">
        <f>SUM(F121:F123)</f>
        <v>0</v>
      </c>
      <c r="G126" s="641"/>
      <c r="H126" s="467" t="s">
        <v>626</v>
      </c>
      <c r="I126" s="639">
        <f>SFP!K248*0.5</f>
        <v>0</v>
      </c>
      <c r="K126" s="609">
        <v>2026</v>
      </c>
    </row>
    <row r="127" spans="1:11" s="431" customFormat="1" ht="12" customHeight="1" thickTop="1">
      <c r="A127" s="459"/>
      <c r="B127" s="459"/>
      <c r="C127" s="459"/>
      <c r="D127" s="459"/>
      <c r="E127" s="459"/>
      <c r="F127" s="464"/>
      <c r="G127" s="460"/>
      <c r="H127" s="465"/>
      <c r="I127" s="466"/>
      <c r="K127" s="609">
        <v>2027</v>
      </c>
    </row>
    <row r="128" spans="1:11" s="431" customFormat="1" ht="12.75">
      <c r="A128" s="90" t="s">
        <v>600</v>
      </c>
      <c r="B128" s="90"/>
      <c r="C128" s="90" t="s">
        <v>639</v>
      </c>
      <c r="D128" s="90"/>
      <c r="E128" s="90"/>
      <c r="F128" s="29"/>
      <c r="G128" s="453"/>
      <c r="H128" s="454"/>
      <c r="I128" s="454"/>
    </row>
    <row r="129" spans="1:9" s="431" customFormat="1" ht="12" customHeight="1">
      <c r="A129" s="12"/>
      <c r="B129" s="12"/>
      <c r="C129" s="12"/>
      <c r="D129" s="12"/>
      <c r="E129" s="12"/>
      <c r="F129" s="640"/>
      <c r="G129" s="460"/>
      <c r="H129" s="849" t="s">
        <v>640</v>
      </c>
      <c r="I129" s="850"/>
    </row>
    <row r="130" spans="1:9" s="432" customFormat="1" ht="12" customHeight="1" thickBot="1">
      <c r="A130" s="91"/>
      <c r="B130" s="91"/>
      <c r="C130" s="91" t="s">
        <v>598</v>
      </c>
      <c r="D130" s="91"/>
      <c r="E130" s="91"/>
      <c r="F130" s="30" t="s">
        <v>641</v>
      </c>
      <c r="G130" s="461"/>
      <c r="H130" s="849"/>
      <c r="I130" s="850"/>
    </row>
    <row r="131" spans="1:9" s="433" customFormat="1" ht="12" customHeight="1">
      <c r="A131" s="612"/>
      <c r="B131" s="612"/>
      <c r="C131" s="644" t="s">
        <v>642</v>
      </c>
      <c r="D131" s="644"/>
      <c r="E131" s="644"/>
      <c r="F131" s="633"/>
      <c r="G131" s="463"/>
      <c r="H131" s="849"/>
      <c r="I131" s="850"/>
    </row>
    <row r="132" spans="1:9" s="433" customFormat="1" ht="12" customHeight="1">
      <c r="A132" s="612"/>
      <c r="B132" s="612"/>
      <c r="C132" s="645" t="s">
        <v>643</v>
      </c>
      <c r="D132" s="645"/>
      <c r="E132" s="645"/>
      <c r="F132" s="32"/>
      <c r="G132" s="463"/>
      <c r="H132" s="849"/>
      <c r="I132" s="850"/>
    </row>
    <row r="133" spans="1:9" s="433" customFormat="1" ht="12" customHeight="1">
      <c r="A133" s="612"/>
      <c r="B133" s="612"/>
      <c r="C133" s="645" t="s">
        <v>644</v>
      </c>
      <c r="D133" s="645"/>
      <c r="E133" s="645"/>
      <c r="F133" s="32"/>
      <c r="G133" s="463"/>
      <c r="H133" s="849"/>
      <c r="I133" s="850"/>
    </row>
    <row r="134" spans="1:9" s="433" customFormat="1" ht="12" customHeight="1">
      <c r="A134" s="612"/>
      <c r="B134" s="612"/>
      <c r="C134" s="645" t="s">
        <v>645</v>
      </c>
      <c r="D134" s="645"/>
      <c r="E134" s="645"/>
      <c r="F134" s="32"/>
      <c r="G134" s="463"/>
      <c r="H134" s="849"/>
      <c r="I134" s="850"/>
    </row>
    <row r="135" spans="1:9" s="431" customFormat="1" ht="12" customHeight="1">
      <c r="A135" s="12"/>
      <c r="B135" s="12"/>
      <c r="C135" s="12"/>
      <c r="D135" s="12"/>
      <c r="E135" s="12"/>
      <c r="F135" s="646"/>
      <c r="G135" s="460"/>
      <c r="H135" s="467" t="s">
        <v>626</v>
      </c>
      <c r="I135" s="639">
        <f>F46*0.2</f>
        <v>0</v>
      </c>
    </row>
    <row r="136" spans="1:9" s="434" customFormat="1" ht="28.5" customHeight="1">
      <c r="A136" s="636" t="s">
        <v>600</v>
      </c>
      <c r="B136" s="632"/>
      <c r="C136" s="842" t="s">
        <v>646</v>
      </c>
      <c r="D136" s="842"/>
      <c r="E136" s="842"/>
      <c r="F136" s="842"/>
      <c r="G136" s="843"/>
      <c r="H136" s="97"/>
      <c r="I136" s="97"/>
    </row>
    <row r="137" spans="1:9" s="277" customFormat="1" ht="12" customHeight="1">
      <c r="A137" s="10"/>
      <c r="B137" s="10"/>
      <c r="C137" s="14"/>
      <c r="D137" s="10"/>
      <c r="E137" s="10"/>
      <c r="F137" s="31"/>
      <c r="G137" s="21"/>
      <c r="H137" s="846" t="s">
        <v>647</v>
      </c>
      <c r="I137" s="847"/>
    </row>
    <row r="138" spans="1:9" s="277" customFormat="1" ht="12" customHeight="1" thickBot="1">
      <c r="A138" s="10"/>
      <c r="B138" s="10"/>
      <c r="C138" s="91" t="s">
        <v>598</v>
      </c>
      <c r="D138" s="91"/>
      <c r="E138" s="91"/>
      <c r="F138" s="30" t="s">
        <v>602</v>
      </c>
      <c r="G138" s="21"/>
      <c r="H138" s="846"/>
      <c r="I138" s="847"/>
    </row>
    <row r="139" spans="1:9" s="435" customFormat="1" ht="12" customHeight="1">
      <c r="A139" s="612"/>
      <c r="B139" s="612"/>
      <c r="C139" s="618"/>
      <c r="D139" s="618"/>
      <c r="E139" s="618"/>
      <c r="F139" s="633"/>
      <c r="G139" s="614"/>
      <c r="H139" s="846"/>
      <c r="I139" s="847"/>
    </row>
    <row r="140" spans="1:9" s="435" customFormat="1" ht="12" customHeight="1">
      <c r="A140" s="612"/>
      <c r="B140" s="612"/>
      <c r="C140" s="620"/>
      <c r="D140" s="620"/>
      <c r="E140" s="620"/>
      <c r="F140" s="32"/>
      <c r="G140" s="614"/>
      <c r="H140" s="846"/>
      <c r="I140" s="847"/>
    </row>
    <row r="141" spans="1:9" s="435" customFormat="1" ht="12" customHeight="1">
      <c r="A141" s="612"/>
      <c r="B141" s="612"/>
      <c r="C141" s="620"/>
      <c r="D141" s="620"/>
      <c r="E141" s="620"/>
      <c r="F141" s="32"/>
      <c r="G141" s="614"/>
      <c r="H141" s="846"/>
      <c r="I141" s="847"/>
    </row>
    <row r="142" spans="1:9" s="435" customFormat="1" ht="12" customHeight="1">
      <c r="A142" s="612"/>
      <c r="B142" s="612"/>
      <c r="C142" s="620"/>
      <c r="D142" s="620"/>
      <c r="E142" s="620"/>
      <c r="F142" s="32"/>
      <c r="G142" s="614"/>
      <c r="H142" s="846"/>
      <c r="I142" s="847"/>
    </row>
    <row r="143" spans="1:9" s="435" customFormat="1" ht="12" customHeight="1">
      <c r="A143" s="612"/>
      <c r="B143" s="612"/>
      <c r="C143" s="624"/>
      <c r="D143" s="624"/>
      <c r="E143" s="624"/>
      <c r="F143" s="634"/>
      <c r="G143" s="614"/>
      <c r="H143" s="846"/>
      <c r="I143" s="847"/>
    </row>
    <row r="144" spans="1:9" s="277" customFormat="1" ht="12" customHeight="1" thickBot="1">
      <c r="A144" s="10"/>
      <c r="B144" s="10"/>
      <c r="C144" s="635" t="s">
        <v>617</v>
      </c>
      <c r="D144" s="635"/>
      <c r="E144" s="635"/>
      <c r="F144" s="628">
        <f>SUM(F139:F143)</f>
        <v>0</v>
      </c>
      <c r="G144" s="21"/>
      <c r="H144" s="467" t="s">
        <v>626</v>
      </c>
      <c r="I144" s="639">
        <f>F46*0.4</f>
        <v>0</v>
      </c>
    </row>
    <row r="145" spans="1:11" s="277" customFormat="1" ht="12" customHeight="1" thickTop="1">
      <c r="A145" s="455"/>
      <c r="B145" s="455"/>
      <c r="C145" s="455"/>
      <c r="D145" s="455"/>
      <c r="E145" s="455"/>
      <c r="F145" s="456"/>
      <c r="G145" s="457"/>
      <c r="H145" s="467"/>
      <c r="I145" s="458"/>
    </row>
    <row r="146" spans="1:11" s="431" customFormat="1" ht="12.75">
      <c r="A146" s="90" t="s">
        <v>600</v>
      </c>
      <c r="B146" s="90"/>
      <c r="C146" s="90" t="s">
        <v>648</v>
      </c>
      <c r="D146" s="90"/>
      <c r="E146" s="90"/>
      <c r="F146" s="29"/>
      <c r="G146" s="453"/>
      <c r="H146" s="454"/>
      <c r="I146" s="454"/>
    </row>
    <row r="147" spans="1:11" s="431" customFormat="1" ht="12" customHeight="1">
      <c r="A147" s="12"/>
      <c r="B147" s="12"/>
      <c r="C147" s="12"/>
      <c r="D147" s="12"/>
      <c r="E147" s="12"/>
      <c r="F147" s="640"/>
      <c r="G147" s="460"/>
      <c r="H147" s="849" t="s">
        <v>649</v>
      </c>
      <c r="I147" s="850"/>
    </row>
    <row r="148" spans="1:11" s="432" customFormat="1" ht="12" customHeight="1" thickBot="1">
      <c r="A148" s="91"/>
      <c r="B148" s="91"/>
      <c r="C148" s="91" t="s">
        <v>598</v>
      </c>
      <c r="D148" s="91"/>
      <c r="E148" s="91"/>
      <c r="F148" s="30" t="s">
        <v>602</v>
      </c>
      <c r="G148" s="461"/>
      <c r="H148" s="849"/>
      <c r="I148" s="850"/>
    </row>
    <row r="149" spans="1:11" s="433" customFormat="1" ht="12" customHeight="1">
      <c r="A149" s="612"/>
      <c r="B149" s="612"/>
      <c r="C149" s="644" t="s">
        <v>650</v>
      </c>
      <c r="D149" s="644"/>
      <c r="E149" s="644"/>
      <c r="F149" s="647">
        <f>SUM(SFP!K142:K146)</f>
        <v>0</v>
      </c>
      <c r="G149" s="463"/>
      <c r="H149" s="849"/>
      <c r="I149" s="850"/>
    </row>
    <row r="150" spans="1:11" s="431" customFormat="1" ht="12" customHeight="1">
      <c r="A150" s="12"/>
      <c r="B150" s="12"/>
      <c r="C150" s="12"/>
      <c r="D150" s="12"/>
      <c r="E150" s="12"/>
      <c r="F150" s="646"/>
      <c r="G150" s="460"/>
      <c r="H150" s="467" t="s">
        <v>626</v>
      </c>
      <c r="I150" s="639">
        <f>F46*0.2</f>
        <v>0</v>
      </c>
    </row>
    <row r="151" spans="1:11" s="431" customFormat="1" ht="12.75">
      <c r="A151" s="90" t="s">
        <v>600</v>
      </c>
      <c r="B151" s="90"/>
      <c r="C151" s="90" t="s">
        <v>651</v>
      </c>
      <c r="D151" s="90"/>
      <c r="E151" s="90"/>
      <c r="F151" s="29"/>
      <c r="G151" s="13"/>
      <c r="H151" s="97"/>
      <c r="I151" s="97"/>
      <c r="K151" s="609">
        <v>2018</v>
      </c>
    </row>
    <row r="152" spans="1:11" s="431" customFormat="1" ht="12" customHeight="1">
      <c r="A152" s="12"/>
      <c r="B152" s="12"/>
      <c r="C152" s="12"/>
      <c r="D152" s="12"/>
      <c r="E152" s="12"/>
      <c r="F152" s="640"/>
      <c r="G152" s="641"/>
      <c r="H152" s="849" t="s">
        <v>652</v>
      </c>
      <c r="I152" s="850"/>
      <c r="K152" s="609">
        <v>2019</v>
      </c>
    </row>
    <row r="153" spans="1:11" s="432" customFormat="1" ht="12" customHeight="1" thickBot="1">
      <c r="A153" s="91"/>
      <c r="B153" s="91"/>
      <c r="C153" s="91" t="s">
        <v>598</v>
      </c>
      <c r="D153" s="91"/>
      <c r="E153" s="91"/>
      <c r="F153" s="30" t="s">
        <v>653</v>
      </c>
      <c r="G153" s="642"/>
      <c r="H153" s="849"/>
      <c r="I153" s="850"/>
      <c r="K153" s="609">
        <v>2020</v>
      </c>
    </row>
    <row r="154" spans="1:11" s="433" customFormat="1" ht="12" customHeight="1">
      <c r="A154" s="612"/>
      <c r="B154" s="612"/>
      <c r="C154" s="618"/>
      <c r="D154" s="618"/>
      <c r="E154" s="618"/>
      <c r="F154" s="633"/>
      <c r="G154" s="614"/>
      <c r="H154" s="849"/>
      <c r="I154" s="850"/>
      <c r="K154" s="609">
        <v>2021</v>
      </c>
    </row>
    <row r="155" spans="1:11" s="433" customFormat="1" ht="12" customHeight="1">
      <c r="A155" s="612"/>
      <c r="B155" s="612"/>
      <c r="C155" s="620"/>
      <c r="D155" s="620"/>
      <c r="E155" s="620"/>
      <c r="F155" s="32"/>
      <c r="G155" s="614"/>
      <c r="H155" s="849"/>
      <c r="I155" s="850"/>
      <c r="K155" s="609">
        <v>2022</v>
      </c>
    </row>
    <row r="156" spans="1:11" s="433" customFormat="1" ht="12" customHeight="1">
      <c r="A156" s="612"/>
      <c r="B156" s="612"/>
      <c r="C156" s="620"/>
      <c r="D156" s="620"/>
      <c r="E156" s="620"/>
      <c r="F156" s="32"/>
      <c r="G156" s="614"/>
      <c r="H156" s="849"/>
      <c r="I156" s="850"/>
      <c r="K156" s="609">
        <v>2023</v>
      </c>
    </row>
    <row r="157" spans="1:11" s="433" customFormat="1" ht="12" customHeight="1">
      <c r="A157" s="612"/>
      <c r="B157" s="612"/>
      <c r="C157" s="620"/>
      <c r="D157" s="620"/>
      <c r="E157" s="620"/>
      <c r="F157" s="32"/>
      <c r="G157" s="614"/>
      <c r="H157" s="849"/>
      <c r="I157" s="850"/>
      <c r="K157" s="609">
        <v>2024</v>
      </c>
    </row>
    <row r="158" spans="1:11" s="433" customFormat="1" ht="12" customHeight="1">
      <c r="A158" s="462"/>
      <c r="B158" s="462"/>
      <c r="C158" s="624"/>
      <c r="D158" s="624"/>
      <c r="E158" s="624"/>
      <c r="F158" s="634"/>
      <c r="G158" s="614"/>
      <c r="H158" s="849"/>
      <c r="I158" s="850"/>
      <c r="K158" s="609">
        <v>2025</v>
      </c>
    </row>
    <row r="159" spans="1:11" s="431" customFormat="1" ht="12" customHeight="1" thickBot="1">
      <c r="A159" s="459"/>
      <c r="B159" s="459"/>
      <c r="C159" s="635" t="s">
        <v>617</v>
      </c>
      <c r="D159" s="635"/>
      <c r="E159" s="635"/>
      <c r="F159" s="643">
        <f>SUM(F154:F156)</f>
        <v>0</v>
      </c>
      <c r="G159" s="641"/>
      <c r="H159" s="467" t="s">
        <v>626</v>
      </c>
      <c r="I159" s="639">
        <f>F46*0.2</f>
        <v>0</v>
      </c>
      <c r="K159" s="609">
        <v>2026</v>
      </c>
    </row>
    <row r="160" spans="1:11" s="431" customFormat="1" ht="12" customHeight="1" thickTop="1">
      <c r="A160" s="459"/>
      <c r="B160" s="459"/>
      <c r="C160" s="459"/>
      <c r="D160" s="459"/>
      <c r="E160" s="459"/>
      <c r="F160" s="464"/>
      <c r="G160" s="460"/>
      <c r="H160" s="465"/>
      <c r="I160" s="466"/>
      <c r="K160" s="609">
        <v>2027</v>
      </c>
    </row>
    <row r="161" spans="1:11" s="431" customFormat="1" ht="12.75">
      <c r="A161" s="90" t="s">
        <v>600</v>
      </c>
      <c r="B161" s="90"/>
      <c r="C161" s="90" t="s">
        <v>654</v>
      </c>
      <c r="D161" s="90"/>
      <c r="E161" s="90"/>
      <c r="F161" s="29"/>
      <c r="G161" s="13"/>
      <c r="H161" s="97"/>
      <c r="I161" s="97"/>
      <c r="K161" s="609">
        <v>2018</v>
      </c>
    </row>
    <row r="162" spans="1:11" s="431" customFormat="1" ht="12" customHeight="1">
      <c r="A162" s="12"/>
      <c r="B162" s="12"/>
      <c r="C162" s="12"/>
      <c r="D162" s="12"/>
      <c r="E162" s="12"/>
      <c r="F162" s="640"/>
      <c r="G162" s="641"/>
      <c r="H162" s="849" t="s">
        <v>655</v>
      </c>
      <c r="I162" s="850"/>
      <c r="K162" s="609">
        <v>2019</v>
      </c>
    </row>
    <row r="163" spans="1:11" s="432" customFormat="1" ht="12" customHeight="1" thickBot="1">
      <c r="A163" s="91"/>
      <c r="B163" s="91"/>
      <c r="C163" s="91" t="s">
        <v>598</v>
      </c>
      <c r="D163" s="91"/>
      <c r="E163" s="91"/>
      <c r="F163" s="30" t="s">
        <v>656</v>
      </c>
      <c r="G163" s="642"/>
      <c r="H163" s="849"/>
      <c r="I163" s="850"/>
      <c r="K163" s="609">
        <v>2020</v>
      </c>
    </row>
    <row r="164" spans="1:11" s="433" customFormat="1" ht="12" customHeight="1">
      <c r="A164" s="612"/>
      <c r="B164" s="612"/>
      <c r="C164" s="618"/>
      <c r="D164" s="618"/>
      <c r="E164" s="618"/>
      <c r="F164" s="633"/>
      <c r="G164" s="614"/>
      <c r="H164" s="849"/>
      <c r="I164" s="850"/>
      <c r="K164" s="609">
        <v>2021</v>
      </c>
    </row>
    <row r="165" spans="1:11" s="433" customFormat="1" ht="12" customHeight="1">
      <c r="A165" s="612"/>
      <c r="B165" s="612"/>
      <c r="C165" s="620"/>
      <c r="D165" s="620"/>
      <c r="E165" s="620"/>
      <c r="F165" s="32"/>
      <c r="G165" s="614"/>
      <c r="H165" s="849"/>
      <c r="I165" s="850"/>
      <c r="K165" s="609">
        <v>2022</v>
      </c>
    </row>
    <row r="166" spans="1:11" s="433" customFormat="1" ht="12" customHeight="1">
      <c r="A166" s="612"/>
      <c r="B166" s="612"/>
      <c r="C166" s="620"/>
      <c r="D166" s="620"/>
      <c r="E166" s="620"/>
      <c r="F166" s="32"/>
      <c r="G166" s="614"/>
      <c r="H166" s="849"/>
      <c r="I166" s="850"/>
      <c r="K166" s="609">
        <v>2023</v>
      </c>
    </row>
    <row r="167" spans="1:11" s="433" customFormat="1" ht="12" customHeight="1">
      <c r="A167" s="612"/>
      <c r="B167" s="612"/>
      <c r="C167" s="620"/>
      <c r="D167" s="620"/>
      <c r="E167" s="620"/>
      <c r="F167" s="32"/>
      <c r="G167" s="614"/>
      <c r="H167" s="849"/>
      <c r="I167" s="850"/>
      <c r="K167" s="609">
        <v>2024</v>
      </c>
    </row>
    <row r="168" spans="1:11" s="433" customFormat="1" ht="12" customHeight="1">
      <c r="A168" s="462"/>
      <c r="B168" s="462"/>
      <c r="C168" s="624"/>
      <c r="D168" s="624"/>
      <c r="E168" s="624"/>
      <c r="F168" s="634"/>
      <c r="G168" s="614"/>
      <c r="H168" s="849"/>
      <c r="I168" s="850"/>
      <c r="K168" s="609">
        <v>2025</v>
      </c>
    </row>
    <row r="169" spans="1:11" s="431" customFormat="1" ht="12" customHeight="1" thickBot="1">
      <c r="A169" s="459"/>
      <c r="B169" s="459"/>
      <c r="C169" s="635" t="s">
        <v>617</v>
      </c>
      <c r="D169" s="635"/>
      <c r="E169" s="635"/>
      <c r="F169" s="643">
        <f>SUM(F164:F166)</f>
        <v>0</v>
      </c>
      <c r="G169" s="641"/>
      <c r="H169" s="467" t="s">
        <v>626</v>
      </c>
      <c r="I169" s="639">
        <f>F48*0.05</f>
        <v>0</v>
      </c>
      <c r="K169" s="609">
        <v>2026</v>
      </c>
    </row>
    <row r="170" spans="1:11" s="431" customFormat="1" ht="12" customHeight="1" thickTop="1">
      <c r="A170" s="459"/>
      <c r="B170" s="459"/>
      <c r="C170" s="459"/>
      <c r="D170" s="459"/>
      <c r="E170" s="459"/>
      <c r="F170" s="464"/>
      <c r="G170" s="460"/>
      <c r="H170" s="465"/>
      <c r="I170" s="466"/>
      <c r="K170" s="609">
        <v>2027</v>
      </c>
    </row>
  </sheetData>
  <sheetProtection algorithmName="SHA-512" hashValue="YiTLAqup6JgFkK7EzQhJyQBvkiYAxMF/+iAe1CUC8tMjVYk1fybZpUsFeXM41hEj0DF/BSmmfxZu0a3PL9B+kg==" saltValue="aBDHaFBWDcngDyx9/Xl+6Q==" spinCount="100000" sheet="1" objects="1" scenarios="1" insertColumns="0" insertRows="0" deleteColumns="0" deleteRows="0"/>
  <mergeCells count="60">
    <mergeCell ref="C136:G136"/>
    <mergeCell ref="C114:D114"/>
    <mergeCell ref="C115:D115"/>
    <mergeCell ref="C116:E116"/>
    <mergeCell ref="H61:I66"/>
    <mergeCell ref="H71:I76"/>
    <mergeCell ref="H81:I95"/>
    <mergeCell ref="H100:I114"/>
    <mergeCell ref="C95:D95"/>
    <mergeCell ref="C96:D96"/>
    <mergeCell ref="C101:D101"/>
    <mergeCell ref="C102:D102"/>
    <mergeCell ref="C103:D103"/>
    <mergeCell ref="C104:D104"/>
    <mergeCell ref="H147:I149"/>
    <mergeCell ref="H152:I158"/>
    <mergeCell ref="H162:I168"/>
    <mergeCell ref="H119:I125"/>
    <mergeCell ref="H129:I134"/>
    <mergeCell ref="H137:I143"/>
    <mergeCell ref="C112:D112"/>
    <mergeCell ref="C113:D113"/>
    <mergeCell ref="C97:E97"/>
    <mergeCell ref="C105:D105"/>
    <mergeCell ref="C106:D106"/>
    <mergeCell ref="C107:D107"/>
    <mergeCell ref="C108:D108"/>
    <mergeCell ref="C109:D109"/>
    <mergeCell ref="C84:D84"/>
    <mergeCell ref="C85:D85"/>
    <mergeCell ref="C86:D86"/>
    <mergeCell ref="C110:D110"/>
    <mergeCell ref="C111:D111"/>
    <mergeCell ref="C92:D92"/>
    <mergeCell ref="C93:D93"/>
    <mergeCell ref="C94:D94"/>
    <mergeCell ref="C87:D87"/>
    <mergeCell ref="C88:D88"/>
    <mergeCell ref="C89:D89"/>
    <mergeCell ref="C90:D90"/>
    <mergeCell ref="C91:D91"/>
    <mergeCell ref="C82:D82"/>
    <mergeCell ref="C83:D83"/>
    <mergeCell ref="H7:I7"/>
    <mergeCell ref="C7:G7"/>
    <mergeCell ref="A7:B7"/>
    <mergeCell ref="C70:G70"/>
    <mergeCell ref="H25:I41"/>
    <mergeCell ref="C60:G60"/>
    <mergeCell ref="C50:G50"/>
    <mergeCell ref="H46:I48"/>
    <mergeCell ref="H51:I57"/>
    <mergeCell ref="H10:I14"/>
    <mergeCell ref="A5:I5"/>
    <mergeCell ref="D1:I1"/>
    <mergeCell ref="D2:I2"/>
    <mergeCell ref="D3:I3"/>
    <mergeCell ref="A1:C1"/>
    <mergeCell ref="A2:C2"/>
    <mergeCell ref="A3:C3"/>
  </mergeCells>
  <dataValidations count="2">
    <dataValidation type="list" allowBlank="1" showInputMessage="1" showErrorMessage="1" sqref="E83:E96 E102:E115" xr:uid="{00000000-0002-0000-0500-000000000000}">
      <formula1>$L$83:$L$86</formula1>
    </dataValidation>
    <dataValidation type="list" allowBlank="1" showInputMessage="1" showErrorMessage="1" sqref="F45" xr:uid="{00000000-0002-0000-0500-000001000000}">
      <formula1>$K$24:$K$80</formula1>
    </dataValidation>
  </dataValidations>
  <hyperlinks>
    <hyperlink ref="B8" location="SFP!G29" display="A" xr:uid="{00000000-0004-0000-0500-000000000000}"/>
    <hyperlink ref="B16" location="SFP!G233" display="B" xr:uid="{00000000-0004-0000-0500-000001000000}"/>
  </hyperlinks>
  <pageMargins left="0" right="0" top="0" bottom="0" header="0" footer="0"/>
  <pageSetup orientation="portrait" r:id="rId1"/>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FF99"/>
  </sheetPr>
  <dimension ref="A1:Q33"/>
  <sheetViews>
    <sheetView showGridLines="0" zoomScale="85" zoomScaleNormal="85" zoomScaleSheetLayoutView="85" zoomScalePageLayoutView="85" workbookViewId="0">
      <pane xSplit="3" topLeftCell="E38" activePane="topRight" state="frozen"/>
      <selection pane="topRight" activeCell="E38" sqref="E38"/>
      <selection activeCell="F53" sqref="F53:L57"/>
    </sheetView>
  </sheetViews>
  <sheetFormatPr defaultColWidth="9.140625" defaultRowHeight="14.25"/>
  <cols>
    <col min="1" max="1" width="2.42578125" style="87" customWidth="1"/>
    <col min="2" max="2" width="9" style="87" customWidth="1"/>
    <col min="3" max="3" width="24.28515625" style="87" customWidth="1"/>
    <col min="4" max="15" width="26.42578125" style="87" customWidth="1"/>
    <col min="16" max="16" width="26.42578125" style="291" customWidth="1"/>
    <col min="17" max="17" width="3.28515625" style="87" customWidth="1"/>
    <col min="18" max="18" width="9.140625" style="87" customWidth="1"/>
    <col min="19" max="16384" width="9.140625" style="87"/>
  </cols>
  <sheetData>
    <row r="1" spans="1:17" ht="15">
      <c r="A1" s="816" t="s">
        <v>4</v>
      </c>
      <c r="B1" s="817"/>
      <c r="C1" s="817"/>
      <c r="D1" s="795">
        <f>Topsheet!C11</f>
        <v>0</v>
      </c>
      <c r="E1" s="795"/>
      <c r="F1" s="795"/>
      <c r="G1" s="795"/>
      <c r="H1" s="795"/>
      <c r="I1" s="795"/>
      <c r="J1" s="795"/>
      <c r="K1" s="795"/>
      <c r="L1" s="795"/>
      <c r="M1" s="795"/>
      <c r="N1" s="795"/>
      <c r="O1" s="795"/>
      <c r="P1" s="796"/>
      <c r="Q1" s="4"/>
    </row>
    <row r="2" spans="1:17" ht="15">
      <c r="A2" s="818" t="s">
        <v>5</v>
      </c>
      <c r="B2" s="819"/>
      <c r="C2" s="819"/>
      <c r="D2" s="775">
        <f>Topsheet!C12</f>
        <v>0</v>
      </c>
      <c r="E2" s="775"/>
      <c r="F2" s="775"/>
      <c r="G2" s="775"/>
      <c r="H2" s="775"/>
      <c r="I2" s="775"/>
      <c r="J2" s="775"/>
      <c r="K2" s="775"/>
      <c r="L2" s="775"/>
      <c r="M2" s="775"/>
      <c r="N2" s="775"/>
      <c r="O2" s="775"/>
      <c r="P2" s="777"/>
      <c r="Q2" s="4"/>
    </row>
    <row r="3" spans="1:17" ht="15.75" thickBot="1">
      <c r="A3" s="820" t="s">
        <v>657</v>
      </c>
      <c r="B3" s="821"/>
      <c r="C3" s="821"/>
      <c r="D3" s="779">
        <f>Topsheet!C13</f>
        <v>0</v>
      </c>
      <c r="E3" s="779"/>
      <c r="F3" s="779"/>
      <c r="G3" s="779"/>
      <c r="H3" s="779"/>
      <c r="I3" s="779"/>
      <c r="J3" s="779"/>
      <c r="K3" s="779"/>
      <c r="L3" s="779"/>
      <c r="M3" s="779"/>
      <c r="N3" s="779"/>
      <c r="O3" s="779"/>
      <c r="P3" s="781"/>
      <c r="Q3" s="4"/>
    </row>
    <row r="4" spans="1:17" ht="11.25" customHeight="1">
      <c r="A4" s="4"/>
      <c r="B4" s="4"/>
      <c r="C4" s="4"/>
      <c r="D4" s="4"/>
      <c r="E4" s="4"/>
      <c r="F4" s="4"/>
      <c r="G4" s="4"/>
      <c r="H4" s="4"/>
      <c r="I4" s="4"/>
      <c r="J4" s="4"/>
      <c r="K4" s="4"/>
      <c r="L4" s="4"/>
      <c r="M4" s="4"/>
      <c r="N4" s="4"/>
      <c r="O4" s="4"/>
      <c r="P4" s="278"/>
      <c r="Q4" s="4"/>
    </row>
    <row r="5" spans="1:17" s="292" customFormat="1" ht="18">
      <c r="A5" s="856" t="s">
        <v>658</v>
      </c>
      <c r="B5" s="856"/>
      <c r="C5" s="856"/>
      <c r="D5" s="856"/>
      <c r="E5" s="856"/>
      <c r="F5" s="856"/>
      <c r="G5" s="856"/>
      <c r="H5" s="856"/>
      <c r="I5" s="856"/>
      <c r="J5" s="856"/>
      <c r="K5" s="856"/>
      <c r="L5" s="856"/>
      <c r="M5" s="856"/>
      <c r="N5" s="856"/>
      <c r="O5" s="856"/>
      <c r="P5" s="856"/>
    </row>
    <row r="6" spans="1:17" ht="11.25" customHeight="1" thickBot="1">
      <c r="A6" s="4"/>
      <c r="B6" s="4"/>
      <c r="C6" s="4"/>
      <c r="D6" s="4"/>
      <c r="E6" s="4"/>
      <c r="F6" s="4"/>
      <c r="G6" s="4"/>
      <c r="H6" s="4"/>
      <c r="I6" s="4"/>
      <c r="J6" s="4"/>
      <c r="K6" s="4"/>
      <c r="L6" s="4"/>
      <c r="M6" s="4"/>
      <c r="N6" s="4"/>
      <c r="O6" s="4"/>
      <c r="P6" s="278"/>
      <c r="Q6" s="4"/>
    </row>
    <row r="7" spans="1:17" s="279" customFormat="1" ht="15">
      <c r="A7" s="853" t="s">
        <v>659</v>
      </c>
      <c r="B7" s="854"/>
      <c r="C7" s="854"/>
      <c r="D7" s="854"/>
      <c r="E7" s="854"/>
      <c r="F7" s="854"/>
      <c r="G7" s="854"/>
      <c r="H7" s="854"/>
      <c r="I7" s="854"/>
      <c r="J7" s="854"/>
      <c r="K7" s="854"/>
      <c r="L7" s="854"/>
      <c r="M7" s="854"/>
      <c r="N7" s="854"/>
      <c r="O7" s="854"/>
      <c r="P7" s="855"/>
      <c r="Q7" s="9"/>
    </row>
    <row r="8" spans="1:17" s="279" customFormat="1" ht="31.35" customHeight="1" thickBot="1">
      <c r="A8" s="851" t="s">
        <v>660</v>
      </c>
      <c r="B8" s="852"/>
      <c r="C8" s="852"/>
      <c r="D8" s="694" t="s">
        <v>661</v>
      </c>
      <c r="E8" s="694" t="s">
        <v>662</v>
      </c>
      <c r="F8" s="694" t="s">
        <v>663</v>
      </c>
      <c r="G8" s="694" t="s">
        <v>664</v>
      </c>
      <c r="H8" s="694" t="s">
        <v>665</v>
      </c>
      <c r="I8" s="695" t="s">
        <v>666</v>
      </c>
      <c r="J8" s="695" t="s">
        <v>667</v>
      </c>
      <c r="K8" s="695" t="s">
        <v>668</v>
      </c>
      <c r="L8" s="695" t="s">
        <v>669</v>
      </c>
      <c r="M8" s="695" t="s">
        <v>670</v>
      </c>
      <c r="N8" s="695" t="s">
        <v>671</v>
      </c>
      <c r="O8" s="694" t="s">
        <v>672</v>
      </c>
      <c r="P8" s="696" t="s">
        <v>673</v>
      </c>
      <c r="Q8" s="9"/>
    </row>
    <row r="9" spans="1:17" ht="15">
      <c r="A9" s="17" t="s">
        <v>674</v>
      </c>
      <c r="B9" s="280"/>
      <c r="C9" s="280"/>
      <c r="D9" s="296"/>
      <c r="E9" s="297"/>
      <c r="F9" s="297"/>
      <c r="G9" s="297"/>
      <c r="H9" s="297"/>
      <c r="I9" s="297"/>
      <c r="J9" s="297"/>
      <c r="K9" s="297"/>
      <c r="L9" s="297"/>
      <c r="M9" s="297"/>
      <c r="N9" s="297"/>
      <c r="O9" s="297"/>
      <c r="P9" s="298">
        <f>+SUM(D9:O9)</f>
        <v>0</v>
      </c>
      <c r="Q9" s="4"/>
    </row>
    <row r="10" spans="1:17" ht="15">
      <c r="A10" s="19" t="s">
        <v>675</v>
      </c>
      <c r="B10" s="4"/>
      <c r="C10" s="4"/>
      <c r="D10" s="299"/>
      <c r="E10" s="300"/>
      <c r="F10" s="300"/>
      <c r="G10" s="300"/>
      <c r="H10" s="300"/>
      <c r="I10" s="300"/>
      <c r="J10" s="300"/>
      <c r="K10" s="300"/>
      <c r="L10" s="300"/>
      <c r="M10" s="300"/>
      <c r="N10" s="300"/>
      <c r="O10" s="300"/>
      <c r="P10" s="301">
        <f>+SUM(D10:O10)</f>
        <v>0</v>
      </c>
      <c r="Q10" s="4"/>
    </row>
    <row r="11" spans="1:17" ht="15">
      <c r="A11" s="19" t="s">
        <v>676</v>
      </c>
      <c r="B11" s="4"/>
      <c r="C11" s="4"/>
      <c r="D11" s="302">
        <f>D9-D10</f>
        <v>0</v>
      </c>
      <c r="E11" s="303">
        <f t="shared" ref="E11:O11" si="0">E9-E10</f>
        <v>0</v>
      </c>
      <c r="F11" s="303">
        <f t="shared" si="0"/>
        <v>0</v>
      </c>
      <c r="G11" s="303">
        <f t="shared" si="0"/>
        <v>0</v>
      </c>
      <c r="H11" s="303">
        <f t="shared" si="0"/>
        <v>0</v>
      </c>
      <c r="I11" s="303">
        <f t="shared" si="0"/>
        <v>0</v>
      </c>
      <c r="J11" s="303">
        <f t="shared" si="0"/>
        <v>0</v>
      </c>
      <c r="K11" s="303">
        <f t="shared" si="0"/>
        <v>0</v>
      </c>
      <c r="L11" s="303">
        <f t="shared" si="0"/>
        <v>0</v>
      </c>
      <c r="M11" s="303">
        <f t="shared" si="0"/>
        <v>0</v>
      </c>
      <c r="N11" s="303">
        <f t="shared" si="0"/>
        <v>0</v>
      </c>
      <c r="O11" s="303">
        <f t="shared" si="0"/>
        <v>0</v>
      </c>
      <c r="P11" s="301">
        <f>P9-P10</f>
        <v>0</v>
      </c>
      <c r="Q11" s="4"/>
    </row>
    <row r="12" spans="1:17" ht="15">
      <c r="A12" s="19" t="s">
        <v>677</v>
      </c>
      <c r="B12" s="4"/>
      <c r="C12" s="4"/>
      <c r="D12" s="302">
        <f>SUM(D14:D17)</f>
        <v>0</v>
      </c>
      <c r="E12" s="303">
        <f t="shared" ref="E12:O12" si="1">SUM(E14:E17)</f>
        <v>0</v>
      </c>
      <c r="F12" s="303">
        <f t="shared" si="1"/>
        <v>0</v>
      </c>
      <c r="G12" s="303">
        <f t="shared" si="1"/>
        <v>0</v>
      </c>
      <c r="H12" s="303">
        <f t="shared" si="1"/>
        <v>0</v>
      </c>
      <c r="I12" s="303">
        <f t="shared" si="1"/>
        <v>0</v>
      </c>
      <c r="J12" s="303">
        <f t="shared" si="1"/>
        <v>0</v>
      </c>
      <c r="K12" s="303">
        <f t="shared" si="1"/>
        <v>0</v>
      </c>
      <c r="L12" s="303">
        <f t="shared" si="1"/>
        <v>0</v>
      </c>
      <c r="M12" s="303">
        <f t="shared" si="1"/>
        <v>0</v>
      </c>
      <c r="N12" s="303">
        <f t="shared" si="1"/>
        <v>0</v>
      </c>
      <c r="O12" s="303">
        <f t="shared" si="1"/>
        <v>0</v>
      </c>
      <c r="P12" s="301">
        <f>SUM(P14:P17)</f>
        <v>0</v>
      </c>
      <c r="Q12" s="4"/>
    </row>
    <row r="13" spans="1:17">
      <c r="A13" s="281" t="s">
        <v>678</v>
      </c>
      <c r="B13" s="4"/>
      <c r="C13" s="4"/>
      <c r="D13" s="304"/>
      <c r="E13" s="305"/>
      <c r="F13" s="305"/>
      <c r="G13" s="305"/>
      <c r="H13" s="305"/>
      <c r="I13" s="305"/>
      <c r="J13" s="305"/>
      <c r="K13" s="305"/>
      <c r="L13" s="305"/>
      <c r="M13" s="305"/>
      <c r="N13" s="305"/>
      <c r="O13" s="306"/>
      <c r="P13" s="307"/>
      <c r="Q13" s="4"/>
    </row>
    <row r="14" spans="1:17">
      <c r="A14" s="281" t="s">
        <v>679</v>
      </c>
      <c r="B14" s="4"/>
      <c r="C14" s="4"/>
      <c r="D14" s="302">
        <f t="shared" ref="D14:O14" si="2">PRODUCT(D9,D13)</f>
        <v>0</v>
      </c>
      <c r="E14" s="303">
        <f t="shared" si="2"/>
        <v>0</v>
      </c>
      <c r="F14" s="303">
        <f t="shared" si="2"/>
        <v>0</v>
      </c>
      <c r="G14" s="303">
        <f t="shared" si="2"/>
        <v>0</v>
      </c>
      <c r="H14" s="303">
        <f t="shared" si="2"/>
        <v>0</v>
      </c>
      <c r="I14" s="303">
        <f t="shared" si="2"/>
        <v>0</v>
      </c>
      <c r="J14" s="303">
        <f t="shared" si="2"/>
        <v>0</v>
      </c>
      <c r="K14" s="303">
        <f t="shared" si="2"/>
        <v>0</v>
      </c>
      <c r="L14" s="303">
        <f t="shared" si="2"/>
        <v>0</v>
      </c>
      <c r="M14" s="303">
        <f t="shared" si="2"/>
        <v>0</v>
      </c>
      <c r="N14" s="303">
        <f t="shared" si="2"/>
        <v>0</v>
      </c>
      <c r="O14" s="303">
        <f t="shared" si="2"/>
        <v>0</v>
      </c>
      <c r="P14" s="301">
        <f>+SUM(D14:O14)</f>
        <v>0</v>
      </c>
      <c r="Q14" s="4"/>
    </row>
    <row r="15" spans="1:17">
      <c r="A15" s="281" t="s">
        <v>680</v>
      </c>
      <c r="B15" s="4"/>
      <c r="C15" s="4"/>
      <c r="D15" s="299"/>
      <c r="E15" s="300"/>
      <c r="F15" s="300"/>
      <c r="G15" s="300"/>
      <c r="H15" s="300"/>
      <c r="I15" s="300"/>
      <c r="J15" s="300"/>
      <c r="K15" s="300"/>
      <c r="L15" s="300"/>
      <c r="M15" s="300"/>
      <c r="N15" s="300"/>
      <c r="O15" s="308"/>
      <c r="P15" s="301">
        <f>+SUM(D15:O15)</f>
        <v>0</v>
      </c>
      <c r="Q15" s="4"/>
    </row>
    <row r="16" spans="1:17">
      <c r="A16" s="281" t="s">
        <v>681</v>
      </c>
      <c r="B16" s="4"/>
      <c r="C16" s="4"/>
      <c r="D16" s="299"/>
      <c r="E16" s="300"/>
      <c r="F16" s="300"/>
      <c r="G16" s="300"/>
      <c r="H16" s="300"/>
      <c r="I16" s="300"/>
      <c r="J16" s="300"/>
      <c r="K16" s="300"/>
      <c r="L16" s="300"/>
      <c r="M16" s="300"/>
      <c r="N16" s="300"/>
      <c r="O16" s="308"/>
      <c r="P16" s="301">
        <f>+SUM(D16:O16)</f>
        <v>0</v>
      </c>
      <c r="Q16" s="4"/>
    </row>
    <row r="17" spans="1:17" s="285" customFormat="1" ht="15" thickBot="1">
      <c r="A17" s="282" t="s">
        <v>682</v>
      </c>
      <c r="B17" s="283"/>
      <c r="C17" s="283"/>
      <c r="D17" s="309"/>
      <c r="E17" s="155"/>
      <c r="F17" s="155"/>
      <c r="G17" s="155"/>
      <c r="H17" s="155"/>
      <c r="I17" s="155"/>
      <c r="J17" s="155"/>
      <c r="K17" s="155"/>
      <c r="L17" s="155"/>
      <c r="M17" s="155"/>
      <c r="N17" s="155"/>
      <c r="O17" s="155"/>
      <c r="P17" s="310">
        <f>+SUM(D17:O17)</f>
        <v>0</v>
      </c>
      <c r="Q17" s="284"/>
    </row>
    <row r="18" spans="1:17" ht="15.75" thickBot="1">
      <c r="A18" s="141" t="s">
        <v>683</v>
      </c>
      <c r="B18" s="143"/>
      <c r="C18" s="143"/>
      <c r="D18" s="286">
        <f>D9+MAX(D12-D11,0)</f>
        <v>0</v>
      </c>
      <c r="E18" s="286">
        <f t="shared" ref="E18:O18" si="3">E9+MAX(E12-E11,0)</f>
        <v>0</v>
      </c>
      <c r="F18" s="286">
        <f t="shared" si="3"/>
        <v>0</v>
      </c>
      <c r="G18" s="286">
        <f t="shared" si="3"/>
        <v>0</v>
      </c>
      <c r="H18" s="286">
        <f t="shared" si="3"/>
        <v>0</v>
      </c>
      <c r="I18" s="286">
        <f t="shared" si="3"/>
        <v>0</v>
      </c>
      <c r="J18" s="286">
        <f t="shared" si="3"/>
        <v>0</v>
      </c>
      <c r="K18" s="286">
        <f t="shared" si="3"/>
        <v>0</v>
      </c>
      <c r="L18" s="286">
        <f t="shared" si="3"/>
        <v>0</v>
      </c>
      <c r="M18" s="286">
        <f t="shared" si="3"/>
        <v>0</v>
      </c>
      <c r="N18" s="286">
        <f t="shared" si="3"/>
        <v>0</v>
      </c>
      <c r="O18" s="286">
        <f t="shared" si="3"/>
        <v>0</v>
      </c>
      <c r="P18" s="287">
        <f>P9+MAX(P12-P11,0)</f>
        <v>0</v>
      </c>
      <c r="Q18" s="4"/>
    </row>
    <row r="19" spans="1:17" ht="15" thickTop="1">
      <c r="A19" s="39"/>
      <c r="B19" s="39"/>
      <c r="C19" s="39"/>
      <c r="D19" s="4"/>
      <c r="E19" s="4"/>
      <c r="F19" s="4"/>
      <c r="G19" s="4"/>
      <c r="H19" s="4"/>
      <c r="I19" s="4"/>
      <c r="J19" s="4"/>
      <c r="K19" s="4"/>
      <c r="L19" s="4"/>
      <c r="M19" s="4"/>
      <c r="N19" s="4"/>
      <c r="O19" s="4"/>
      <c r="P19" s="278"/>
      <c r="Q19" s="4"/>
    </row>
    <row r="20" spans="1:17" ht="15" thickBot="1">
      <c r="A20" s="4"/>
      <c r="B20" s="4"/>
      <c r="C20" s="4"/>
      <c r="D20" s="4"/>
      <c r="E20" s="4"/>
      <c r="F20" s="4"/>
      <c r="G20" s="4"/>
      <c r="H20" s="4"/>
      <c r="I20" s="4"/>
      <c r="J20" s="4"/>
      <c r="K20" s="4"/>
      <c r="L20" s="4"/>
      <c r="M20" s="4"/>
      <c r="N20" s="4"/>
      <c r="O20" s="4"/>
      <c r="P20" s="278"/>
      <c r="Q20" s="4"/>
    </row>
    <row r="21" spans="1:17" s="279" customFormat="1" ht="15" customHeight="1">
      <c r="A21" s="853" t="s">
        <v>684</v>
      </c>
      <c r="B21" s="854"/>
      <c r="C21" s="854"/>
      <c r="D21" s="854"/>
      <c r="E21" s="854"/>
      <c r="F21" s="854"/>
      <c r="G21" s="854"/>
      <c r="H21" s="854"/>
      <c r="I21" s="854"/>
      <c r="J21" s="854"/>
      <c r="K21" s="854"/>
      <c r="L21" s="854"/>
      <c r="M21" s="854"/>
      <c r="N21" s="854"/>
      <c r="O21" s="854"/>
      <c r="P21" s="855"/>
      <c r="Q21" s="9"/>
    </row>
    <row r="22" spans="1:17" s="279" customFormat="1" ht="27" customHeight="1" thickBot="1">
      <c r="A22" s="851" t="s">
        <v>660</v>
      </c>
      <c r="B22" s="852"/>
      <c r="C22" s="852"/>
      <c r="D22" s="694" t="s">
        <v>661</v>
      </c>
      <c r="E22" s="694" t="s">
        <v>662</v>
      </c>
      <c r="F22" s="694" t="s">
        <v>663</v>
      </c>
      <c r="G22" s="694" t="s">
        <v>664</v>
      </c>
      <c r="H22" s="694" t="s">
        <v>665</v>
      </c>
      <c r="I22" s="695" t="s">
        <v>666</v>
      </c>
      <c r="J22" s="695" t="s">
        <v>667</v>
      </c>
      <c r="K22" s="695" t="s">
        <v>668</v>
      </c>
      <c r="L22" s="695" t="s">
        <v>669</v>
      </c>
      <c r="M22" s="695" t="s">
        <v>670</v>
      </c>
      <c r="N22" s="695" t="s">
        <v>671</v>
      </c>
      <c r="O22" s="694" t="s">
        <v>672</v>
      </c>
      <c r="P22" s="696" t="s">
        <v>673</v>
      </c>
      <c r="Q22" s="9"/>
    </row>
    <row r="23" spans="1:17" ht="15">
      <c r="A23" s="17" t="s">
        <v>674</v>
      </c>
      <c r="B23" s="280"/>
      <c r="C23" s="280"/>
      <c r="D23" s="296"/>
      <c r="E23" s="297"/>
      <c r="F23" s="297"/>
      <c r="G23" s="297"/>
      <c r="H23" s="297"/>
      <c r="I23" s="297"/>
      <c r="J23" s="297"/>
      <c r="K23" s="297"/>
      <c r="L23" s="297"/>
      <c r="M23" s="297"/>
      <c r="N23" s="297"/>
      <c r="O23" s="297"/>
      <c r="P23" s="298">
        <f>+SUM(D23:O23)</f>
        <v>0</v>
      </c>
      <c r="Q23" s="4"/>
    </row>
    <row r="24" spans="1:17" ht="15">
      <c r="A24" s="19" t="s">
        <v>675</v>
      </c>
      <c r="B24" s="4"/>
      <c r="C24" s="4"/>
      <c r="D24" s="299"/>
      <c r="E24" s="300"/>
      <c r="F24" s="300"/>
      <c r="G24" s="300"/>
      <c r="H24" s="300"/>
      <c r="I24" s="300"/>
      <c r="J24" s="300"/>
      <c r="K24" s="300"/>
      <c r="L24" s="300"/>
      <c r="M24" s="300"/>
      <c r="N24" s="300"/>
      <c r="O24" s="300"/>
      <c r="P24" s="301">
        <f>+SUM(D24:O24)</f>
        <v>0</v>
      </c>
      <c r="Q24" s="4"/>
    </row>
    <row r="25" spans="1:17" ht="15">
      <c r="A25" s="19" t="s">
        <v>676</v>
      </c>
      <c r="B25" s="4"/>
      <c r="C25" s="4"/>
      <c r="D25" s="302">
        <f>D23-D24</f>
        <v>0</v>
      </c>
      <c r="E25" s="303">
        <f t="shared" ref="E25:O25" si="4">E23-E24</f>
        <v>0</v>
      </c>
      <c r="F25" s="303">
        <f t="shared" si="4"/>
        <v>0</v>
      </c>
      <c r="G25" s="303">
        <f t="shared" si="4"/>
        <v>0</v>
      </c>
      <c r="H25" s="303">
        <f t="shared" si="4"/>
        <v>0</v>
      </c>
      <c r="I25" s="303">
        <f t="shared" si="4"/>
        <v>0</v>
      </c>
      <c r="J25" s="303">
        <f t="shared" si="4"/>
        <v>0</v>
      </c>
      <c r="K25" s="303">
        <f t="shared" si="4"/>
        <v>0</v>
      </c>
      <c r="L25" s="303">
        <f t="shared" si="4"/>
        <v>0</v>
      </c>
      <c r="M25" s="303">
        <f t="shared" si="4"/>
        <v>0</v>
      </c>
      <c r="N25" s="303">
        <f t="shared" si="4"/>
        <v>0</v>
      </c>
      <c r="O25" s="303">
        <f t="shared" si="4"/>
        <v>0</v>
      </c>
      <c r="P25" s="301">
        <f>P23-P24</f>
        <v>0</v>
      </c>
      <c r="Q25" s="4"/>
    </row>
    <row r="26" spans="1:17" ht="15">
      <c r="A26" s="19" t="s">
        <v>677</v>
      </c>
      <c r="B26" s="4"/>
      <c r="C26" s="4"/>
      <c r="D26" s="302">
        <f>SUM(D28:D31)</f>
        <v>0</v>
      </c>
      <c r="E26" s="303">
        <f t="shared" ref="E26:O26" si="5">SUM(E28:E31)</f>
        <v>0</v>
      </c>
      <c r="F26" s="303">
        <f t="shared" si="5"/>
        <v>0</v>
      </c>
      <c r="G26" s="303">
        <f t="shared" si="5"/>
        <v>0</v>
      </c>
      <c r="H26" s="303">
        <f t="shared" si="5"/>
        <v>0</v>
      </c>
      <c r="I26" s="303">
        <f t="shared" si="5"/>
        <v>0</v>
      </c>
      <c r="J26" s="303">
        <f t="shared" si="5"/>
        <v>0</v>
      </c>
      <c r="K26" s="303">
        <f t="shared" si="5"/>
        <v>0</v>
      </c>
      <c r="L26" s="303">
        <f t="shared" si="5"/>
        <v>0</v>
      </c>
      <c r="M26" s="303">
        <f t="shared" si="5"/>
        <v>0</v>
      </c>
      <c r="N26" s="303">
        <f t="shared" si="5"/>
        <v>0</v>
      </c>
      <c r="O26" s="303">
        <f t="shared" si="5"/>
        <v>0</v>
      </c>
      <c r="P26" s="301">
        <f>SUM(P28:P31)</f>
        <v>0</v>
      </c>
      <c r="Q26" s="4"/>
    </row>
    <row r="27" spans="1:17">
      <c r="A27" s="281" t="s">
        <v>678</v>
      </c>
      <c r="B27" s="4"/>
      <c r="C27" s="4"/>
      <c r="D27" s="304"/>
      <c r="E27" s="305"/>
      <c r="F27" s="305"/>
      <c r="G27" s="305"/>
      <c r="H27" s="305"/>
      <c r="I27" s="305"/>
      <c r="J27" s="305"/>
      <c r="K27" s="305"/>
      <c r="L27" s="305"/>
      <c r="M27" s="305"/>
      <c r="N27" s="305"/>
      <c r="O27" s="306"/>
      <c r="P27" s="307"/>
      <c r="Q27" s="4"/>
    </row>
    <row r="28" spans="1:17">
      <c r="A28" s="281" t="s">
        <v>679</v>
      </c>
      <c r="B28" s="4"/>
      <c r="C28" s="4"/>
      <c r="D28" s="302">
        <f t="shared" ref="D28:O28" si="6">PRODUCT(D23,D27)</f>
        <v>0</v>
      </c>
      <c r="E28" s="303">
        <f t="shared" si="6"/>
        <v>0</v>
      </c>
      <c r="F28" s="303">
        <f t="shared" si="6"/>
        <v>0</v>
      </c>
      <c r="G28" s="303">
        <f t="shared" si="6"/>
        <v>0</v>
      </c>
      <c r="H28" s="303">
        <f t="shared" si="6"/>
        <v>0</v>
      </c>
      <c r="I28" s="303">
        <f t="shared" si="6"/>
        <v>0</v>
      </c>
      <c r="J28" s="303">
        <f t="shared" si="6"/>
        <v>0</v>
      </c>
      <c r="K28" s="303">
        <f t="shared" si="6"/>
        <v>0</v>
      </c>
      <c r="L28" s="303">
        <f t="shared" si="6"/>
        <v>0</v>
      </c>
      <c r="M28" s="303">
        <f t="shared" si="6"/>
        <v>0</v>
      </c>
      <c r="N28" s="303">
        <f t="shared" si="6"/>
        <v>0</v>
      </c>
      <c r="O28" s="303">
        <f t="shared" si="6"/>
        <v>0</v>
      </c>
      <c r="P28" s="301">
        <f>+SUM(D28:O28)</f>
        <v>0</v>
      </c>
      <c r="Q28" s="4"/>
    </row>
    <row r="29" spans="1:17" s="289" customFormat="1">
      <c r="A29" s="281" t="s">
        <v>680</v>
      </c>
      <c r="B29" s="4"/>
      <c r="C29" s="4"/>
      <c r="D29" s="299"/>
      <c r="E29" s="300"/>
      <c r="F29" s="300"/>
      <c r="G29" s="300"/>
      <c r="H29" s="300"/>
      <c r="I29" s="300"/>
      <c r="J29" s="300"/>
      <c r="K29" s="300"/>
      <c r="L29" s="300"/>
      <c r="M29" s="300"/>
      <c r="N29" s="300"/>
      <c r="O29" s="308"/>
      <c r="P29" s="301">
        <f>+SUM(D29:O29)</f>
        <v>0</v>
      </c>
      <c r="Q29" s="288"/>
    </row>
    <row r="30" spans="1:17">
      <c r="A30" s="281" t="s">
        <v>681</v>
      </c>
      <c r="B30" s="4"/>
      <c r="C30" s="4"/>
      <c r="D30" s="299"/>
      <c r="E30" s="300"/>
      <c r="F30" s="300"/>
      <c r="G30" s="300"/>
      <c r="H30" s="300"/>
      <c r="I30" s="300"/>
      <c r="J30" s="300"/>
      <c r="K30" s="300"/>
      <c r="L30" s="300"/>
      <c r="M30" s="300"/>
      <c r="N30" s="300"/>
      <c r="O30" s="308"/>
      <c r="P30" s="301">
        <f>+SUM(D30:O30)</f>
        <v>0</v>
      </c>
      <c r="Q30" s="4"/>
    </row>
    <row r="31" spans="1:17" s="285" customFormat="1" ht="15" thickBot="1">
      <c r="A31" s="282" t="s">
        <v>682</v>
      </c>
      <c r="B31" s="283"/>
      <c r="C31" s="283"/>
      <c r="D31" s="309"/>
      <c r="E31" s="155"/>
      <c r="F31" s="155"/>
      <c r="G31" s="155"/>
      <c r="H31" s="155"/>
      <c r="I31" s="155"/>
      <c r="J31" s="155"/>
      <c r="K31" s="155"/>
      <c r="L31" s="155"/>
      <c r="M31" s="155"/>
      <c r="N31" s="155"/>
      <c r="O31" s="155"/>
      <c r="P31" s="310">
        <f>+SUM(D31:O31)</f>
        <v>0</v>
      </c>
      <c r="Q31" s="284"/>
    </row>
    <row r="32" spans="1:17" ht="15.75" thickBot="1">
      <c r="A32" s="141" t="s">
        <v>685</v>
      </c>
      <c r="B32" s="143"/>
      <c r="C32" s="143"/>
      <c r="D32" s="286">
        <f>D23+MAX(D26-D25,0)</f>
        <v>0</v>
      </c>
      <c r="E32" s="286">
        <f t="shared" ref="E32:O32" si="7">E23+MAX(E26-E25,0)</f>
        <v>0</v>
      </c>
      <c r="F32" s="286">
        <f t="shared" si="7"/>
        <v>0</v>
      </c>
      <c r="G32" s="286">
        <f t="shared" si="7"/>
        <v>0</v>
      </c>
      <c r="H32" s="286">
        <f t="shared" si="7"/>
        <v>0</v>
      </c>
      <c r="I32" s="286">
        <f t="shared" si="7"/>
        <v>0</v>
      </c>
      <c r="J32" s="286">
        <f t="shared" si="7"/>
        <v>0</v>
      </c>
      <c r="K32" s="286">
        <f t="shared" si="7"/>
        <v>0</v>
      </c>
      <c r="L32" s="286">
        <f t="shared" si="7"/>
        <v>0</v>
      </c>
      <c r="M32" s="286">
        <f t="shared" si="7"/>
        <v>0</v>
      </c>
      <c r="N32" s="286">
        <f t="shared" si="7"/>
        <v>0</v>
      </c>
      <c r="O32" s="286">
        <f t="shared" si="7"/>
        <v>0</v>
      </c>
      <c r="P32" s="287">
        <f>P23+MAX(P26-P25,0)</f>
        <v>0</v>
      </c>
      <c r="Q32" s="4"/>
    </row>
    <row r="33" spans="1:3" ht="15" thickTop="1">
      <c r="A33" s="290"/>
      <c r="B33" s="290"/>
      <c r="C33" s="290"/>
    </row>
  </sheetData>
  <sheetProtection algorithmName="SHA-512" hashValue="3F836KFnIv7X1sFWbtki3ZXgD8850rIgpB0LnrKie+Wf2kQFwydML7ISULQdc35+G+DG+0CFwNGOP9vdINwpDg==" saltValue="LuJ95E5yEJ7wiqklHJf2hQ==" spinCount="100000" sheet="1" objects="1" scenarios="1" formatCells="0" formatColumns="0" insertColumns="0" insertRows="0"/>
  <mergeCells count="11">
    <mergeCell ref="A8:C8"/>
    <mergeCell ref="A21:P21"/>
    <mergeCell ref="A22:C22"/>
    <mergeCell ref="A7:P7"/>
    <mergeCell ref="A1:C1"/>
    <mergeCell ref="A2:C2"/>
    <mergeCell ref="A3:C3"/>
    <mergeCell ref="A5:P5"/>
    <mergeCell ref="D1:P1"/>
    <mergeCell ref="D2:P2"/>
    <mergeCell ref="D3:P3"/>
  </mergeCells>
  <pageMargins left="0" right="0" top="0" bottom="0" header="0" footer="0"/>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99"/>
  </sheetPr>
  <dimension ref="A1:Q33"/>
  <sheetViews>
    <sheetView showGridLines="0" zoomScale="85" zoomScaleNormal="85" zoomScaleSheetLayoutView="85" zoomScalePageLayoutView="85" workbookViewId="0">
      <pane xSplit="3" topLeftCell="D1" activePane="topRight" state="frozen"/>
      <selection pane="topRight" sqref="A1:P3"/>
      <selection activeCell="F53" sqref="F53:L57"/>
    </sheetView>
  </sheetViews>
  <sheetFormatPr defaultColWidth="9.140625" defaultRowHeight="14.25"/>
  <cols>
    <col min="1" max="1" width="2.42578125" style="87" customWidth="1"/>
    <col min="2" max="2" width="9" style="87" customWidth="1"/>
    <col min="3" max="3" width="24.28515625" style="87" customWidth="1"/>
    <col min="4" max="15" width="26.42578125" style="87" customWidth="1"/>
    <col min="16" max="16" width="26.42578125" style="291" customWidth="1"/>
    <col min="17" max="17" width="3.28515625" style="87" customWidth="1"/>
    <col min="18" max="18" width="9.140625" style="87" customWidth="1"/>
    <col min="19" max="16384" width="9.140625" style="87"/>
  </cols>
  <sheetData>
    <row r="1" spans="1:17" ht="15">
      <c r="A1" s="816" t="s">
        <v>4</v>
      </c>
      <c r="B1" s="817"/>
      <c r="C1" s="817"/>
      <c r="D1" s="795">
        <f>Topsheet!C11</f>
        <v>0</v>
      </c>
      <c r="E1" s="795"/>
      <c r="F1" s="795"/>
      <c r="G1" s="795"/>
      <c r="H1" s="795"/>
      <c r="I1" s="795"/>
      <c r="J1" s="795"/>
      <c r="K1" s="795"/>
      <c r="L1" s="795"/>
      <c r="M1" s="795"/>
      <c r="N1" s="795"/>
      <c r="O1" s="795"/>
      <c r="P1" s="796"/>
      <c r="Q1" s="4"/>
    </row>
    <row r="2" spans="1:17" ht="15">
      <c r="A2" s="818" t="s">
        <v>5</v>
      </c>
      <c r="B2" s="819"/>
      <c r="C2" s="819"/>
      <c r="D2" s="775">
        <f>Topsheet!C12</f>
        <v>0</v>
      </c>
      <c r="E2" s="775"/>
      <c r="F2" s="775"/>
      <c r="G2" s="775"/>
      <c r="H2" s="775"/>
      <c r="I2" s="775"/>
      <c r="J2" s="775"/>
      <c r="K2" s="775"/>
      <c r="L2" s="775"/>
      <c r="M2" s="775"/>
      <c r="N2" s="775"/>
      <c r="O2" s="775"/>
      <c r="P2" s="777"/>
      <c r="Q2" s="4"/>
    </row>
    <row r="3" spans="1:17" ht="15.75" thickBot="1">
      <c r="A3" s="820" t="s">
        <v>657</v>
      </c>
      <c r="B3" s="821"/>
      <c r="C3" s="821"/>
      <c r="D3" s="779">
        <f>Topsheet!C13</f>
        <v>0</v>
      </c>
      <c r="E3" s="779"/>
      <c r="F3" s="779"/>
      <c r="G3" s="779"/>
      <c r="H3" s="779"/>
      <c r="I3" s="779"/>
      <c r="J3" s="779"/>
      <c r="K3" s="779"/>
      <c r="L3" s="779"/>
      <c r="M3" s="779"/>
      <c r="N3" s="779"/>
      <c r="O3" s="779"/>
      <c r="P3" s="781"/>
      <c r="Q3" s="4"/>
    </row>
    <row r="4" spans="1:17" ht="11.25" customHeight="1">
      <c r="A4" s="4"/>
      <c r="B4" s="4"/>
      <c r="C4" s="4"/>
      <c r="D4" s="4"/>
      <c r="E4" s="4"/>
      <c r="F4" s="4"/>
      <c r="G4" s="4"/>
      <c r="H4" s="4"/>
      <c r="I4" s="4"/>
      <c r="J4" s="4"/>
      <c r="K4" s="4"/>
      <c r="L4" s="4"/>
      <c r="M4" s="4"/>
      <c r="N4" s="4"/>
      <c r="O4" s="4"/>
      <c r="P4" s="278"/>
      <c r="Q4" s="4"/>
    </row>
    <row r="5" spans="1:17" s="292" customFormat="1" ht="18">
      <c r="A5" s="856" t="s">
        <v>658</v>
      </c>
      <c r="B5" s="856"/>
      <c r="C5" s="856"/>
      <c r="D5" s="856"/>
      <c r="E5" s="856"/>
      <c r="F5" s="856"/>
      <c r="G5" s="856"/>
      <c r="H5" s="856"/>
      <c r="I5" s="856"/>
      <c r="J5" s="856"/>
      <c r="K5" s="856"/>
      <c r="L5" s="856"/>
      <c r="M5" s="856"/>
      <c r="N5" s="856"/>
      <c r="O5" s="856"/>
      <c r="P5" s="856"/>
    </row>
    <row r="6" spans="1:17" ht="11.25" customHeight="1" thickBot="1">
      <c r="A6" s="4"/>
      <c r="B6" s="4"/>
      <c r="C6" s="4"/>
      <c r="D6" s="4"/>
      <c r="E6" s="4"/>
      <c r="F6" s="4"/>
      <c r="G6" s="4"/>
      <c r="H6" s="4"/>
      <c r="I6" s="4"/>
      <c r="J6" s="4"/>
      <c r="K6" s="4"/>
      <c r="L6" s="4"/>
      <c r="M6" s="4"/>
      <c r="N6" s="4"/>
      <c r="O6" s="4"/>
      <c r="P6" s="278"/>
      <c r="Q6" s="4"/>
    </row>
    <row r="7" spans="1:17" s="279" customFormat="1" ht="15" customHeight="1">
      <c r="A7" s="853" t="s">
        <v>659</v>
      </c>
      <c r="B7" s="854"/>
      <c r="C7" s="854"/>
      <c r="D7" s="854"/>
      <c r="E7" s="854"/>
      <c r="F7" s="854"/>
      <c r="G7" s="854"/>
      <c r="H7" s="854"/>
      <c r="I7" s="854"/>
      <c r="J7" s="854"/>
      <c r="K7" s="854"/>
      <c r="L7" s="854"/>
      <c r="M7" s="854"/>
      <c r="N7" s="854"/>
      <c r="O7" s="854"/>
      <c r="P7" s="855"/>
      <c r="Q7" s="9"/>
    </row>
    <row r="8" spans="1:17" s="279" customFormat="1" ht="31.35" customHeight="1" thickBot="1">
      <c r="A8" s="851" t="s">
        <v>660</v>
      </c>
      <c r="B8" s="852"/>
      <c r="C8" s="852"/>
      <c r="D8" s="694" t="s">
        <v>661</v>
      </c>
      <c r="E8" s="694" t="s">
        <v>662</v>
      </c>
      <c r="F8" s="694" t="s">
        <v>663</v>
      </c>
      <c r="G8" s="694" t="s">
        <v>664</v>
      </c>
      <c r="H8" s="694" t="s">
        <v>665</v>
      </c>
      <c r="I8" s="695" t="s">
        <v>666</v>
      </c>
      <c r="J8" s="695" t="s">
        <v>667</v>
      </c>
      <c r="K8" s="695" t="s">
        <v>668</v>
      </c>
      <c r="L8" s="695" t="s">
        <v>669</v>
      </c>
      <c r="M8" s="695" t="s">
        <v>670</v>
      </c>
      <c r="N8" s="695" t="s">
        <v>671</v>
      </c>
      <c r="O8" s="694" t="s">
        <v>672</v>
      </c>
      <c r="P8" s="696" t="s">
        <v>673</v>
      </c>
      <c r="Q8" s="9"/>
    </row>
    <row r="9" spans="1:17" ht="15">
      <c r="A9" s="17" t="s">
        <v>674</v>
      </c>
      <c r="B9" s="280"/>
      <c r="C9" s="280"/>
      <c r="D9" s="296"/>
      <c r="E9" s="297"/>
      <c r="F9" s="297"/>
      <c r="G9" s="297"/>
      <c r="H9" s="297"/>
      <c r="I9" s="297"/>
      <c r="J9" s="297"/>
      <c r="K9" s="297"/>
      <c r="L9" s="297"/>
      <c r="M9" s="297"/>
      <c r="N9" s="297"/>
      <c r="O9" s="297"/>
      <c r="P9" s="298">
        <f>+SUM(D9:O9)</f>
        <v>0</v>
      </c>
      <c r="Q9" s="4"/>
    </row>
    <row r="10" spans="1:17" ht="15">
      <c r="A10" s="19" t="s">
        <v>675</v>
      </c>
      <c r="B10" s="4"/>
      <c r="C10" s="4"/>
      <c r="D10" s="299"/>
      <c r="E10" s="300"/>
      <c r="F10" s="300"/>
      <c r="G10" s="300"/>
      <c r="H10" s="300"/>
      <c r="I10" s="300"/>
      <c r="J10" s="300"/>
      <c r="K10" s="300"/>
      <c r="L10" s="300"/>
      <c r="M10" s="300"/>
      <c r="N10" s="300"/>
      <c r="O10" s="300"/>
      <c r="P10" s="301">
        <f>+SUM(D10:O10)</f>
        <v>0</v>
      </c>
      <c r="Q10" s="4"/>
    </row>
    <row r="11" spans="1:17" ht="15">
      <c r="A11" s="19" t="s">
        <v>676</v>
      </c>
      <c r="B11" s="4"/>
      <c r="C11" s="4"/>
      <c r="D11" s="302">
        <f>D9-D10</f>
        <v>0</v>
      </c>
      <c r="E11" s="303">
        <f t="shared" ref="E11:O11" si="0">E9-E10</f>
        <v>0</v>
      </c>
      <c r="F11" s="303">
        <f t="shared" si="0"/>
        <v>0</v>
      </c>
      <c r="G11" s="303">
        <f t="shared" si="0"/>
        <v>0</v>
      </c>
      <c r="H11" s="303">
        <f t="shared" si="0"/>
        <v>0</v>
      </c>
      <c r="I11" s="303">
        <f t="shared" si="0"/>
        <v>0</v>
      </c>
      <c r="J11" s="303">
        <f t="shared" si="0"/>
        <v>0</v>
      </c>
      <c r="K11" s="303">
        <f t="shared" si="0"/>
        <v>0</v>
      </c>
      <c r="L11" s="303">
        <f t="shared" si="0"/>
        <v>0</v>
      </c>
      <c r="M11" s="303">
        <f t="shared" si="0"/>
        <v>0</v>
      </c>
      <c r="N11" s="303">
        <f t="shared" si="0"/>
        <v>0</v>
      </c>
      <c r="O11" s="303">
        <f t="shared" si="0"/>
        <v>0</v>
      </c>
      <c r="P11" s="301">
        <f>P9-P10</f>
        <v>0</v>
      </c>
      <c r="Q11" s="4"/>
    </row>
    <row r="12" spans="1:17" ht="15">
      <c r="A12" s="19" t="s">
        <v>677</v>
      </c>
      <c r="B12" s="4"/>
      <c r="C12" s="4"/>
      <c r="D12" s="302">
        <f>SUM(D14:D17)</f>
        <v>0</v>
      </c>
      <c r="E12" s="303">
        <f t="shared" ref="E12:O12" si="1">SUM(E14:E17)</f>
        <v>0</v>
      </c>
      <c r="F12" s="303">
        <f t="shared" si="1"/>
        <v>0</v>
      </c>
      <c r="G12" s="303">
        <f t="shared" si="1"/>
        <v>0</v>
      </c>
      <c r="H12" s="303">
        <f t="shared" si="1"/>
        <v>0</v>
      </c>
      <c r="I12" s="303">
        <f t="shared" si="1"/>
        <v>0</v>
      </c>
      <c r="J12" s="303">
        <f t="shared" si="1"/>
        <v>0</v>
      </c>
      <c r="K12" s="303">
        <f t="shared" si="1"/>
        <v>0</v>
      </c>
      <c r="L12" s="303">
        <f t="shared" si="1"/>
        <v>0</v>
      </c>
      <c r="M12" s="303">
        <f t="shared" si="1"/>
        <v>0</v>
      </c>
      <c r="N12" s="303">
        <f t="shared" si="1"/>
        <v>0</v>
      </c>
      <c r="O12" s="303">
        <f t="shared" si="1"/>
        <v>0</v>
      </c>
      <c r="P12" s="301">
        <f>SUM(P14:P17)</f>
        <v>0</v>
      </c>
      <c r="Q12" s="4"/>
    </row>
    <row r="13" spans="1:17">
      <c r="A13" s="281" t="s">
        <v>678</v>
      </c>
      <c r="B13" s="4"/>
      <c r="C13" s="4"/>
      <c r="D13" s="304"/>
      <c r="E13" s="305"/>
      <c r="F13" s="305"/>
      <c r="G13" s="305"/>
      <c r="H13" s="305"/>
      <c r="I13" s="305"/>
      <c r="J13" s="305"/>
      <c r="K13" s="305"/>
      <c r="L13" s="305"/>
      <c r="M13" s="305"/>
      <c r="N13" s="305"/>
      <c r="O13" s="306"/>
      <c r="P13" s="307"/>
      <c r="Q13" s="4"/>
    </row>
    <row r="14" spans="1:17">
      <c r="A14" s="281" t="s">
        <v>679</v>
      </c>
      <c r="B14" s="4"/>
      <c r="C14" s="4"/>
      <c r="D14" s="302">
        <f t="shared" ref="D14:O14" si="2">PRODUCT(D9,D13)</f>
        <v>0</v>
      </c>
      <c r="E14" s="303">
        <f t="shared" si="2"/>
        <v>0</v>
      </c>
      <c r="F14" s="303">
        <f t="shared" si="2"/>
        <v>0</v>
      </c>
      <c r="G14" s="303">
        <f t="shared" si="2"/>
        <v>0</v>
      </c>
      <c r="H14" s="303">
        <f t="shared" si="2"/>
        <v>0</v>
      </c>
      <c r="I14" s="303">
        <f t="shared" si="2"/>
        <v>0</v>
      </c>
      <c r="J14" s="303">
        <f t="shared" si="2"/>
        <v>0</v>
      </c>
      <c r="K14" s="303">
        <f t="shared" si="2"/>
        <v>0</v>
      </c>
      <c r="L14" s="303">
        <f t="shared" si="2"/>
        <v>0</v>
      </c>
      <c r="M14" s="303">
        <f t="shared" si="2"/>
        <v>0</v>
      </c>
      <c r="N14" s="303">
        <f t="shared" si="2"/>
        <v>0</v>
      </c>
      <c r="O14" s="303">
        <f t="shared" si="2"/>
        <v>0</v>
      </c>
      <c r="P14" s="301">
        <f>+SUM(D14:O14)</f>
        <v>0</v>
      </c>
      <c r="Q14" s="4"/>
    </row>
    <row r="15" spans="1:17">
      <c r="A15" s="281" t="s">
        <v>680</v>
      </c>
      <c r="B15" s="4"/>
      <c r="C15" s="4"/>
      <c r="D15" s="299"/>
      <c r="E15" s="300"/>
      <c r="F15" s="300"/>
      <c r="G15" s="300"/>
      <c r="H15" s="300"/>
      <c r="I15" s="300"/>
      <c r="J15" s="300"/>
      <c r="K15" s="300"/>
      <c r="L15" s="300"/>
      <c r="M15" s="300"/>
      <c r="N15" s="300"/>
      <c r="O15" s="308"/>
      <c r="P15" s="301">
        <f>+SUM(D15:O15)</f>
        <v>0</v>
      </c>
      <c r="Q15" s="4"/>
    </row>
    <row r="16" spans="1:17">
      <c r="A16" s="281" t="s">
        <v>681</v>
      </c>
      <c r="B16" s="4"/>
      <c r="C16" s="4"/>
      <c r="D16" s="299"/>
      <c r="E16" s="300"/>
      <c r="F16" s="300"/>
      <c r="G16" s="300"/>
      <c r="H16" s="300"/>
      <c r="I16" s="300"/>
      <c r="J16" s="300"/>
      <c r="K16" s="300"/>
      <c r="L16" s="300"/>
      <c r="M16" s="300"/>
      <c r="N16" s="300"/>
      <c r="O16" s="308"/>
      <c r="P16" s="301">
        <f>+SUM(D16:O16)</f>
        <v>0</v>
      </c>
      <c r="Q16" s="4"/>
    </row>
    <row r="17" spans="1:17" s="285" customFormat="1" ht="15" thickBot="1">
      <c r="A17" s="282" t="s">
        <v>682</v>
      </c>
      <c r="B17" s="283"/>
      <c r="C17" s="283"/>
      <c r="D17" s="309"/>
      <c r="E17" s="155"/>
      <c r="F17" s="155"/>
      <c r="G17" s="155"/>
      <c r="H17" s="155"/>
      <c r="I17" s="155"/>
      <c r="J17" s="155"/>
      <c r="K17" s="155"/>
      <c r="L17" s="155"/>
      <c r="M17" s="155"/>
      <c r="N17" s="155"/>
      <c r="O17" s="155"/>
      <c r="P17" s="310">
        <f>+SUM(D17:O17)</f>
        <v>0</v>
      </c>
      <c r="Q17" s="284"/>
    </row>
    <row r="18" spans="1:17" ht="15.75" thickBot="1">
      <c r="A18" s="141" t="s">
        <v>683</v>
      </c>
      <c r="B18" s="143"/>
      <c r="C18" s="143"/>
      <c r="D18" s="286">
        <f>D9+MAX(D12-D11,0)</f>
        <v>0</v>
      </c>
      <c r="E18" s="286">
        <f t="shared" ref="E18:O18" si="3">E9+MAX(E12-E11,0)</f>
        <v>0</v>
      </c>
      <c r="F18" s="286">
        <f t="shared" si="3"/>
        <v>0</v>
      </c>
      <c r="G18" s="286">
        <f>G9+MAX(G12-G11,0)</f>
        <v>0</v>
      </c>
      <c r="H18" s="286">
        <f t="shared" si="3"/>
        <v>0</v>
      </c>
      <c r="I18" s="286">
        <f t="shared" si="3"/>
        <v>0</v>
      </c>
      <c r="J18" s="286">
        <f t="shared" si="3"/>
        <v>0</v>
      </c>
      <c r="K18" s="286">
        <f t="shared" si="3"/>
        <v>0</v>
      </c>
      <c r="L18" s="286">
        <f t="shared" si="3"/>
        <v>0</v>
      </c>
      <c r="M18" s="286">
        <f t="shared" si="3"/>
        <v>0</v>
      </c>
      <c r="N18" s="286">
        <f t="shared" si="3"/>
        <v>0</v>
      </c>
      <c r="O18" s="286">
        <f t="shared" si="3"/>
        <v>0</v>
      </c>
      <c r="P18" s="287">
        <f>P9+MAX(P12-P11,0)</f>
        <v>0</v>
      </c>
      <c r="Q18" s="4"/>
    </row>
    <row r="19" spans="1:17" ht="15" thickTop="1">
      <c r="A19" s="39"/>
      <c r="B19" s="39"/>
      <c r="C19" s="39"/>
      <c r="D19" s="4"/>
      <c r="E19" s="4"/>
      <c r="F19" s="4"/>
      <c r="G19" s="4"/>
      <c r="H19" s="4"/>
      <c r="I19" s="4"/>
      <c r="J19" s="4"/>
      <c r="K19" s="4"/>
      <c r="L19" s="4"/>
      <c r="M19" s="4"/>
      <c r="N19" s="4"/>
      <c r="O19" s="4"/>
      <c r="P19" s="278"/>
      <c r="Q19" s="4"/>
    </row>
    <row r="20" spans="1:17" ht="15" thickBot="1">
      <c r="A20" s="4"/>
      <c r="B20" s="4"/>
      <c r="C20" s="4"/>
      <c r="D20" s="4"/>
      <c r="E20" s="4"/>
      <c r="F20" s="4"/>
      <c r="G20" s="4"/>
      <c r="H20" s="4"/>
      <c r="I20" s="4"/>
      <c r="J20" s="4"/>
      <c r="K20" s="4"/>
      <c r="L20" s="4"/>
      <c r="M20" s="4"/>
      <c r="N20" s="4"/>
      <c r="O20" s="4"/>
      <c r="P20" s="278"/>
      <c r="Q20" s="4"/>
    </row>
    <row r="21" spans="1:17" s="279" customFormat="1" ht="15" customHeight="1">
      <c r="A21" s="853" t="s">
        <v>684</v>
      </c>
      <c r="B21" s="854"/>
      <c r="C21" s="854"/>
      <c r="D21" s="854"/>
      <c r="E21" s="854"/>
      <c r="F21" s="854"/>
      <c r="G21" s="854"/>
      <c r="H21" s="854"/>
      <c r="I21" s="854"/>
      <c r="J21" s="854"/>
      <c r="K21" s="854"/>
      <c r="L21" s="854"/>
      <c r="M21" s="854"/>
      <c r="N21" s="854"/>
      <c r="O21" s="854"/>
      <c r="P21" s="855"/>
      <c r="Q21" s="9"/>
    </row>
    <row r="22" spans="1:17" s="279" customFormat="1" ht="27" customHeight="1" thickBot="1">
      <c r="A22" s="851" t="s">
        <v>660</v>
      </c>
      <c r="B22" s="852"/>
      <c r="C22" s="852"/>
      <c r="D22" s="694" t="s">
        <v>661</v>
      </c>
      <c r="E22" s="694" t="s">
        <v>662</v>
      </c>
      <c r="F22" s="694" t="s">
        <v>663</v>
      </c>
      <c r="G22" s="694" t="s">
        <v>664</v>
      </c>
      <c r="H22" s="694" t="s">
        <v>665</v>
      </c>
      <c r="I22" s="695" t="s">
        <v>666</v>
      </c>
      <c r="J22" s="695" t="s">
        <v>667</v>
      </c>
      <c r="K22" s="695" t="s">
        <v>668</v>
      </c>
      <c r="L22" s="695" t="s">
        <v>669</v>
      </c>
      <c r="M22" s="695" t="s">
        <v>670</v>
      </c>
      <c r="N22" s="695" t="s">
        <v>671</v>
      </c>
      <c r="O22" s="694" t="s">
        <v>672</v>
      </c>
      <c r="P22" s="696" t="s">
        <v>673</v>
      </c>
      <c r="Q22" s="9"/>
    </row>
    <row r="23" spans="1:17" ht="15">
      <c r="A23" s="17" t="s">
        <v>674</v>
      </c>
      <c r="B23" s="280"/>
      <c r="C23" s="280"/>
      <c r="D23" s="296"/>
      <c r="E23" s="297"/>
      <c r="F23" s="297"/>
      <c r="G23" s="297"/>
      <c r="H23" s="297"/>
      <c r="I23" s="297"/>
      <c r="J23" s="297"/>
      <c r="K23" s="297"/>
      <c r="L23" s="297"/>
      <c r="M23" s="297"/>
      <c r="N23" s="297"/>
      <c r="O23" s="297"/>
      <c r="P23" s="298">
        <f>+SUM(D23:O23)</f>
        <v>0</v>
      </c>
      <c r="Q23" s="4"/>
    </row>
    <row r="24" spans="1:17" ht="15">
      <c r="A24" s="19" t="s">
        <v>675</v>
      </c>
      <c r="B24" s="4"/>
      <c r="C24" s="4"/>
      <c r="D24" s="299"/>
      <c r="E24" s="300"/>
      <c r="F24" s="300"/>
      <c r="G24" s="300"/>
      <c r="H24" s="300"/>
      <c r="I24" s="300"/>
      <c r="J24" s="300"/>
      <c r="K24" s="300"/>
      <c r="L24" s="300"/>
      <c r="M24" s="300"/>
      <c r="N24" s="300"/>
      <c r="O24" s="300"/>
      <c r="P24" s="301">
        <f>+SUM(D24:O24)</f>
        <v>0</v>
      </c>
      <c r="Q24" s="4"/>
    </row>
    <row r="25" spans="1:17" ht="15">
      <c r="A25" s="19" t="s">
        <v>676</v>
      </c>
      <c r="B25" s="4"/>
      <c r="C25" s="4"/>
      <c r="D25" s="302">
        <f>D23-D24</f>
        <v>0</v>
      </c>
      <c r="E25" s="303">
        <f t="shared" ref="E25:O25" si="4">E23-E24</f>
        <v>0</v>
      </c>
      <c r="F25" s="303">
        <f t="shared" si="4"/>
        <v>0</v>
      </c>
      <c r="G25" s="303">
        <f t="shared" si="4"/>
        <v>0</v>
      </c>
      <c r="H25" s="303">
        <f t="shared" si="4"/>
        <v>0</v>
      </c>
      <c r="I25" s="303">
        <f t="shared" si="4"/>
        <v>0</v>
      </c>
      <c r="J25" s="303">
        <f t="shared" si="4"/>
        <v>0</v>
      </c>
      <c r="K25" s="303">
        <f t="shared" si="4"/>
        <v>0</v>
      </c>
      <c r="L25" s="303">
        <f t="shared" si="4"/>
        <v>0</v>
      </c>
      <c r="M25" s="303">
        <f t="shared" si="4"/>
        <v>0</v>
      </c>
      <c r="N25" s="303">
        <f t="shared" si="4"/>
        <v>0</v>
      </c>
      <c r="O25" s="303">
        <f t="shared" si="4"/>
        <v>0</v>
      </c>
      <c r="P25" s="301">
        <f>P23-P24</f>
        <v>0</v>
      </c>
      <c r="Q25" s="4"/>
    </row>
    <row r="26" spans="1:17" ht="15">
      <c r="A26" s="19" t="s">
        <v>677</v>
      </c>
      <c r="B26" s="4"/>
      <c r="C26" s="4"/>
      <c r="D26" s="302">
        <f>SUM(D28:D31)</f>
        <v>0</v>
      </c>
      <c r="E26" s="303">
        <f t="shared" ref="E26:O26" si="5">SUM(E28:E31)</f>
        <v>0</v>
      </c>
      <c r="F26" s="303">
        <f t="shared" si="5"/>
        <v>0</v>
      </c>
      <c r="G26" s="303">
        <f t="shared" si="5"/>
        <v>0</v>
      </c>
      <c r="H26" s="303">
        <f t="shared" si="5"/>
        <v>0</v>
      </c>
      <c r="I26" s="303">
        <f t="shared" si="5"/>
        <v>0</v>
      </c>
      <c r="J26" s="303">
        <f t="shared" si="5"/>
        <v>0</v>
      </c>
      <c r="K26" s="303">
        <f t="shared" si="5"/>
        <v>0</v>
      </c>
      <c r="L26" s="303">
        <f t="shared" si="5"/>
        <v>0</v>
      </c>
      <c r="M26" s="303">
        <f t="shared" si="5"/>
        <v>0</v>
      </c>
      <c r="N26" s="303">
        <f t="shared" si="5"/>
        <v>0</v>
      </c>
      <c r="O26" s="303">
        <f t="shared" si="5"/>
        <v>0</v>
      </c>
      <c r="P26" s="301">
        <f>SUM(P28:P31)</f>
        <v>0</v>
      </c>
      <c r="Q26" s="4"/>
    </row>
    <row r="27" spans="1:17">
      <c r="A27" s="281" t="s">
        <v>678</v>
      </c>
      <c r="B27" s="4"/>
      <c r="C27" s="4"/>
      <c r="D27" s="304"/>
      <c r="E27" s="305"/>
      <c r="F27" s="305"/>
      <c r="G27" s="305"/>
      <c r="H27" s="305"/>
      <c r="I27" s="305"/>
      <c r="J27" s="305"/>
      <c r="K27" s="305"/>
      <c r="L27" s="305"/>
      <c r="M27" s="305"/>
      <c r="N27" s="305"/>
      <c r="O27" s="306"/>
      <c r="P27" s="307"/>
      <c r="Q27" s="4"/>
    </row>
    <row r="28" spans="1:17">
      <c r="A28" s="281" t="s">
        <v>679</v>
      </c>
      <c r="B28" s="4"/>
      <c r="C28" s="4"/>
      <c r="D28" s="302">
        <f t="shared" ref="D28:O28" si="6">PRODUCT(D23,D27)</f>
        <v>0</v>
      </c>
      <c r="E28" s="303">
        <f t="shared" si="6"/>
        <v>0</v>
      </c>
      <c r="F28" s="303">
        <f t="shared" si="6"/>
        <v>0</v>
      </c>
      <c r="G28" s="303">
        <f t="shared" si="6"/>
        <v>0</v>
      </c>
      <c r="H28" s="303">
        <f t="shared" si="6"/>
        <v>0</v>
      </c>
      <c r="I28" s="303">
        <f t="shared" si="6"/>
        <v>0</v>
      </c>
      <c r="J28" s="303">
        <f t="shared" si="6"/>
        <v>0</v>
      </c>
      <c r="K28" s="303">
        <f t="shared" si="6"/>
        <v>0</v>
      </c>
      <c r="L28" s="303">
        <f t="shared" si="6"/>
        <v>0</v>
      </c>
      <c r="M28" s="303">
        <f t="shared" si="6"/>
        <v>0</v>
      </c>
      <c r="N28" s="303">
        <f t="shared" si="6"/>
        <v>0</v>
      </c>
      <c r="O28" s="303">
        <f t="shared" si="6"/>
        <v>0</v>
      </c>
      <c r="P28" s="301">
        <f>+SUM(D28:O28)</f>
        <v>0</v>
      </c>
      <c r="Q28" s="4"/>
    </row>
    <row r="29" spans="1:17" s="289" customFormat="1">
      <c r="A29" s="281" t="s">
        <v>680</v>
      </c>
      <c r="B29" s="4"/>
      <c r="C29" s="4"/>
      <c r="D29" s="299"/>
      <c r="E29" s="300"/>
      <c r="F29" s="300"/>
      <c r="G29" s="300"/>
      <c r="H29" s="300"/>
      <c r="I29" s="300"/>
      <c r="J29" s="300"/>
      <c r="K29" s="300"/>
      <c r="L29" s="300"/>
      <c r="M29" s="300"/>
      <c r="N29" s="300"/>
      <c r="O29" s="308"/>
      <c r="P29" s="301">
        <f>+SUM(D29:O29)</f>
        <v>0</v>
      </c>
      <c r="Q29" s="288"/>
    </row>
    <row r="30" spans="1:17">
      <c r="A30" s="281" t="s">
        <v>681</v>
      </c>
      <c r="B30" s="4"/>
      <c r="C30" s="4"/>
      <c r="D30" s="299"/>
      <c r="E30" s="300"/>
      <c r="F30" s="300"/>
      <c r="G30" s="300"/>
      <c r="H30" s="300"/>
      <c r="I30" s="300"/>
      <c r="J30" s="300"/>
      <c r="K30" s="300"/>
      <c r="L30" s="300"/>
      <c r="M30" s="300"/>
      <c r="N30" s="300"/>
      <c r="O30" s="308"/>
      <c r="P30" s="301">
        <f>+SUM(D30:O30)</f>
        <v>0</v>
      </c>
      <c r="Q30" s="4"/>
    </row>
    <row r="31" spans="1:17" s="285" customFormat="1" ht="15" thickBot="1">
      <c r="A31" s="282" t="s">
        <v>682</v>
      </c>
      <c r="B31" s="283"/>
      <c r="C31" s="283"/>
      <c r="D31" s="309"/>
      <c r="E31" s="155"/>
      <c r="F31" s="155"/>
      <c r="G31" s="155"/>
      <c r="H31" s="155"/>
      <c r="I31" s="155"/>
      <c r="J31" s="155"/>
      <c r="K31" s="155"/>
      <c r="L31" s="155"/>
      <c r="M31" s="155"/>
      <c r="N31" s="155"/>
      <c r="O31" s="155"/>
      <c r="P31" s="310">
        <f>+SUM(D31:O31)</f>
        <v>0</v>
      </c>
      <c r="Q31" s="284"/>
    </row>
    <row r="32" spans="1:17" ht="15.75" thickBot="1">
      <c r="A32" s="141" t="s">
        <v>685</v>
      </c>
      <c r="B32" s="143"/>
      <c r="C32" s="143"/>
      <c r="D32" s="286">
        <f>D23+MAX(D26-D25,0)</f>
        <v>0</v>
      </c>
      <c r="E32" s="286">
        <f t="shared" ref="E32:O32" si="7">E23+MAX(E26-E25,0)</f>
        <v>0</v>
      </c>
      <c r="F32" s="286">
        <f t="shared" si="7"/>
        <v>0</v>
      </c>
      <c r="G32" s="286">
        <f t="shared" si="7"/>
        <v>0</v>
      </c>
      <c r="H32" s="286">
        <f t="shared" si="7"/>
        <v>0</v>
      </c>
      <c r="I32" s="286">
        <f t="shared" si="7"/>
        <v>0</v>
      </c>
      <c r="J32" s="286">
        <f t="shared" si="7"/>
        <v>0</v>
      </c>
      <c r="K32" s="286">
        <f t="shared" si="7"/>
        <v>0</v>
      </c>
      <c r="L32" s="286">
        <f t="shared" si="7"/>
        <v>0</v>
      </c>
      <c r="M32" s="286">
        <f t="shared" si="7"/>
        <v>0</v>
      </c>
      <c r="N32" s="286">
        <f t="shared" si="7"/>
        <v>0</v>
      </c>
      <c r="O32" s="286">
        <f t="shared" si="7"/>
        <v>0</v>
      </c>
      <c r="P32" s="287">
        <f>P23+MAX(P26-P25,0)</f>
        <v>0</v>
      </c>
      <c r="Q32" s="4"/>
    </row>
    <row r="33" spans="1:3" ht="15" thickTop="1">
      <c r="A33" s="290"/>
      <c r="B33" s="290"/>
      <c r="C33" s="290"/>
    </row>
  </sheetData>
  <sheetProtection algorithmName="SHA-512" hashValue="QYXLn5+w2/830w71tZEAFot51Jh19lY8gzcL8xJSnSIL7NbWob2MDiAVMgMweEQaGV8l03RX5ebLIwjjGFh6SQ==" saltValue="V//2qU3L2GRplcwSYgvddQ==" spinCount="100000" sheet="1" objects="1" scenarios="1" formatCells="0" formatColumns="0" insertColumns="0" insertRows="0"/>
  <mergeCells count="11">
    <mergeCell ref="A5:P5"/>
    <mergeCell ref="A7:P7"/>
    <mergeCell ref="A8:C8"/>
    <mergeCell ref="A21:P21"/>
    <mergeCell ref="A22:C22"/>
    <mergeCell ref="A1:C1"/>
    <mergeCell ref="D1:P1"/>
    <mergeCell ref="A2:C2"/>
    <mergeCell ref="D2:P2"/>
    <mergeCell ref="A3:C3"/>
    <mergeCell ref="D3:P3"/>
  </mergeCells>
  <pageMargins left="0" right="0" top="0" bottom="0" header="0" footer="0"/>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99"/>
  </sheetPr>
  <dimension ref="A1:Z152"/>
  <sheetViews>
    <sheetView showGridLines="0" zoomScale="85" zoomScaleNormal="85" zoomScaleSheetLayoutView="85" zoomScalePageLayoutView="85" workbookViewId="0">
      <pane xSplit="3" topLeftCell="H1" activePane="topRight" state="frozen"/>
      <selection pane="topRight" activeCell="J25" sqref="J25"/>
      <selection activeCell="F53" sqref="F53:L57"/>
    </sheetView>
  </sheetViews>
  <sheetFormatPr defaultColWidth="9.140625" defaultRowHeight="14.25"/>
  <cols>
    <col min="1" max="1" width="3.7109375" style="4" customWidth="1"/>
    <col min="2" max="2" width="5.28515625" style="4" customWidth="1"/>
    <col min="3" max="3" width="30.42578125" style="4" customWidth="1"/>
    <col min="4" max="15" width="26.42578125" style="4" customWidth="1"/>
    <col min="16" max="16" width="26.42578125" style="284" customWidth="1"/>
    <col min="17" max="17" width="26.42578125" style="4" customWidth="1"/>
    <col min="18" max="16381" width="9.140625" style="4"/>
    <col min="16382" max="16384" width="2" style="4" customWidth="1"/>
  </cols>
  <sheetData>
    <row r="1" spans="1:26" ht="15">
      <c r="A1" s="816" t="s">
        <v>686</v>
      </c>
      <c r="B1" s="817"/>
      <c r="C1" s="817"/>
      <c r="D1" s="795">
        <f>Topsheet!C11</f>
        <v>0</v>
      </c>
      <c r="E1" s="795"/>
      <c r="F1" s="795"/>
      <c r="G1" s="795"/>
      <c r="H1" s="795"/>
      <c r="I1" s="795"/>
      <c r="J1" s="795"/>
      <c r="K1" s="795"/>
      <c r="L1" s="795"/>
      <c r="M1" s="795"/>
      <c r="N1" s="795"/>
      <c r="O1" s="795"/>
      <c r="P1" s="795"/>
      <c r="Q1" s="796"/>
      <c r="R1" s="36"/>
      <c r="S1" s="36"/>
      <c r="T1" s="36"/>
      <c r="U1" s="36"/>
      <c r="V1" s="36"/>
      <c r="W1" s="36"/>
      <c r="X1" s="36"/>
      <c r="Y1" s="36"/>
      <c r="Z1" s="36"/>
    </row>
    <row r="2" spans="1:26" ht="15">
      <c r="A2" s="818" t="s">
        <v>5</v>
      </c>
      <c r="B2" s="819"/>
      <c r="C2" s="819"/>
      <c r="D2" s="775">
        <f>Topsheet!C12</f>
        <v>0</v>
      </c>
      <c r="E2" s="775"/>
      <c r="F2" s="775"/>
      <c r="G2" s="775"/>
      <c r="H2" s="775"/>
      <c r="I2" s="775"/>
      <c r="J2" s="775"/>
      <c r="K2" s="775"/>
      <c r="L2" s="775"/>
      <c r="M2" s="775"/>
      <c r="N2" s="775"/>
      <c r="O2" s="775"/>
      <c r="P2" s="775"/>
      <c r="Q2" s="777"/>
      <c r="R2" s="317"/>
      <c r="S2" s="317"/>
      <c r="T2" s="317"/>
      <c r="U2" s="317"/>
      <c r="V2" s="317"/>
      <c r="W2" s="317"/>
      <c r="X2" s="317"/>
      <c r="Y2" s="317"/>
      <c r="Z2" s="317"/>
    </row>
    <row r="3" spans="1:26" ht="15.75" thickBot="1">
      <c r="A3" s="820" t="s">
        <v>657</v>
      </c>
      <c r="B3" s="821"/>
      <c r="C3" s="821"/>
      <c r="D3" s="779">
        <f>Topsheet!C13</f>
        <v>0</v>
      </c>
      <c r="E3" s="779"/>
      <c r="F3" s="779"/>
      <c r="G3" s="779"/>
      <c r="H3" s="779"/>
      <c r="I3" s="779"/>
      <c r="J3" s="779"/>
      <c r="K3" s="779"/>
      <c r="L3" s="779"/>
      <c r="M3" s="779"/>
      <c r="N3" s="779"/>
      <c r="O3" s="779"/>
      <c r="P3" s="779"/>
      <c r="Q3" s="781"/>
      <c r="R3" s="36"/>
      <c r="S3" s="36"/>
      <c r="T3" s="36"/>
      <c r="U3" s="36"/>
      <c r="V3" s="36"/>
      <c r="W3" s="36"/>
      <c r="X3" s="36"/>
      <c r="Y3" s="36"/>
      <c r="Z3" s="36"/>
    </row>
    <row r="4" spans="1:26" ht="11.25" customHeight="1">
      <c r="P4" s="278"/>
    </row>
    <row r="5" spans="1:26" s="316" customFormat="1" ht="18">
      <c r="A5" s="857" t="s">
        <v>687</v>
      </c>
      <c r="B5" s="857"/>
      <c r="C5" s="857"/>
      <c r="D5" s="857"/>
      <c r="E5" s="857"/>
      <c r="F5" s="857"/>
      <c r="G5" s="857"/>
      <c r="H5" s="857"/>
      <c r="I5" s="857"/>
      <c r="J5" s="857"/>
      <c r="K5" s="857"/>
      <c r="L5" s="857"/>
      <c r="M5" s="857"/>
      <c r="N5" s="857"/>
      <c r="O5" s="857"/>
      <c r="P5" s="857"/>
      <c r="Q5" s="857"/>
      <c r="R5" s="315"/>
      <c r="S5" s="315"/>
      <c r="T5" s="315"/>
      <c r="U5" s="315"/>
      <c r="V5" s="315"/>
      <c r="W5" s="315"/>
      <c r="X5" s="315"/>
      <c r="Y5" s="315"/>
      <c r="Z5" s="315"/>
    </row>
    <row r="6" spans="1:26" ht="15" thickBot="1"/>
    <row r="7" spans="1:26" s="9" customFormat="1" ht="15">
      <c r="A7" s="853" t="s">
        <v>659</v>
      </c>
      <c r="B7" s="854"/>
      <c r="C7" s="854"/>
      <c r="D7" s="854"/>
      <c r="E7" s="854"/>
      <c r="F7" s="854"/>
      <c r="G7" s="854"/>
      <c r="H7" s="854"/>
      <c r="I7" s="854"/>
      <c r="J7" s="854"/>
      <c r="K7" s="854"/>
      <c r="L7" s="854"/>
      <c r="M7" s="854"/>
      <c r="N7" s="854"/>
      <c r="O7" s="854"/>
      <c r="P7" s="854"/>
      <c r="Q7" s="855"/>
    </row>
    <row r="8" spans="1:26" s="9" customFormat="1" ht="15.75" thickBot="1">
      <c r="A8" s="851" t="s">
        <v>660</v>
      </c>
      <c r="B8" s="852"/>
      <c r="C8" s="852"/>
      <c r="D8" s="694" t="s">
        <v>661</v>
      </c>
      <c r="E8" s="694" t="s">
        <v>662</v>
      </c>
      <c r="F8" s="694" t="s">
        <v>663</v>
      </c>
      <c r="G8" s="694" t="s">
        <v>664</v>
      </c>
      <c r="H8" s="694" t="s">
        <v>665</v>
      </c>
      <c r="I8" s="695" t="s">
        <v>666</v>
      </c>
      <c r="J8" s="695" t="s">
        <v>667</v>
      </c>
      <c r="K8" s="695" t="s">
        <v>667</v>
      </c>
      <c r="L8" s="695" t="s">
        <v>668</v>
      </c>
      <c r="M8" s="695" t="s">
        <v>669</v>
      </c>
      <c r="N8" s="695" t="s">
        <v>670</v>
      </c>
      <c r="O8" s="694" t="s">
        <v>672</v>
      </c>
      <c r="P8" s="697" t="s">
        <v>688</v>
      </c>
      <c r="Q8" s="698" t="s">
        <v>673</v>
      </c>
    </row>
    <row r="9" spans="1:26" ht="15">
      <c r="A9" s="319" t="s">
        <v>689</v>
      </c>
      <c r="B9" s="320"/>
      <c r="C9" s="320"/>
      <c r="D9" s="320"/>
      <c r="E9" s="320"/>
      <c r="F9" s="320"/>
      <c r="G9" s="320"/>
      <c r="H9" s="320"/>
      <c r="I9" s="320"/>
      <c r="J9" s="320"/>
      <c r="K9" s="320"/>
      <c r="L9" s="320"/>
      <c r="M9" s="320"/>
      <c r="N9" s="320"/>
      <c r="O9" s="320"/>
      <c r="P9" s="321"/>
      <c r="Q9" s="322"/>
    </row>
    <row r="10" spans="1:26" ht="15">
      <c r="A10" s="323">
        <v>1</v>
      </c>
      <c r="B10" s="109" t="s">
        <v>690</v>
      </c>
      <c r="C10" s="87"/>
      <c r="D10" s="324">
        <f>SUM(D11:D13)</f>
        <v>0</v>
      </c>
      <c r="E10" s="324">
        <f t="shared" ref="E10:O10" si="0">SUM(E11:E13)</f>
        <v>0</v>
      </c>
      <c r="F10" s="324">
        <f t="shared" si="0"/>
        <v>0</v>
      </c>
      <c r="G10" s="324">
        <f t="shared" si="0"/>
        <v>0</v>
      </c>
      <c r="H10" s="324">
        <f t="shared" si="0"/>
        <v>0</v>
      </c>
      <c r="I10" s="324">
        <f t="shared" si="0"/>
        <v>0</v>
      </c>
      <c r="J10" s="324">
        <f t="shared" si="0"/>
        <v>0</v>
      </c>
      <c r="K10" s="324">
        <f t="shared" si="0"/>
        <v>0</v>
      </c>
      <c r="L10" s="324">
        <f t="shared" si="0"/>
        <v>0</v>
      </c>
      <c r="M10" s="324">
        <f t="shared" si="0"/>
        <v>0</v>
      </c>
      <c r="N10" s="324">
        <f t="shared" si="0"/>
        <v>0</v>
      </c>
      <c r="O10" s="324">
        <f t="shared" si="0"/>
        <v>0</v>
      </c>
      <c r="P10" s="324">
        <f>SUM(P11:P13)</f>
        <v>0</v>
      </c>
      <c r="Q10" s="325">
        <f>SUM(D10:P10)</f>
        <v>0</v>
      </c>
    </row>
    <row r="11" spans="1:26" ht="15">
      <c r="A11" s="326"/>
      <c r="B11" s="87" t="s">
        <v>691</v>
      </c>
      <c r="C11" s="87" t="s">
        <v>692</v>
      </c>
      <c r="D11" s="327"/>
      <c r="E11" s="328"/>
      <c r="F11" s="328"/>
      <c r="G11" s="328"/>
      <c r="H11" s="328"/>
      <c r="I11" s="328"/>
      <c r="J11" s="328"/>
      <c r="K11" s="328"/>
      <c r="L11" s="328"/>
      <c r="M11" s="328"/>
      <c r="N11" s="328"/>
      <c r="O11" s="328"/>
      <c r="P11" s="329">
        <f t="shared" ref="P11:P15" si="1">(D11*$D$16)+(E11*$E$16)+(F11*$F$16)+(G11*$G$16)+(H11*$H$16)+(I11*$I$16)+(J11*$J$16)+(K11*$K$16)+(L11*$L$16)+(M11*$M$16)+(N11*$N$16)+(O11*$O$16)</f>
        <v>0</v>
      </c>
      <c r="Q11" s="325">
        <f t="shared" ref="Q11:Q15" si="2">SUM(D11:P11)</f>
        <v>0</v>
      </c>
    </row>
    <row r="12" spans="1:26" ht="15">
      <c r="A12" s="326"/>
      <c r="B12" s="87" t="s">
        <v>693</v>
      </c>
      <c r="C12" s="87" t="s">
        <v>694</v>
      </c>
      <c r="D12" s="327"/>
      <c r="E12" s="328"/>
      <c r="F12" s="328"/>
      <c r="G12" s="328"/>
      <c r="H12" s="328"/>
      <c r="I12" s="328"/>
      <c r="J12" s="328"/>
      <c r="K12" s="328"/>
      <c r="L12" s="328"/>
      <c r="M12" s="328"/>
      <c r="N12" s="328"/>
      <c r="O12" s="328"/>
      <c r="P12" s="329">
        <f t="shared" si="1"/>
        <v>0</v>
      </c>
      <c r="Q12" s="325">
        <f t="shared" si="2"/>
        <v>0</v>
      </c>
    </row>
    <row r="13" spans="1:26" ht="15">
      <c r="A13" s="326"/>
      <c r="B13" s="330" t="s">
        <v>695</v>
      </c>
      <c r="C13" s="87" t="s">
        <v>696</v>
      </c>
      <c r="D13" s="327"/>
      <c r="E13" s="328"/>
      <c r="F13" s="328"/>
      <c r="G13" s="328"/>
      <c r="H13" s="328"/>
      <c r="I13" s="328"/>
      <c r="J13" s="328"/>
      <c r="K13" s="328"/>
      <c r="L13" s="328"/>
      <c r="M13" s="328"/>
      <c r="N13" s="328"/>
      <c r="O13" s="328"/>
      <c r="P13" s="329">
        <f t="shared" si="1"/>
        <v>0</v>
      </c>
      <c r="Q13" s="325">
        <f t="shared" si="2"/>
        <v>0</v>
      </c>
    </row>
    <row r="14" spans="1:26" ht="15">
      <c r="A14" s="323">
        <v>2</v>
      </c>
      <c r="B14" s="331" t="s">
        <v>697</v>
      </c>
      <c r="C14" s="87"/>
      <c r="D14" s="327"/>
      <c r="E14" s="328"/>
      <c r="F14" s="328"/>
      <c r="G14" s="328"/>
      <c r="H14" s="328"/>
      <c r="I14" s="328"/>
      <c r="J14" s="328"/>
      <c r="K14" s="328"/>
      <c r="L14" s="328"/>
      <c r="M14" s="328"/>
      <c r="N14" s="328"/>
      <c r="O14" s="328"/>
      <c r="P14" s="329">
        <f t="shared" si="1"/>
        <v>0</v>
      </c>
      <c r="Q14" s="325">
        <f t="shared" si="2"/>
        <v>0</v>
      </c>
    </row>
    <row r="15" spans="1:26" ht="15">
      <c r="A15" s="323">
        <v>3</v>
      </c>
      <c r="B15" s="109" t="s">
        <v>698</v>
      </c>
      <c r="C15" s="87"/>
      <c r="D15" s="327"/>
      <c r="E15" s="328"/>
      <c r="F15" s="328"/>
      <c r="G15" s="328"/>
      <c r="H15" s="328"/>
      <c r="I15" s="328"/>
      <c r="J15" s="328"/>
      <c r="K15" s="328"/>
      <c r="L15" s="328"/>
      <c r="M15" s="328"/>
      <c r="N15" s="328"/>
      <c r="O15" s="328"/>
      <c r="P15" s="329">
        <f t="shared" si="1"/>
        <v>0</v>
      </c>
      <c r="Q15" s="325">
        <f t="shared" si="2"/>
        <v>0</v>
      </c>
    </row>
    <row r="16" spans="1:26" s="345" customFormat="1" ht="15.75" thickBot="1">
      <c r="A16" s="323">
        <v>4</v>
      </c>
      <c r="B16" s="341" t="s">
        <v>699</v>
      </c>
      <c r="C16" s="342"/>
      <c r="D16" s="334"/>
      <c r="E16" s="335"/>
      <c r="F16" s="335"/>
      <c r="G16" s="335"/>
      <c r="H16" s="335"/>
      <c r="I16" s="335"/>
      <c r="J16" s="335"/>
      <c r="K16" s="335"/>
      <c r="L16" s="335"/>
      <c r="M16" s="335"/>
      <c r="N16" s="335"/>
      <c r="O16" s="335"/>
      <c r="P16" s="343"/>
      <c r="Q16" s="344"/>
    </row>
    <row r="17" spans="1:17" ht="15.75" thickBot="1">
      <c r="A17" s="141" t="s">
        <v>700</v>
      </c>
      <c r="B17" s="144"/>
      <c r="C17" s="144"/>
      <c r="D17" s="338">
        <f>SUM(D10,D14,D15)*(1+D16)</f>
        <v>0</v>
      </c>
      <c r="E17" s="338">
        <f t="shared" ref="E17:N17" si="3">SUM(E10,E14,E15)*(1+E16)</f>
        <v>0</v>
      </c>
      <c r="F17" s="338">
        <f t="shared" si="3"/>
        <v>0</v>
      </c>
      <c r="G17" s="338">
        <f t="shared" si="3"/>
        <v>0</v>
      </c>
      <c r="H17" s="338">
        <f>SUM(H10,H14,H15)*(1+H16)</f>
        <v>0</v>
      </c>
      <c r="I17" s="338">
        <f t="shared" si="3"/>
        <v>0</v>
      </c>
      <c r="J17" s="338">
        <f t="shared" si="3"/>
        <v>0</v>
      </c>
      <c r="K17" s="338">
        <f t="shared" si="3"/>
        <v>0</v>
      </c>
      <c r="L17" s="338">
        <f t="shared" si="3"/>
        <v>0</v>
      </c>
      <c r="M17" s="338">
        <f t="shared" si="3"/>
        <v>0</v>
      </c>
      <c r="N17" s="338">
        <f t="shared" si="3"/>
        <v>0</v>
      </c>
      <c r="O17" s="338">
        <f>SUM(O10,O14,O15)*(1+O16)</f>
        <v>0</v>
      </c>
      <c r="P17" s="338"/>
      <c r="Q17" s="339">
        <f>SUM(Q10,Q14,Q15)</f>
        <v>0</v>
      </c>
    </row>
    <row r="18" spans="1:17" ht="15" thickTop="1"/>
    <row r="19" spans="1:17" ht="15" thickBot="1"/>
    <row r="20" spans="1:17" s="9" customFormat="1" ht="12.75" customHeight="1">
      <c r="A20" s="853" t="s">
        <v>684</v>
      </c>
      <c r="B20" s="854"/>
      <c r="C20" s="854"/>
      <c r="D20" s="854"/>
      <c r="E20" s="854"/>
      <c r="F20" s="854"/>
      <c r="G20" s="854"/>
      <c r="H20" s="854"/>
      <c r="I20" s="854"/>
      <c r="J20" s="854"/>
      <c r="K20" s="854"/>
      <c r="L20" s="854"/>
      <c r="M20" s="854"/>
      <c r="N20" s="854"/>
      <c r="O20" s="854"/>
      <c r="P20" s="854"/>
      <c r="Q20" s="855"/>
    </row>
    <row r="21" spans="1:17" s="9" customFormat="1" ht="13.5" customHeight="1" thickBot="1">
      <c r="A21" s="851" t="s">
        <v>660</v>
      </c>
      <c r="B21" s="852"/>
      <c r="C21" s="852"/>
      <c r="D21" s="694" t="s">
        <v>661</v>
      </c>
      <c r="E21" s="694" t="s">
        <v>662</v>
      </c>
      <c r="F21" s="694" t="s">
        <v>663</v>
      </c>
      <c r="G21" s="694" t="s">
        <v>664</v>
      </c>
      <c r="H21" s="694" t="s">
        <v>665</v>
      </c>
      <c r="I21" s="695" t="s">
        <v>666</v>
      </c>
      <c r="J21" s="695" t="s">
        <v>667</v>
      </c>
      <c r="K21" s="695" t="s">
        <v>667</v>
      </c>
      <c r="L21" s="695" t="s">
        <v>668</v>
      </c>
      <c r="M21" s="695" t="s">
        <v>669</v>
      </c>
      <c r="N21" s="695" t="s">
        <v>670</v>
      </c>
      <c r="O21" s="694" t="s">
        <v>672</v>
      </c>
      <c r="P21" s="697" t="s">
        <v>688</v>
      </c>
      <c r="Q21" s="698" t="s">
        <v>673</v>
      </c>
    </row>
    <row r="22" spans="1:17" ht="15">
      <c r="A22" s="319" t="s">
        <v>701</v>
      </c>
      <c r="B22" s="320"/>
      <c r="C22" s="320"/>
      <c r="D22" s="320"/>
      <c r="E22" s="320"/>
      <c r="F22" s="320"/>
      <c r="G22" s="320"/>
      <c r="H22" s="320"/>
      <c r="I22" s="320"/>
      <c r="J22" s="320"/>
      <c r="K22" s="320"/>
      <c r="L22" s="320"/>
      <c r="M22" s="320"/>
      <c r="N22" s="320"/>
      <c r="O22" s="320"/>
      <c r="P22" s="321"/>
      <c r="Q22" s="322"/>
    </row>
    <row r="23" spans="1:17" ht="15">
      <c r="A23" s="323">
        <v>1</v>
      </c>
      <c r="B23" s="109" t="s">
        <v>702</v>
      </c>
      <c r="C23" s="87"/>
      <c r="D23" s="324">
        <f>SUM(D24:D26)</f>
        <v>0</v>
      </c>
      <c r="E23" s="324">
        <f t="shared" ref="E23:P23" si="4">SUM(E24:E26)</f>
        <v>0</v>
      </c>
      <c r="F23" s="324">
        <f t="shared" si="4"/>
        <v>0</v>
      </c>
      <c r="G23" s="324">
        <f t="shared" si="4"/>
        <v>0</v>
      </c>
      <c r="H23" s="324">
        <f t="shared" si="4"/>
        <v>0</v>
      </c>
      <c r="I23" s="324">
        <f t="shared" si="4"/>
        <v>0</v>
      </c>
      <c r="J23" s="324">
        <f t="shared" si="4"/>
        <v>0</v>
      </c>
      <c r="K23" s="324">
        <f t="shared" si="4"/>
        <v>0</v>
      </c>
      <c r="L23" s="324">
        <f t="shared" si="4"/>
        <v>0</v>
      </c>
      <c r="M23" s="324">
        <f t="shared" si="4"/>
        <v>0</v>
      </c>
      <c r="N23" s="324">
        <f t="shared" si="4"/>
        <v>0</v>
      </c>
      <c r="O23" s="324">
        <f t="shared" si="4"/>
        <v>0</v>
      </c>
      <c r="P23" s="324">
        <f t="shared" si="4"/>
        <v>0</v>
      </c>
      <c r="Q23" s="325">
        <f t="shared" ref="Q23:Q28" si="5">SUM(D23:P23)</f>
        <v>0</v>
      </c>
    </row>
    <row r="24" spans="1:17" ht="15">
      <c r="A24" s="326"/>
      <c r="B24" s="87" t="s">
        <v>691</v>
      </c>
      <c r="C24" s="87" t="s">
        <v>692</v>
      </c>
      <c r="D24" s="327"/>
      <c r="E24" s="328"/>
      <c r="F24" s="328"/>
      <c r="G24" s="328"/>
      <c r="H24" s="328"/>
      <c r="I24" s="328"/>
      <c r="J24" s="328"/>
      <c r="K24" s="328"/>
      <c r="L24" s="328"/>
      <c r="M24" s="328"/>
      <c r="N24" s="328"/>
      <c r="O24" s="328"/>
      <c r="P24" s="329">
        <f>(D24*$D$29)+(E24*$E$29)+(F24*$F$29)+(G24*$G$29)+(H24*$H$29)+(I24*$I$29)+(J24*$J$29)+(K24*$K$29)+(L24*$L$29)+(M24*$M$29)+(N24*$N$29)+(O24*$O$29)</f>
        <v>0</v>
      </c>
      <c r="Q24" s="325">
        <f t="shared" si="5"/>
        <v>0</v>
      </c>
    </row>
    <row r="25" spans="1:17" ht="15">
      <c r="A25" s="326"/>
      <c r="B25" s="87" t="s">
        <v>693</v>
      </c>
      <c r="C25" s="87" t="s">
        <v>694</v>
      </c>
      <c r="D25" s="327"/>
      <c r="E25" s="328"/>
      <c r="F25" s="328"/>
      <c r="G25" s="328"/>
      <c r="H25" s="328"/>
      <c r="I25" s="328"/>
      <c r="J25" s="328"/>
      <c r="K25" s="328"/>
      <c r="L25" s="328"/>
      <c r="M25" s="328"/>
      <c r="N25" s="328"/>
      <c r="O25" s="328"/>
      <c r="P25" s="329">
        <f>(D25*$D$29)+(E25*$E$29)+(F25*$F$29)+(G25*$G$29)+(H25*$H$29)+(I25*$I$29)+(J25*$J$29)+(K25*$K$29)+(L25*$L$29)+(M25*$M$29)+(N25*$N$29)+(O25*$O$29)</f>
        <v>0</v>
      </c>
      <c r="Q25" s="325">
        <f t="shared" si="5"/>
        <v>0</v>
      </c>
    </row>
    <row r="26" spans="1:17" ht="15">
      <c r="A26" s="326"/>
      <c r="B26" s="330" t="s">
        <v>695</v>
      </c>
      <c r="C26" s="87" t="s">
        <v>696</v>
      </c>
      <c r="D26" s="327"/>
      <c r="E26" s="328"/>
      <c r="F26" s="328"/>
      <c r="G26" s="328"/>
      <c r="H26" s="328"/>
      <c r="I26" s="328"/>
      <c r="J26" s="328"/>
      <c r="K26" s="328"/>
      <c r="L26" s="328"/>
      <c r="M26" s="328"/>
      <c r="N26" s="328"/>
      <c r="O26" s="328"/>
      <c r="P26" s="329">
        <f>(D26*$D$29)+(E26*$E$29)+(F26*$F$29)+(G26*$G$29)+(H26*$H$29)+(I26*$I$29)+(J26*$J$29)+(K26*$K$29)+(L26*$L$29)+(M26*$M$29)+(N26*$N$29)+(O26*$O$29)</f>
        <v>0</v>
      </c>
      <c r="Q26" s="325">
        <f t="shared" si="5"/>
        <v>0</v>
      </c>
    </row>
    <row r="27" spans="1:17" ht="15">
      <c r="A27" s="323">
        <v>2</v>
      </c>
      <c r="B27" s="109" t="s">
        <v>681</v>
      </c>
      <c r="C27" s="87"/>
      <c r="D27" s="327"/>
      <c r="E27" s="328"/>
      <c r="F27" s="328"/>
      <c r="G27" s="328"/>
      <c r="H27" s="328"/>
      <c r="I27" s="328"/>
      <c r="J27" s="328"/>
      <c r="K27" s="328"/>
      <c r="L27" s="328"/>
      <c r="M27" s="328"/>
      <c r="N27" s="328"/>
      <c r="O27" s="328"/>
      <c r="P27" s="329">
        <f>(D27*$D$29)+(E27*$E$29)+(F27*$F$29)+(G27*$G$29)+(H27*$H$29)+(I27*$I$29)+(J27*$J$29)+(K27*$K$29)+(L27*$L$29)+(M27*$M$29)+(N27*$N$29)+(O27*$O$29)</f>
        <v>0</v>
      </c>
      <c r="Q27" s="325">
        <f t="shared" si="5"/>
        <v>0</v>
      </c>
    </row>
    <row r="28" spans="1:17" ht="15">
      <c r="A28" s="323">
        <v>3</v>
      </c>
      <c r="B28" s="331" t="s">
        <v>703</v>
      </c>
      <c r="C28" s="87"/>
      <c r="D28" s="327"/>
      <c r="E28" s="328"/>
      <c r="F28" s="328"/>
      <c r="G28" s="328"/>
      <c r="H28" s="328"/>
      <c r="I28" s="328"/>
      <c r="J28" s="328"/>
      <c r="K28" s="328"/>
      <c r="L28" s="328"/>
      <c r="M28" s="328"/>
      <c r="N28" s="328"/>
      <c r="O28" s="328"/>
      <c r="P28" s="329">
        <f>(D28*$D$29)+(E28*$E$29)+(F28*$F$29)+(G28*$G$29)+(H28*$H$29)+(I28*$I$29)+(J28*$J$29)+(K28*$K$29)+(L28*$L$29)+(M28*$M$29)+(N28*$N$29)+(O28*$O$29)</f>
        <v>0</v>
      </c>
      <c r="Q28" s="325">
        <f t="shared" si="5"/>
        <v>0</v>
      </c>
    </row>
    <row r="29" spans="1:17" s="345" customFormat="1" ht="15.75" thickBot="1">
      <c r="A29" s="323">
        <v>4</v>
      </c>
      <c r="B29" s="341" t="s">
        <v>699</v>
      </c>
      <c r="C29" s="342"/>
      <c r="D29" s="334"/>
      <c r="E29" s="335"/>
      <c r="F29" s="335"/>
      <c r="G29" s="335"/>
      <c r="H29" s="335"/>
      <c r="I29" s="335"/>
      <c r="J29" s="335"/>
      <c r="K29" s="335"/>
      <c r="L29" s="335"/>
      <c r="M29" s="335"/>
      <c r="N29" s="335"/>
      <c r="O29" s="335"/>
      <c r="P29" s="336"/>
      <c r="Q29" s="344"/>
    </row>
    <row r="30" spans="1:17" ht="15.75" thickBot="1">
      <c r="A30" s="141" t="s">
        <v>704</v>
      </c>
      <c r="B30" s="144"/>
      <c r="C30" s="144"/>
      <c r="D30" s="338">
        <f t="shared" ref="D30:O30" si="6">SUM(D23,D27,D28)*(1+D29)</f>
        <v>0</v>
      </c>
      <c r="E30" s="338">
        <f t="shared" si="6"/>
        <v>0</v>
      </c>
      <c r="F30" s="338">
        <f t="shared" si="6"/>
        <v>0</v>
      </c>
      <c r="G30" s="338">
        <f t="shared" si="6"/>
        <v>0</v>
      </c>
      <c r="H30" s="338">
        <f t="shared" si="6"/>
        <v>0</v>
      </c>
      <c r="I30" s="338">
        <f t="shared" si="6"/>
        <v>0</v>
      </c>
      <c r="J30" s="338">
        <f t="shared" si="6"/>
        <v>0</v>
      </c>
      <c r="K30" s="338">
        <f t="shared" si="6"/>
        <v>0</v>
      </c>
      <c r="L30" s="338">
        <f t="shared" si="6"/>
        <v>0</v>
      </c>
      <c r="M30" s="338">
        <f t="shared" si="6"/>
        <v>0</v>
      </c>
      <c r="N30" s="338">
        <f t="shared" si="6"/>
        <v>0</v>
      </c>
      <c r="O30" s="338">
        <f t="shared" si="6"/>
        <v>0</v>
      </c>
      <c r="P30" s="338"/>
      <c r="Q30" s="339">
        <f>SUM(Q23,Q27,Q28)</f>
        <v>0</v>
      </c>
    </row>
    <row r="31" spans="1:17" ht="15" thickTop="1">
      <c r="A31" s="39"/>
      <c r="B31" s="39"/>
      <c r="C31" s="39"/>
      <c r="P31" s="278"/>
    </row>
    <row r="32" spans="1:17">
      <c r="A32" s="39"/>
      <c r="B32" s="39"/>
      <c r="C32" s="39"/>
      <c r="P32" s="278"/>
    </row>
    <row r="33" ht="11.25" customHeight="1"/>
    <row r="34" ht="11.25" customHeight="1"/>
    <row r="35" ht="11.25" customHeight="1"/>
    <row r="36" ht="11.25" customHeight="1"/>
    <row r="37" ht="11.25" customHeight="1"/>
    <row r="38" ht="11.25" customHeight="1"/>
    <row r="39" ht="11.25" customHeight="1"/>
    <row r="40" ht="11.25" customHeight="1"/>
    <row r="41" ht="11.25" customHeight="1"/>
    <row r="42" ht="11.25" customHeight="1"/>
    <row r="43" ht="11.25" customHeight="1"/>
    <row r="44" ht="11.25" customHeight="1"/>
    <row r="45" ht="11.25" customHeight="1"/>
    <row r="46" ht="11.25" customHeight="1"/>
    <row r="47" ht="11.25" customHeight="1"/>
    <row r="48"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row r="60" ht="11.25" customHeight="1"/>
    <row r="61" ht="11.25" customHeight="1"/>
    <row r="62" ht="11.25" customHeight="1"/>
    <row r="63" ht="11.25" customHeight="1"/>
    <row r="64"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2" customHeight="1"/>
  </sheetData>
  <sheetProtection algorithmName="SHA-512" hashValue="ytfAPPRcbv4xGSimt/cW9r29Ycu4+JaGGemBQZkbNiFJk7r/vYdFM2jCbHAZDe4tXZFm3S46pK/2K2UUeupd5Q==" saltValue="27lwgfABWfjkh9TG3BrCwQ==" spinCount="100000" sheet="1" objects="1" scenarios="1" formatColumns="0" formatRows="0" insertColumns="0" insertRows="0"/>
  <mergeCells count="11">
    <mergeCell ref="A21:C21"/>
    <mergeCell ref="D1:Q1"/>
    <mergeCell ref="D2:Q2"/>
    <mergeCell ref="D3:Q3"/>
    <mergeCell ref="A7:Q7"/>
    <mergeCell ref="A20:Q20"/>
    <mergeCell ref="A8:C8"/>
    <mergeCell ref="A5:Q5"/>
    <mergeCell ref="A1:C1"/>
    <mergeCell ref="A2:C2"/>
    <mergeCell ref="A3:C3"/>
  </mergeCells>
  <pageMargins left="0" right="0" top="0" bottom="0" header="0" footer="0"/>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A026D618FC7A54EBFB117CD51CB9DE4" ma:contentTypeVersion="20" ma:contentTypeDescription="Create a new document." ma:contentTypeScope="" ma:versionID="b76ca40971cd9b8a1783ab905e7c7554">
  <xsd:schema xmlns:xsd="http://www.w3.org/2001/XMLSchema" xmlns:xs="http://www.w3.org/2001/XMLSchema" xmlns:p="http://schemas.microsoft.com/office/2006/metadata/properties" xmlns:ns2="1217df30-3fce-4795-be2f-a8cd5cdab65f" xmlns:ns3="f25765fb-1afb-46e3-bf8c-4ffbe17fba8c" targetNamespace="http://schemas.microsoft.com/office/2006/metadata/properties" ma:root="true" ma:fieldsID="5d668205c7643d4ad20bf67ee531c9f9" ns2:_="" ns3:_="">
    <xsd:import namespace="1217df30-3fce-4795-be2f-a8cd5cdab65f"/>
    <xsd:import namespace="f25765fb-1afb-46e3-bf8c-4ffbe17fba8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element ref="ns2:Reviewed_x003f_"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7df30-3fce-4795-be2f-a8cd5cdab6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c7b5a5c-ce00-47d5-b44b-c66ac74b3488"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Reviewed_x003f_" ma:index="26" nillable="true" ma:displayName="Reviewed?" ma:default="0" ma:description="Reviewed?" ma:format="Dropdown" ma:internalName="Reviewed_x003f_">
      <xsd:simpleType>
        <xsd:restriction base="dms:Boolean"/>
      </xsd:simpleType>
    </xsd:element>
    <xsd:element name="_Flow_SignoffStatus" ma:index="27"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5765fb-1afb-46e3-bf8c-4ffbe17fba8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3401409-eb9c-4b2c-b80f-a09c29401af9}" ma:internalName="TaxCatchAll" ma:showField="CatchAllData" ma:web="f25765fb-1afb-46e3-bf8c-4ffbe17fba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25765fb-1afb-46e3-bf8c-4ffbe17fba8c" xsi:nil="true"/>
    <Reviewed_x003f_ xmlns="1217df30-3fce-4795-be2f-a8cd5cdab65f">false</Reviewed_x003f_>
    <lcf76f155ced4ddcb4097134ff3c332f xmlns="1217df30-3fce-4795-be2f-a8cd5cdab65f">
      <Terms xmlns="http://schemas.microsoft.com/office/infopath/2007/PartnerControls"/>
    </lcf76f155ced4ddcb4097134ff3c332f>
    <_Flow_SignoffStatus xmlns="1217df30-3fce-4795-be2f-a8cd5cdab65f" xsi:nil="true"/>
    <SharedWithUsers xmlns="f25765fb-1afb-46e3-bf8c-4ffbe17fba8c">
      <UserInfo>
        <DisplayName>Myra A. Evacula</DisplayName>
        <AccountId>14</AccountId>
        <AccountType/>
      </UserInfo>
      <UserInfo>
        <DisplayName>Ryan James B. Tribunalo</DisplayName>
        <AccountId>638</AccountId>
        <AccountType/>
      </UserInfo>
      <UserInfo>
        <DisplayName>Allan Paul B. Borres</DisplayName>
        <AccountId>157</AccountId>
        <AccountType/>
      </UserInfo>
      <UserInfo>
        <DisplayName>Zendy B. Espinosa</DisplayName>
        <AccountId>163</AccountId>
        <AccountType/>
      </UserInfo>
      <UserInfo>
        <DisplayName>Jennifer C. Manicad</DisplayName>
        <AccountId>20</AccountId>
        <AccountType/>
      </UserInfo>
      <UserInfo>
        <DisplayName>Aaron James S. Singua</DisplayName>
        <AccountId>28</AccountId>
        <AccountType/>
      </UserInfo>
    </SharedWithUsers>
  </documentManagement>
</p:properties>
</file>

<file path=customXml/itemProps1.xml><?xml version="1.0" encoding="utf-8"?>
<ds:datastoreItem xmlns:ds="http://schemas.openxmlformats.org/officeDocument/2006/customXml" ds:itemID="{448C5397-3DAB-471F-AF26-3E12D76A7C43}"/>
</file>

<file path=customXml/itemProps2.xml><?xml version="1.0" encoding="utf-8"?>
<ds:datastoreItem xmlns:ds="http://schemas.openxmlformats.org/officeDocument/2006/customXml" ds:itemID="{5E4B6401-0C60-4B36-A6BC-C68C272C9792}"/>
</file>

<file path=customXml/itemProps3.xml><?xml version="1.0" encoding="utf-8"?>
<ds:datastoreItem xmlns:ds="http://schemas.openxmlformats.org/officeDocument/2006/customXml" ds:itemID="{5F95125B-CF7F-4AC4-AFC2-75DA0345B57E}"/>
</file>

<file path=docProps/app.xml><?xml version="1.0" encoding="utf-8"?>
<Properties xmlns="http://schemas.openxmlformats.org/officeDocument/2006/extended-properties" xmlns:vt="http://schemas.openxmlformats.org/officeDocument/2006/docPropsVTypes">
  <Application>Microsoft Excel Online</Application>
  <Manager/>
  <Company>Ernst &amp; Young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Olyca B Llanes</dc:creator>
  <cp:keywords/>
  <dc:description/>
  <cp:lastModifiedBy/>
  <cp:revision/>
  <dcterms:created xsi:type="dcterms:W3CDTF">2016-06-30T14:51:05Z</dcterms:created>
  <dcterms:modified xsi:type="dcterms:W3CDTF">2024-05-13T05:23:42Z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0x0101003A026D618FC7A54EBFB117CD51CB9DE4</vt:lpwstr>
  </property>
  <property fmtid="{D5CDD505-2E9C-101B-9397-08002B2CF9AE}" pid="3" name="MediaServiceImageTags">
    <vt:lpwstr/>
  </property>
</Properties>
</file>