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.musngi\Desktop\FOR 2022 ANNUAL REPORT\BROKERS\BROKERS 2022\"/>
    </mc:Choice>
  </mc:AlternateContent>
  <xr:revisionPtr revIDLastSave="0" documentId="13_ncr:1_{6F21D362-C7B4-41EA-920F-A961D49380B2}" xr6:coauthVersionLast="47" xr6:coauthVersionMax="47" xr10:uidLastSave="{00000000-0000-0000-0000-000000000000}"/>
  <bookViews>
    <workbookView xWindow="-120" yWindow="-120" windowWidth="29040" windowHeight="15840" xr2:uid="{B3435EC2-060E-40BC-8D50-7940F2D262CF}"/>
  </bookViews>
  <sheets>
    <sheet name="IB Comm Ranking" sheetId="1" r:id="rId1"/>
    <sheet name="IB Commissions per LINE" sheetId="2" r:id="rId2"/>
  </sheets>
  <definedNames>
    <definedName name="_xlnm.Print_Titles" localSheetId="0">'IB Comm Ranking'!$1:$8</definedName>
    <definedName name="_xlnm.Print_Titles" localSheetId="1">'IB Commissions per LINE'!$A:$B,'IB Commissions per LINE'!$1:$5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T68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U68" i="2" l="1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F71" i="1"/>
  <c r="V68" i="2" l="1"/>
</calcChain>
</file>

<file path=xl/sharedStrings.xml><?xml version="1.0" encoding="utf-8"?>
<sst xmlns="http://schemas.openxmlformats.org/spreadsheetml/2006/main" count="219" uniqueCount="96">
  <si>
    <t>As of December 31, 2022</t>
  </si>
  <si>
    <t>(Based on submitted Statement of Business Operations)</t>
  </si>
  <si>
    <t>Name of Companies</t>
  </si>
  <si>
    <t>.</t>
  </si>
  <si>
    <t>AON INSURANCE &amp; REINSURANCE BROKERS PHILIPPINES, INC.</t>
  </si>
  <si>
    <t>₱</t>
  </si>
  <si>
    <t>BDO INSURANCE BROKERS, INC.</t>
  </si>
  <si>
    <t>MARSH PHILIPPINES, INC.</t>
  </si>
  <si>
    <t>WTW INSURANCE &amp; REINSURANCE BROKERS PHILIPPINES, INC.</t>
  </si>
  <si>
    <t>LOCKTON PHILS. INSURANCE &amp; REINSURANCE BROKERS, INC.</t>
  </si>
  <si>
    <t>PHILPACIFIC INSURANCE BROKERS &amp; MANAGERS, INC.</t>
  </si>
  <si>
    <t>HSBC INVESTMENT AND INSURANCE BROKERAGE PHILIPPINES, INC.</t>
  </si>
  <si>
    <t>LBP INSURANCE BROKERAGE, INC.</t>
  </si>
  <si>
    <t>GOTUACO DEL ROSARIO INSURANCE BROKERS, INC.</t>
  </si>
  <si>
    <t>UNICON INSURANCE BROKERS CORPORATION</t>
  </si>
  <si>
    <t>HOWDEN INSURANCE &amp; REINSURANCE BROKERS, (PHILS.), INC.</t>
  </si>
  <si>
    <t>CHINABANK INSURANCE BROKERS, INC.</t>
  </si>
  <si>
    <t>TRINITY INSURANCE &amp; REINSURANCE BROKERS, INC.</t>
  </si>
  <si>
    <t>ANCHOR INSURANCE BROKERAGE CORPORATION</t>
  </si>
  <si>
    <t>LACSON &amp; LACSON INSURANCE BROKERS, INC.</t>
  </si>
  <si>
    <t>COTTON &amp; DIAZ INSURANCE SERVICES, INC.</t>
  </si>
  <si>
    <t>CASHKO INSURANCE BROKERAGE CORP.</t>
  </si>
  <si>
    <t>EAST WEST INSURANCE BROKERAGE, INC.</t>
  </si>
  <si>
    <t>BONIFACIO INSURANCE BROKER CORPORATION</t>
  </si>
  <si>
    <t>CITICORP FINANCIAL SERVICES &amp; INSURANCE BROKERAGE PHILS., INC.</t>
  </si>
  <si>
    <t>DBP INSURANCE BROKERAGE, INC.</t>
  </si>
  <si>
    <t>GUEVENT INSURANCE BROKERS CORPORATION</t>
  </si>
  <si>
    <t>TAISHAN INSURANCE BROKERS (PHILS.), INC.</t>
  </si>
  <si>
    <t>CEBUANA LHUILLIER INSURANCE BROKERS, INC.</t>
  </si>
  <si>
    <t>INTERNATIONAL MARKETING GROUP (IMG) INSURANCE BROKERS CORP.</t>
  </si>
  <si>
    <t>ALSONS INSURANCE AND REINSURANCE BROKERS CORPORATION</t>
  </si>
  <si>
    <t>DACON INSURANCE BROKERS, INC.</t>
  </si>
  <si>
    <t>PNX-UDENNA INSURANCE BROKERS, INC.</t>
  </si>
  <si>
    <t>T-O INSURANCE BROKERS, INC.</t>
  </si>
  <si>
    <t>WINEBRENNER &amp; IÑIGO INSURANCE  BROKERS, INC.</t>
  </si>
  <si>
    <t>MONEYHERO INSURANCE BROKERAGE, INC.</t>
  </si>
  <si>
    <t>UNIGUARANTEE INSURANCE BROKERAGE, INC.</t>
  </si>
  <si>
    <t>MAGSAYSAY-HOULDER INSURANCE BROKERS, INC.</t>
  </si>
  <si>
    <t>CENTROLINK INSURANCE BROKERS PHILS., CORP.</t>
  </si>
  <si>
    <t>PENTA INSURANCE BROKERS SERVICES, INC.</t>
  </si>
  <si>
    <t>AFFINITAS INSURANCE BROKERS, INC.</t>
  </si>
  <si>
    <t>ENSUREMEPH INSURANCE BROKER, INC.</t>
  </si>
  <si>
    <t>FUBON INSURANCE BROKER (PHILS.) CORPORATION</t>
  </si>
  <si>
    <t>A.V. OCAMPO-ATR KIMENG INSURANCE BROKER INC.</t>
  </si>
  <si>
    <t>RAROCO INSURANCE BROKERS, INC.</t>
  </si>
  <si>
    <t>OMNI INTERNATIONAL CONSULTANTS, INC. (DBS - Omni Insurance Brokers)</t>
  </si>
  <si>
    <t>TRINITY INSURANCE BROKERS, CEBU, INC.</t>
  </si>
  <si>
    <t>SOLEBEN INSURANCE BROKERS, INC.</t>
  </si>
  <si>
    <t>RESPONSIVE HEALTH &amp; INSURANCE BROKERS, INC.</t>
  </si>
  <si>
    <t>ARIANS INSURANCE BROKERS INC.</t>
  </si>
  <si>
    <t>RELIABLE INSURANCE BROKERS, INC.</t>
  </si>
  <si>
    <t>WINTERNITZ  ASSOCIATES INSURANCE BROKERS CORPORATION</t>
  </si>
  <si>
    <t>MACONDRAY INSURANCE BROKERS CORPORATION</t>
  </si>
  <si>
    <t>AVENUES INSURANCE BROKERS, INC.</t>
  </si>
  <si>
    <t>GTS INSURANCE BROKERS, INC.</t>
  </si>
  <si>
    <t>EAB INSURANCE BROKERS, INC.</t>
  </si>
  <si>
    <t>K&amp;A INSURANCE BROKERS, INC.</t>
  </si>
  <si>
    <t>YAPSTER-E INSURANCE BROKERS, INC.</t>
  </si>
  <si>
    <t>IUBI INSURANCE INTERMEDIARY CORPORATION</t>
  </si>
  <si>
    <t>EUROBROKERS INTERNATIONAL, INC.</t>
  </si>
  <si>
    <t>KWIKTECH INSURANCE BROKERAGE INC.</t>
  </si>
  <si>
    <t>ASIAN ASSET INSURANCE BROKERAGE CORPORATION</t>
  </si>
  <si>
    <t>PRIMUS INSURANCE BROKERS, INC.</t>
  </si>
  <si>
    <t>107 EXCHANGE INSURANCE BROKERS, INC</t>
  </si>
  <si>
    <t>BMB INSURANCE BROKERS, INC.</t>
  </si>
  <si>
    <t>INTERTRADE INSURANCE BROKERS</t>
  </si>
  <si>
    <t>No Report Submitted</t>
  </si>
  <si>
    <t>GRAND TOTAL</t>
  </si>
  <si>
    <t>Date Prepared: November 08, 2023</t>
  </si>
  <si>
    <t>COMMISSIONS EARNED OF INSURANCE BROKERS</t>
  </si>
  <si>
    <t>Based on submitted Statement of Business Operations</t>
  </si>
  <si>
    <t>Name of Company</t>
  </si>
  <si>
    <t>Life</t>
  </si>
  <si>
    <t>Fire</t>
  </si>
  <si>
    <t>Marine Cargo</t>
  </si>
  <si>
    <t>Marine Hull</t>
  </si>
  <si>
    <t>Aviation</t>
  </si>
  <si>
    <t>Motor Car</t>
  </si>
  <si>
    <t>Health</t>
  </si>
  <si>
    <t>Accident</t>
  </si>
  <si>
    <t>Engineering</t>
  </si>
  <si>
    <t>Insurance for Migrant Workers</t>
  </si>
  <si>
    <t>Micro-Insurance</t>
  </si>
  <si>
    <t>Bonds</t>
  </si>
  <si>
    <t>General Liability</t>
  </si>
  <si>
    <t>Prof. Indemnity</t>
  </si>
  <si>
    <t>Crime Insurance</t>
  </si>
  <si>
    <t>Special Risks</t>
  </si>
  <si>
    <t>Miscellaneous</t>
  </si>
  <si>
    <t>HMO</t>
  </si>
  <si>
    <t>TOTAL</t>
  </si>
  <si>
    <t>CITICORP FINANCIAL SERVICES &amp; INS. BROKERAGE PHILS., INC.</t>
  </si>
  <si>
    <t>INTERNATIONAL MARKETING GROUP (IMG) INS. BROKERS CORP.</t>
  </si>
  <si>
    <t>Sub-total</t>
  </si>
  <si>
    <t xml:space="preserve"> Commissions Earned of Insurance Brokers</t>
  </si>
  <si>
    <t>Commissions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</si>
</sst>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2"/>
      <name val="Arial"/>
      <charset val="134"/>
    </font>
    <font>
      <b/>
      <sz val="14"/>
      <name val="Arial"/>
      <charset val="134"/>
    </font>
    <font>
      <sz val="14"/>
      <name val="Arial"/>
      <charset val="134"/>
    </font>
    <font>
      <b/>
      <sz val="12"/>
      <name val="Arial"/>
      <charset val="134"/>
    </font>
    <font>
      <sz val="13"/>
      <name val="Trebuchet MS"/>
      <charset val="134"/>
    </font>
    <font>
      <b/>
      <sz val="13"/>
      <name val="Trebuchet MS"/>
      <charset val="134"/>
    </font>
    <font>
      <sz val="10"/>
      <name val="Arial"/>
      <charset val="134"/>
    </font>
    <font>
      <sz val="12"/>
      <color theme="1"/>
      <name val="Arial"/>
      <charset val="134"/>
    </font>
    <font>
      <i/>
      <sz val="12"/>
      <name val="Arial"/>
      <charset val="134"/>
    </font>
    <font>
      <b/>
      <sz val="12"/>
      <name val="Trebuchet MS"/>
      <charset val="134"/>
    </font>
    <font>
      <b/>
      <u val="double"/>
      <sz val="12"/>
      <name val="Arial"/>
      <charset val="134"/>
    </font>
    <font>
      <i/>
      <sz val="10"/>
      <name val="Arial"/>
      <family val="2"/>
    </font>
    <font>
      <i/>
      <sz val="11"/>
      <name val="Arial"/>
      <charset val="134"/>
    </font>
    <font>
      <sz val="1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0"/>
      <color theme="0" tint="-0.34998626667073579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auto="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16" fillId="0" borderId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3" fillId="0" borderId="12" xfId="0" applyFont="1" applyBorder="1"/>
    <xf numFmtId="0" fontId="3" fillId="0" borderId="13" xfId="0" applyFont="1" applyBorder="1"/>
    <xf numFmtId="0" fontId="6" fillId="0" borderId="13" xfId="0" applyFont="1" applyBorder="1"/>
    <xf numFmtId="0" fontId="6" fillId="0" borderId="14" xfId="0" applyFont="1" applyBorder="1"/>
    <xf numFmtId="164" fontId="3" fillId="0" borderId="15" xfId="1" applyNumberFormat="1" applyFont="1" applyBorder="1"/>
    <xf numFmtId="0" fontId="3" fillId="3" borderId="13" xfId="2" applyFont="1" applyFill="1" applyBorder="1"/>
    <xf numFmtId="43" fontId="3" fillId="3" borderId="15" xfId="1" applyFont="1" applyFill="1" applyBorder="1"/>
    <xf numFmtId="0" fontId="3" fillId="3" borderId="14" xfId="2" applyFont="1" applyFill="1" applyBorder="1"/>
    <xf numFmtId="0" fontId="3" fillId="0" borderId="14" xfId="2" applyFont="1" applyBorder="1"/>
    <xf numFmtId="43" fontId="3" fillId="0" borderId="15" xfId="1" applyFont="1" applyFill="1" applyBorder="1"/>
    <xf numFmtId="0" fontId="10" fillId="0" borderId="14" xfId="2" applyFont="1" applyBorder="1"/>
    <xf numFmtId="0" fontId="3" fillId="0" borderId="16" xfId="0" applyFont="1" applyBorder="1"/>
    <xf numFmtId="0" fontId="3" fillId="0" borderId="17" xfId="0" applyFont="1" applyBorder="1"/>
    <xf numFmtId="43" fontId="11" fillId="3" borderId="15" xfId="1" quotePrefix="1" applyFont="1" applyFill="1" applyBorder="1" applyAlignment="1">
      <alignment horizontal="center" vertical="center"/>
    </xf>
    <xf numFmtId="0" fontId="12" fillId="0" borderId="12" xfId="0" applyFont="1" applyBorder="1"/>
    <xf numFmtId="0" fontId="12" fillId="0" borderId="13" xfId="0" applyFont="1" applyBorder="1"/>
    <xf numFmtId="0" fontId="6" fillId="3" borderId="13" xfId="0" applyFont="1" applyFill="1" applyBorder="1"/>
    <xf numFmtId="0" fontId="6" fillId="3" borderId="14" xfId="0" applyFont="1" applyFill="1" applyBorder="1"/>
    <xf numFmtId="43" fontId="6" fillId="3" borderId="18" xfId="1" applyFont="1" applyFill="1" applyBorder="1"/>
    <xf numFmtId="0" fontId="6" fillId="0" borderId="13" xfId="0" applyFont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19" xfId="0" applyFont="1" applyBorder="1"/>
    <xf numFmtId="164" fontId="7" fillId="0" borderId="8" xfId="0" applyNumberFormat="1" applyFont="1" applyBorder="1"/>
    <xf numFmtId="0" fontId="7" fillId="0" borderId="0" xfId="0" applyFont="1"/>
    <xf numFmtId="0" fontId="14" fillId="0" borderId="0" xfId="0" applyFont="1"/>
    <xf numFmtId="0" fontId="15" fillId="0" borderId="0" xfId="0" applyFont="1"/>
    <xf numFmtId="0" fontId="17" fillId="0" borderId="0" xfId="3" applyFont="1"/>
    <xf numFmtId="0" fontId="18" fillId="0" borderId="0" xfId="4" applyFont="1"/>
    <xf numFmtId="0" fontId="17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20" fillId="0" borderId="0" xfId="4" applyFont="1"/>
    <xf numFmtId="0" fontId="22" fillId="0" borderId="20" xfId="4" applyFont="1" applyBorder="1" applyAlignment="1">
      <alignment horizontal="center" vertical="center"/>
    </xf>
    <xf numFmtId="0" fontId="22" fillId="0" borderId="20" xfId="4" applyFont="1" applyBorder="1" applyAlignment="1">
      <alignment horizontal="center" vertical="center" wrapText="1"/>
    </xf>
    <xf numFmtId="0" fontId="22" fillId="0" borderId="0" xfId="4" applyFont="1" applyAlignment="1">
      <alignment vertical="center"/>
    </xf>
    <xf numFmtId="0" fontId="23" fillId="0" borderId="0" xfId="4" applyFont="1" applyAlignment="1">
      <alignment horizontal="center"/>
    </xf>
    <xf numFmtId="165" fontId="20" fillId="0" borderId="0" xfId="4" applyNumberFormat="1" applyFont="1"/>
    <xf numFmtId="165" fontId="24" fillId="5" borderId="0" xfId="4" applyNumberFormat="1" applyFont="1" applyFill="1"/>
    <xf numFmtId="0" fontId="24" fillId="0" borderId="0" xfId="4" applyFont="1"/>
    <xf numFmtId="0" fontId="20" fillId="6" borderId="21" xfId="4" applyFont="1" applyFill="1" applyBorder="1"/>
    <xf numFmtId="0" fontId="21" fillId="4" borderId="22" xfId="4" applyFont="1" applyFill="1" applyBorder="1" applyAlignment="1">
      <alignment vertical="center"/>
    </xf>
    <xf numFmtId="0" fontId="22" fillId="0" borderId="23" xfId="4" applyFont="1" applyBorder="1" applyAlignment="1">
      <alignment vertical="center"/>
    </xf>
    <xf numFmtId="0" fontId="20" fillId="0" borderId="21" xfId="4" applyFont="1" applyBorder="1"/>
    <xf numFmtId="0" fontId="20" fillId="0" borderId="24" xfId="4" applyFont="1" applyBorder="1"/>
    <xf numFmtId="0" fontId="24" fillId="5" borderId="21" xfId="4" applyFont="1" applyFill="1" applyBorder="1"/>
    <xf numFmtId="0" fontId="24" fillId="5" borderId="24" xfId="4" applyFont="1" applyFill="1" applyBorder="1"/>
    <xf numFmtId="43" fontId="13" fillId="0" borderId="25" xfId="1" applyFont="1" applyBorder="1"/>
    <xf numFmtId="165" fontId="23" fillId="0" borderId="0" xfId="4" applyNumberFormat="1" applyFont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 xr:uid="{08ADDD1D-761D-456F-AD48-F4565405F470}"/>
    <cellStyle name="Normal 2 2" xfId="3" xr:uid="{A93D7B6C-52DA-4A2C-9FD7-DD0E139B1A71}"/>
    <cellStyle name="Normal 4" xfId="4" xr:uid="{4BA8F3A8-4E56-4808-A149-C8A64411534D}"/>
  </cellStyles>
  <dxfs count="22"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border diagonalUp="0" diagonalDown="0">
        <top style="thin">
          <color theme="4" tint="0.39994506668294322"/>
        </top>
        <bottom style="thin">
          <color theme="4" tint="0.39994506668294322"/>
        </bottom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19050</xdr:rowOff>
    </xdr:from>
    <xdr:to>
      <xdr:col>5</xdr:col>
      <xdr:colOff>1847850</xdr:colOff>
      <xdr:row>0</xdr:row>
      <xdr:rowOff>1495425</xdr:rowOff>
    </xdr:to>
    <xdr:pic>
      <xdr:nvPicPr>
        <xdr:cNvPr id="3" name="Picture 2" descr="IC Letterhead.png">
          <a:extLst>
            <a:ext uri="{FF2B5EF4-FFF2-40B4-BE49-F238E27FC236}">
              <a16:creationId xmlns:a16="http://schemas.microsoft.com/office/drawing/2014/main" id="{0BEF6FEB-7852-48F4-8422-8D76ED5B6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9050"/>
          <a:ext cx="7934324" cy="1476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6EFFAF-CABA-4D25-948E-02E9DFDE0BAC}" name="CommIB" displayName="CommIB" ref="B5:V67" totalsRowShown="0" headerRowDxfId="21">
  <autoFilter ref="B5:V67" xr:uid="{00000000-0009-0000-0100-000006000000}"/>
  <tableColumns count="21">
    <tableColumn id="1" xr3:uid="{2DB37FED-4E93-4569-8E74-FC2C01CC5A62}" name="Name of Company" dataDxfId="20"/>
    <tableColumn id="2" xr3:uid="{5DA6D5C5-D516-4EBD-B81E-95288D8857BC}" name="Life" dataDxfId="19">
      <calculatedColumnFormula array="1">INDIRECT(#REF!&amp;"!BD"&amp;C$6)</calculatedColumnFormula>
    </tableColumn>
    <tableColumn id="3" xr3:uid="{F6916631-4441-42BA-AF81-E78DB693E5E6}" name="Fire" dataDxfId="18">
      <calculatedColumnFormula array="1">INDIRECT(#REF!&amp;"!BD"&amp;D$6)</calculatedColumnFormula>
    </tableColumn>
    <tableColumn id="4" xr3:uid="{D1DA9B54-6822-49CB-81EB-5B3C12AF55E8}" name="Marine Cargo" dataDxfId="17">
      <calculatedColumnFormula array="1">INDIRECT(#REF!&amp;"!BD"&amp;E$6)</calculatedColumnFormula>
    </tableColumn>
    <tableColumn id="5" xr3:uid="{2740851D-DF0E-4ECC-85CA-F588D2AF854C}" name="Marine Hull" dataDxfId="16">
      <calculatedColumnFormula array="1">INDIRECT(#REF!&amp;"!BD"&amp;F$6)</calculatedColumnFormula>
    </tableColumn>
    <tableColumn id="6" xr3:uid="{1B0AF034-1A9E-4E85-BA2D-BE839C6605B9}" name="Aviation" dataDxfId="15">
      <calculatedColumnFormula array="1">INDIRECT(#REF!&amp;"!BD"&amp;G$6)</calculatedColumnFormula>
    </tableColumn>
    <tableColumn id="7" xr3:uid="{665EC0DC-A82E-46D7-AD5C-60313527468E}" name="Motor Car" dataDxfId="14">
      <calculatedColumnFormula array="1">INDIRECT(#REF!&amp;"!BD"&amp;H$6)</calculatedColumnFormula>
    </tableColumn>
    <tableColumn id="8" xr3:uid="{D63F4F37-D175-4C3D-B586-97C17F736F55}" name="Health" dataDxfId="13">
      <calculatedColumnFormula array="1">INDIRECT(#REF!&amp;"!BD"&amp;I$6)</calculatedColumnFormula>
    </tableColumn>
    <tableColumn id="9" xr3:uid="{BB9BA132-015D-43D5-A628-A6DF7D378DFA}" name="Accident" dataDxfId="12">
      <calculatedColumnFormula array="1">INDIRECT(#REF!&amp;"!BD"&amp;J$6)</calculatedColumnFormula>
    </tableColumn>
    <tableColumn id="10" xr3:uid="{9A3BF8C5-D377-4F4A-A6A1-EB5E325A3B56}" name="Engineering" dataDxfId="11">
      <calculatedColumnFormula array="1">INDIRECT(#REF!&amp;"!BD"&amp;K$6)</calculatedColumnFormula>
    </tableColumn>
    <tableColumn id="11" xr3:uid="{7F035AA3-2812-4F20-B26C-78A9F81052F8}" name="Insurance for Migrant Workers" dataDxfId="10">
      <calculatedColumnFormula array="1">INDIRECT(#REF!&amp;"!BD"&amp;L$6)</calculatedColumnFormula>
    </tableColumn>
    <tableColumn id="12" xr3:uid="{3A0BE222-45C9-4E49-9C2E-40E5B3D9834D}" name="Micro-Insurance" dataDxfId="9">
      <calculatedColumnFormula array="1">INDIRECT(#REF!&amp;"!BD"&amp;M$6)</calculatedColumnFormula>
    </tableColumn>
    <tableColumn id="13" xr3:uid="{C49C149D-7820-4F32-BA09-560967772EBA}" name="Bonds" dataDxfId="8">
      <calculatedColumnFormula array="1">INDIRECT(#REF!&amp;"!BD"&amp;N$6)</calculatedColumnFormula>
    </tableColumn>
    <tableColumn id="14" xr3:uid="{9F17FA9A-68F0-4C99-AC7D-1A78BAD1ECAF}" name="General Liability" dataDxfId="7">
      <calculatedColumnFormula array="1">INDIRECT(#REF!&amp;"!BD"&amp;O$6)</calculatedColumnFormula>
    </tableColumn>
    <tableColumn id="15" xr3:uid="{5A69686E-CBCE-4451-BC6D-A8B828C8EC9C}" name="Prof. Indemnity" dataDxfId="6">
      <calculatedColumnFormula array="1">INDIRECT(#REF!&amp;"!BD"&amp;P$6)</calculatedColumnFormula>
    </tableColumn>
    <tableColumn id="16" xr3:uid="{99FB17BF-051B-4D30-B30B-C9C2618BA3CD}" name="Crime Insurance" dataDxfId="5">
      <calculatedColumnFormula array="1">INDIRECT(#REF!&amp;"!BD"&amp;Q$6)</calculatedColumnFormula>
    </tableColumn>
    <tableColumn id="17" xr3:uid="{AB21AAF4-8A59-4526-BAD5-21657664DBD2}" name="Special Risks" dataDxfId="4">
      <calculatedColumnFormula array="1">INDIRECT(#REF!&amp;"!BD"&amp;R$6)</calculatedColumnFormula>
    </tableColumn>
    <tableColumn id="18" xr3:uid="{B8086EF1-156A-4C99-98AB-770CBAA43215}" name="Miscellaneous" dataDxfId="3">
      <calculatedColumnFormula array="1">INDIRECT(#REF!&amp;"!BD"&amp;S$6)</calculatedColumnFormula>
    </tableColumn>
    <tableColumn id="20" xr3:uid="{6D563D75-77C1-495C-8CAC-194CE5A23B51}" name="Sub-total" dataDxfId="2" dataCellStyle="Normal 4">
      <calculatedColumnFormula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calculatedColumnFormula>
    </tableColumn>
    <tableColumn id="19" xr3:uid="{4DB13E70-60F1-4FF6-B018-D1C14963B773}" name="HMO" dataDxfId="1">
      <calculatedColumnFormula array="1">INDIRECT(#REF!&amp;"!BD"&amp;U$6)</calculatedColumnFormula>
    </tableColumn>
    <tableColumn id="21" xr3:uid="{502FC45A-1A38-46F9-A050-9D6B2E06C16B}" name="TOTAL" dataDxfId="0">
      <calculatedColumnFormula>CommIB[[#This Row],[Sub-total]]+CommIB[[#This Row],[HMO]]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CDD15-B5DC-4C10-9067-1C6DDFED562C}">
  <sheetPr>
    <tabColor theme="9" tint="0.39997558519241921"/>
  </sheetPr>
  <dimension ref="A1:F74"/>
  <sheetViews>
    <sheetView tabSelected="1" workbookViewId="0">
      <selection activeCell="F17" sqref="F17"/>
    </sheetView>
  </sheetViews>
  <sheetFormatPr defaultColWidth="9" defaultRowHeight="15.75"/>
  <cols>
    <col min="1" max="1" width="3.28515625" style="1" customWidth="1"/>
    <col min="2" max="2" width="4.5703125" style="1" customWidth="1"/>
    <col min="3" max="3" width="2" style="1" customWidth="1"/>
    <col min="4" max="4" width="80.42578125" style="1" customWidth="1"/>
    <col min="5" max="5" width="4.28515625" style="1" customWidth="1"/>
    <col min="6" max="6" width="27.85546875" style="1" customWidth="1"/>
    <col min="7" max="7" width="3.140625" customWidth="1"/>
    <col min="8" max="8" width="4.5703125" customWidth="1"/>
  </cols>
  <sheetData>
    <row r="1" spans="1:6" ht="120" customHeight="1" thickBot="1"/>
    <row r="2" spans="1:6">
      <c r="B2" s="2"/>
      <c r="C2" s="3"/>
      <c r="D2" s="3"/>
      <c r="E2" s="3"/>
      <c r="F2" s="4"/>
    </row>
    <row r="3" spans="1:6" ht="18">
      <c r="A3" s="5"/>
      <c r="B3" s="61" t="s">
        <v>94</v>
      </c>
      <c r="C3" s="62"/>
      <c r="D3" s="62"/>
      <c r="E3" s="62"/>
      <c r="F3" s="63"/>
    </row>
    <row r="4" spans="1:6">
      <c r="B4" s="64" t="s">
        <v>0</v>
      </c>
      <c r="C4" s="65"/>
      <c r="D4" s="65"/>
      <c r="E4" s="65"/>
      <c r="F4" s="66"/>
    </row>
    <row r="5" spans="1:6">
      <c r="B5" s="67" t="s">
        <v>1</v>
      </c>
      <c r="C5" s="68"/>
      <c r="D5" s="68"/>
      <c r="E5" s="68"/>
      <c r="F5" s="69"/>
    </row>
    <row r="6" spans="1:6" ht="18.75" thickBot="1">
      <c r="B6" s="55"/>
      <c r="C6" s="56"/>
      <c r="D6" s="56"/>
      <c r="E6" s="56"/>
      <c r="F6" s="57"/>
    </row>
    <row r="7" spans="1:6" ht="18.75" thickBot="1">
      <c r="B7" s="58" t="s">
        <v>2</v>
      </c>
      <c r="C7" s="59"/>
      <c r="D7" s="59"/>
      <c r="E7" s="58" t="s">
        <v>95</v>
      </c>
      <c r="F7" s="60"/>
    </row>
    <row r="8" spans="1:6">
      <c r="B8" s="6"/>
      <c r="C8" s="7"/>
      <c r="D8" s="8"/>
      <c r="E8" s="9"/>
      <c r="F8" s="10"/>
    </row>
    <row r="9" spans="1:6">
      <c r="B9" s="6">
        <v>1</v>
      </c>
      <c r="C9" s="7" t="s">
        <v>3</v>
      </c>
      <c r="D9" s="11" t="s">
        <v>6</v>
      </c>
      <c r="E9" s="9" t="s">
        <v>5</v>
      </c>
      <c r="F9" s="12">
        <v>1690790312</v>
      </c>
    </row>
    <row r="10" spans="1:6">
      <c r="B10" s="6">
        <v>2</v>
      </c>
      <c r="C10" s="7" t="s">
        <v>3</v>
      </c>
      <c r="D10" s="11" t="s">
        <v>4</v>
      </c>
      <c r="E10" s="13"/>
      <c r="F10" s="12">
        <v>1537571385</v>
      </c>
    </row>
    <row r="11" spans="1:6">
      <c r="B11" s="6">
        <v>3</v>
      </c>
      <c r="C11" s="7" t="s">
        <v>3</v>
      </c>
      <c r="D11" s="11" t="s">
        <v>7</v>
      </c>
      <c r="E11" s="13"/>
      <c r="F11" s="12">
        <v>1474221732.7790799</v>
      </c>
    </row>
    <row r="12" spans="1:6">
      <c r="B12" s="6">
        <v>4</v>
      </c>
      <c r="C12" s="7" t="s">
        <v>3</v>
      </c>
      <c r="D12" s="11" t="s">
        <v>9</v>
      </c>
      <c r="E12" s="13"/>
      <c r="F12" s="12">
        <v>533411201.41148502</v>
      </c>
    </row>
    <row r="13" spans="1:6">
      <c r="B13" s="6">
        <v>5</v>
      </c>
      <c r="C13" s="7" t="s">
        <v>3</v>
      </c>
      <c r="D13" s="11" t="s">
        <v>10</v>
      </c>
      <c r="E13" s="13"/>
      <c r="F13" s="12">
        <v>466997354.739999</v>
      </c>
    </row>
    <row r="14" spans="1:6">
      <c r="B14" s="6">
        <v>6</v>
      </c>
      <c r="C14" s="7" t="s">
        <v>3</v>
      </c>
      <c r="D14" s="11" t="s">
        <v>12</v>
      </c>
      <c r="E14" s="13"/>
      <c r="F14" s="12">
        <v>399448298</v>
      </c>
    </row>
    <row r="15" spans="1:6">
      <c r="B15" s="6">
        <v>7</v>
      </c>
      <c r="C15" s="7" t="s">
        <v>3</v>
      </c>
      <c r="D15" s="11" t="s">
        <v>14</v>
      </c>
      <c r="E15" s="13"/>
      <c r="F15" s="12">
        <v>379818072</v>
      </c>
    </row>
    <row r="16" spans="1:6">
      <c r="B16" s="6">
        <v>8</v>
      </c>
      <c r="C16" s="7" t="s">
        <v>3</v>
      </c>
      <c r="D16" s="11" t="s">
        <v>8</v>
      </c>
      <c r="E16" s="13"/>
      <c r="F16" s="12">
        <v>304968356.99000001</v>
      </c>
    </row>
    <row r="17" spans="2:6">
      <c r="B17" s="6">
        <v>9</v>
      </c>
      <c r="C17" s="7" t="s">
        <v>3</v>
      </c>
      <c r="D17" s="11" t="s">
        <v>13</v>
      </c>
      <c r="E17" s="14"/>
      <c r="F17" s="12">
        <v>302958396</v>
      </c>
    </row>
    <row r="18" spans="2:6">
      <c r="B18" s="6">
        <v>10</v>
      </c>
      <c r="C18" s="7" t="s">
        <v>3</v>
      </c>
      <c r="D18" s="11" t="s">
        <v>16</v>
      </c>
      <c r="E18" s="13"/>
      <c r="F18" s="12">
        <v>276159998</v>
      </c>
    </row>
    <row r="19" spans="2:6">
      <c r="B19" s="6">
        <v>11</v>
      </c>
      <c r="C19" s="7" t="s">
        <v>3</v>
      </c>
      <c r="D19" s="11" t="s">
        <v>17</v>
      </c>
      <c r="E19" s="14"/>
      <c r="F19" s="12">
        <v>242020043.434387</v>
      </c>
    </row>
    <row r="20" spans="2:6">
      <c r="B20" s="6">
        <v>12</v>
      </c>
      <c r="C20" s="7" t="s">
        <v>3</v>
      </c>
      <c r="D20" s="11" t="s">
        <v>15</v>
      </c>
      <c r="E20" s="13"/>
      <c r="F20" s="12">
        <v>235512660.05000001</v>
      </c>
    </row>
    <row r="21" spans="2:6">
      <c r="B21" s="6">
        <v>13</v>
      </c>
      <c r="C21" s="7" t="s">
        <v>3</v>
      </c>
      <c r="D21" s="11" t="s">
        <v>19</v>
      </c>
      <c r="E21" s="13"/>
      <c r="F21" s="12">
        <v>169542075</v>
      </c>
    </row>
    <row r="22" spans="2:6">
      <c r="B22" s="6">
        <v>14</v>
      </c>
      <c r="C22" s="7" t="s">
        <v>3</v>
      </c>
      <c r="D22" s="11" t="s">
        <v>18</v>
      </c>
      <c r="E22" s="13"/>
      <c r="F22" s="12">
        <v>163365533.83094099</v>
      </c>
    </row>
    <row r="23" spans="2:6">
      <c r="B23" s="6">
        <v>15</v>
      </c>
      <c r="C23" s="7" t="s">
        <v>3</v>
      </c>
      <c r="D23" s="11" t="s">
        <v>11</v>
      </c>
      <c r="E23" s="13"/>
      <c r="F23" s="12">
        <v>149390871.315424</v>
      </c>
    </row>
    <row r="24" spans="2:6">
      <c r="B24" s="6">
        <v>16</v>
      </c>
      <c r="C24" s="7" t="s">
        <v>3</v>
      </c>
      <c r="D24" s="11" t="s">
        <v>21</v>
      </c>
      <c r="E24" s="14"/>
      <c r="F24" s="12">
        <v>129029845</v>
      </c>
    </row>
    <row r="25" spans="2:6">
      <c r="B25" s="6">
        <v>17</v>
      </c>
      <c r="C25" s="7" t="s">
        <v>3</v>
      </c>
      <c r="D25" s="11" t="s">
        <v>20</v>
      </c>
      <c r="E25" s="13"/>
      <c r="F25" s="12">
        <v>112630570</v>
      </c>
    </row>
    <row r="26" spans="2:6">
      <c r="B26" s="6">
        <v>18</v>
      </c>
      <c r="C26" s="7" t="s">
        <v>3</v>
      </c>
      <c r="D26" s="11" t="s">
        <v>22</v>
      </c>
      <c r="E26" s="14"/>
      <c r="F26" s="12">
        <v>105449550.005</v>
      </c>
    </row>
    <row r="27" spans="2:6">
      <c r="B27" s="6">
        <v>19</v>
      </c>
      <c r="C27" s="7" t="s">
        <v>3</v>
      </c>
      <c r="D27" s="11" t="s">
        <v>25</v>
      </c>
      <c r="E27" s="13"/>
      <c r="F27" s="12">
        <v>85610252.340000004</v>
      </c>
    </row>
    <row r="28" spans="2:6">
      <c r="B28" s="6">
        <v>20</v>
      </c>
      <c r="C28" s="7" t="s">
        <v>3</v>
      </c>
      <c r="D28" s="11" t="s">
        <v>26</v>
      </c>
      <c r="E28" s="13"/>
      <c r="F28" s="12">
        <v>81442441.341600105</v>
      </c>
    </row>
    <row r="29" spans="2:6">
      <c r="B29" s="6">
        <v>21</v>
      </c>
      <c r="C29" s="7" t="s">
        <v>3</v>
      </c>
      <c r="D29" s="11" t="s">
        <v>28</v>
      </c>
      <c r="E29" s="14"/>
      <c r="F29" s="12">
        <v>79088050.4458967</v>
      </c>
    </row>
    <row r="30" spans="2:6">
      <c r="B30" s="6">
        <v>22</v>
      </c>
      <c r="C30" s="7" t="s">
        <v>3</v>
      </c>
      <c r="D30" s="11" t="s">
        <v>29</v>
      </c>
      <c r="E30" s="14"/>
      <c r="F30" s="12">
        <v>78539762.892499998</v>
      </c>
    </row>
    <row r="31" spans="2:6">
      <c r="B31" s="6">
        <v>23</v>
      </c>
      <c r="C31" s="7" t="s">
        <v>3</v>
      </c>
      <c r="D31" s="11" t="s">
        <v>31</v>
      </c>
      <c r="E31" s="13"/>
      <c r="F31" s="12">
        <v>70340498.819999799</v>
      </c>
    </row>
    <row r="32" spans="2:6">
      <c r="B32" s="6">
        <v>24</v>
      </c>
      <c r="C32" s="7" t="s">
        <v>3</v>
      </c>
      <c r="D32" s="11" t="s">
        <v>23</v>
      </c>
      <c r="E32" s="13"/>
      <c r="F32" s="15">
        <v>68654520.909999996</v>
      </c>
    </row>
    <row r="33" spans="2:6">
      <c r="B33" s="6">
        <v>25</v>
      </c>
      <c r="C33" s="7" t="s">
        <v>3</v>
      </c>
      <c r="D33" s="11" t="s">
        <v>24</v>
      </c>
      <c r="E33" s="14"/>
      <c r="F33" s="12">
        <v>68369514</v>
      </c>
    </row>
    <row r="34" spans="2:6">
      <c r="B34" s="6">
        <v>26</v>
      </c>
      <c r="C34" s="7" t="s">
        <v>3</v>
      </c>
      <c r="D34" s="11" t="s">
        <v>27</v>
      </c>
      <c r="E34" s="14"/>
      <c r="F34" s="12">
        <v>52618139</v>
      </c>
    </row>
    <row r="35" spans="2:6">
      <c r="B35" s="6">
        <v>27</v>
      </c>
      <c r="C35" s="7" t="s">
        <v>3</v>
      </c>
      <c r="D35" s="11" t="s">
        <v>32</v>
      </c>
      <c r="E35" s="13"/>
      <c r="F35" s="12">
        <v>48021501.9614999</v>
      </c>
    </row>
    <row r="36" spans="2:6">
      <c r="B36" s="6">
        <v>28</v>
      </c>
      <c r="C36" s="7" t="s">
        <v>3</v>
      </c>
      <c r="D36" s="11" t="s">
        <v>35</v>
      </c>
      <c r="E36" s="13"/>
      <c r="F36" s="12">
        <v>38354800.632628404</v>
      </c>
    </row>
    <row r="37" spans="2:6">
      <c r="B37" s="6">
        <v>29</v>
      </c>
      <c r="C37" s="7" t="s">
        <v>3</v>
      </c>
      <c r="D37" s="11" t="s">
        <v>37</v>
      </c>
      <c r="E37" s="13"/>
      <c r="F37" s="12">
        <v>36122483.899999999</v>
      </c>
    </row>
    <row r="38" spans="2:6">
      <c r="B38" s="6">
        <v>30</v>
      </c>
      <c r="C38" s="7" t="s">
        <v>3</v>
      </c>
      <c r="D38" s="11" t="s">
        <v>33</v>
      </c>
      <c r="E38" s="13"/>
      <c r="F38" s="12">
        <v>35790471.142847903</v>
      </c>
    </row>
    <row r="39" spans="2:6">
      <c r="B39" s="6">
        <v>31</v>
      </c>
      <c r="C39" s="7" t="s">
        <v>3</v>
      </c>
      <c r="D39" s="11" t="s">
        <v>34</v>
      </c>
      <c r="E39" s="13"/>
      <c r="F39" s="12">
        <v>33935756</v>
      </c>
    </row>
    <row r="40" spans="2:6">
      <c r="B40" s="6">
        <v>32</v>
      </c>
      <c r="C40" s="7" t="s">
        <v>3</v>
      </c>
      <c r="D40" s="11" t="s">
        <v>39</v>
      </c>
      <c r="E40" s="13"/>
      <c r="F40" s="12">
        <v>31405393.73</v>
      </c>
    </row>
    <row r="41" spans="2:6">
      <c r="B41" s="6">
        <v>33</v>
      </c>
      <c r="C41" s="7" t="s">
        <v>3</v>
      </c>
      <c r="D41" s="11" t="s">
        <v>30</v>
      </c>
      <c r="E41" s="14"/>
      <c r="F41" s="12">
        <v>31305371.647148501</v>
      </c>
    </row>
    <row r="42" spans="2:6">
      <c r="B42" s="6">
        <v>34</v>
      </c>
      <c r="C42" s="7" t="s">
        <v>3</v>
      </c>
      <c r="D42" s="11" t="s">
        <v>36</v>
      </c>
      <c r="E42" s="14"/>
      <c r="F42" s="12">
        <v>31253410.017715599</v>
      </c>
    </row>
    <row r="43" spans="2:6">
      <c r="B43" s="6">
        <v>35</v>
      </c>
      <c r="C43" s="7" t="s">
        <v>3</v>
      </c>
      <c r="D43" s="11" t="s">
        <v>41</v>
      </c>
      <c r="E43" s="14"/>
      <c r="F43" s="12">
        <v>31104084.559999999</v>
      </c>
    </row>
    <row r="44" spans="2:6">
      <c r="B44" s="6">
        <v>36</v>
      </c>
      <c r="C44" s="7" t="s">
        <v>3</v>
      </c>
      <c r="D44" s="11" t="s">
        <v>38</v>
      </c>
      <c r="E44" s="14"/>
      <c r="F44" s="12">
        <v>29665312.469999999</v>
      </c>
    </row>
    <row r="45" spans="2:6">
      <c r="B45" s="6">
        <v>37</v>
      </c>
      <c r="C45" s="7" t="s">
        <v>3</v>
      </c>
      <c r="D45" s="11" t="s">
        <v>44</v>
      </c>
      <c r="E45" s="13"/>
      <c r="F45" s="12">
        <v>25421462</v>
      </c>
    </row>
    <row r="46" spans="2:6">
      <c r="B46" s="6">
        <v>38</v>
      </c>
      <c r="C46" s="7" t="s">
        <v>3</v>
      </c>
      <c r="D46" s="11" t="s">
        <v>40</v>
      </c>
      <c r="E46" s="13"/>
      <c r="F46" s="15">
        <v>25294057</v>
      </c>
    </row>
    <row r="47" spans="2:6">
      <c r="B47" s="6">
        <v>39</v>
      </c>
      <c r="C47" s="7" t="s">
        <v>3</v>
      </c>
      <c r="D47" s="11" t="s">
        <v>42</v>
      </c>
      <c r="E47" s="14"/>
      <c r="F47" s="12">
        <v>23776664.719999999</v>
      </c>
    </row>
    <row r="48" spans="2:6">
      <c r="B48" s="6">
        <v>40</v>
      </c>
      <c r="C48" s="7" t="s">
        <v>3</v>
      </c>
      <c r="D48" s="11" t="s">
        <v>47</v>
      </c>
      <c r="E48" s="14"/>
      <c r="F48" s="12">
        <v>21402345</v>
      </c>
    </row>
    <row r="49" spans="2:6">
      <c r="B49" s="6">
        <v>41</v>
      </c>
      <c r="C49" s="7" t="s">
        <v>3</v>
      </c>
      <c r="D49" s="11" t="s">
        <v>43</v>
      </c>
      <c r="E49" s="14"/>
      <c r="F49" s="12">
        <v>20887968.5080171</v>
      </c>
    </row>
    <row r="50" spans="2:6">
      <c r="B50" s="6">
        <v>42</v>
      </c>
      <c r="C50" s="7" t="s">
        <v>3</v>
      </c>
      <c r="D50" s="11" t="s">
        <v>50</v>
      </c>
      <c r="E50" s="13"/>
      <c r="F50" s="12">
        <v>18700552.587200101</v>
      </c>
    </row>
    <row r="51" spans="2:6">
      <c r="B51" s="6">
        <v>43</v>
      </c>
      <c r="C51" s="7" t="s">
        <v>3</v>
      </c>
      <c r="D51" s="11" t="s">
        <v>51</v>
      </c>
      <c r="E51" s="13"/>
      <c r="F51" s="12">
        <v>14165695</v>
      </c>
    </row>
    <row r="52" spans="2:6">
      <c r="B52" s="6">
        <v>44</v>
      </c>
      <c r="C52" s="7" t="s">
        <v>3</v>
      </c>
      <c r="D52" s="11" t="s">
        <v>45</v>
      </c>
      <c r="E52" s="14"/>
      <c r="F52" s="12">
        <v>13509669</v>
      </c>
    </row>
    <row r="53" spans="2:6">
      <c r="B53" s="17">
        <v>45</v>
      </c>
      <c r="C53" s="18" t="s">
        <v>3</v>
      </c>
      <c r="D53" s="11" t="s">
        <v>49</v>
      </c>
      <c r="E53" s="13"/>
      <c r="F53" s="12">
        <v>12647142.58</v>
      </c>
    </row>
    <row r="54" spans="2:6">
      <c r="B54" s="6">
        <v>46</v>
      </c>
      <c r="C54" s="7" t="s">
        <v>3</v>
      </c>
      <c r="D54" s="11" t="s">
        <v>52</v>
      </c>
      <c r="E54" s="16"/>
      <c r="F54" s="12">
        <v>11402573</v>
      </c>
    </row>
    <row r="55" spans="2:6">
      <c r="B55" s="6">
        <v>47</v>
      </c>
      <c r="C55" s="7" t="s">
        <v>3</v>
      </c>
      <c r="D55" s="11" t="s">
        <v>46</v>
      </c>
      <c r="E55" s="14"/>
      <c r="F55" s="12">
        <v>10807121.3690283</v>
      </c>
    </row>
    <row r="56" spans="2:6">
      <c r="B56" s="6">
        <v>48</v>
      </c>
      <c r="C56" s="7" t="s">
        <v>3</v>
      </c>
      <c r="D56" s="11" t="s">
        <v>48</v>
      </c>
      <c r="E56" s="14"/>
      <c r="F56" s="12">
        <v>10437027.970000001</v>
      </c>
    </row>
    <row r="57" spans="2:6">
      <c r="B57" s="6">
        <v>49</v>
      </c>
      <c r="C57" s="7" t="s">
        <v>3</v>
      </c>
      <c r="D57" s="11" t="s">
        <v>53</v>
      </c>
      <c r="E57" s="13"/>
      <c r="F57" s="12">
        <v>8565477.1500000004</v>
      </c>
    </row>
    <row r="58" spans="2:6">
      <c r="B58" s="6">
        <v>50</v>
      </c>
      <c r="C58" s="7" t="s">
        <v>3</v>
      </c>
      <c r="D58" s="11" t="s">
        <v>56</v>
      </c>
      <c r="E58" s="13"/>
      <c r="F58" s="12">
        <v>6910647</v>
      </c>
    </row>
    <row r="59" spans="2:6">
      <c r="B59" s="6">
        <v>51</v>
      </c>
      <c r="C59" s="7" t="s">
        <v>3</v>
      </c>
      <c r="D59" s="11" t="s">
        <v>54</v>
      </c>
      <c r="E59" s="13"/>
      <c r="F59" s="12">
        <v>6196488.6560000004</v>
      </c>
    </row>
    <row r="60" spans="2:6">
      <c r="B60" s="6">
        <v>52</v>
      </c>
      <c r="C60" s="7" t="s">
        <v>3</v>
      </c>
      <c r="D60" s="11" t="s">
        <v>55</v>
      </c>
      <c r="E60" s="14"/>
      <c r="F60" s="12">
        <v>5957558</v>
      </c>
    </row>
    <row r="61" spans="2:6">
      <c r="B61" s="6">
        <v>53</v>
      </c>
      <c r="C61" s="7" t="s">
        <v>3</v>
      </c>
      <c r="D61" s="11" t="s">
        <v>58</v>
      </c>
      <c r="E61" s="14"/>
      <c r="F61" s="12">
        <v>5576640.0199999996</v>
      </c>
    </row>
    <row r="62" spans="2:6">
      <c r="B62" s="6">
        <v>54</v>
      </c>
      <c r="C62" s="7" t="s">
        <v>3</v>
      </c>
      <c r="D62" s="11" t="s">
        <v>57</v>
      </c>
      <c r="E62" s="13"/>
      <c r="F62" s="12">
        <v>4745766.5690000001</v>
      </c>
    </row>
    <row r="63" spans="2:6">
      <c r="B63" s="6">
        <v>55</v>
      </c>
      <c r="C63" s="7" t="s">
        <v>3</v>
      </c>
      <c r="D63" s="11" t="s">
        <v>60</v>
      </c>
      <c r="E63" s="14"/>
      <c r="F63" s="12">
        <v>3834118.9999999902</v>
      </c>
    </row>
    <row r="64" spans="2:6">
      <c r="B64" s="6">
        <v>56</v>
      </c>
      <c r="C64" s="7" t="s">
        <v>3</v>
      </c>
      <c r="D64" s="11" t="s">
        <v>59</v>
      </c>
      <c r="E64" s="13"/>
      <c r="F64" s="12">
        <v>3710984.52</v>
      </c>
    </row>
    <row r="65" spans="2:6">
      <c r="B65" s="6">
        <v>57</v>
      </c>
      <c r="C65" s="7" t="s">
        <v>3</v>
      </c>
      <c r="D65" s="11" t="s">
        <v>61</v>
      </c>
      <c r="E65" s="14"/>
      <c r="F65" s="12">
        <v>2432235</v>
      </c>
    </row>
    <row r="66" spans="2:6">
      <c r="B66" s="6">
        <v>58</v>
      </c>
      <c r="C66" s="7" t="s">
        <v>3</v>
      </c>
      <c r="D66" s="11" t="s">
        <v>62</v>
      </c>
      <c r="E66" s="14"/>
      <c r="F66" s="12">
        <v>1681399.0048618999</v>
      </c>
    </row>
    <row r="67" spans="2:6">
      <c r="B67" s="6">
        <v>59</v>
      </c>
      <c r="C67" s="7" t="s">
        <v>3</v>
      </c>
      <c r="D67" s="11" t="s">
        <v>63</v>
      </c>
      <c r="E67" s="9"/>
      <c r="F67" s="12">
        <v>32848.699999999997</v>
      </c>
    </row>
    <row r="68" spans="2:6">
      <c r="B68" s="6">
        <v>60</v>
      </c>
      <c r="C68" s="1" t="s">
        <v>3</v>
      </c>
      <c r="D68" s="11" t="s">
        <v>64</v>
      </c>
      <c r="E68" s="13"/>
      <c r="F68" s="15">
        <v>0</v>
      </c>
    </row>
    <row r="69" spans="2:6">
      <c r="B69" s="6">
        <v>61</v>
      </c>
      <c r="C69" s="7" t="s">
        <v>3</v>
      </c>
      <c r="D69" s="11" t="s">
        <v>65</v>
      </c>
      <c r="E69" s="13"/>
      <c r="F69" s="19" t="s">
        <v>66</v>
      </c>
    </row>
    <row r="70" spans="2:6" ht="15" customHeight="1">
      <c r="B70" s="20"/>
      <c r="C70" s="21"/>
      <c r="D70" s="22"/>
      <c r="E70" s="23"/>
      <c r="F70" s="24"/>
    </row>
    <row r="71" spans="2:6" ht="24" customHeight="1">
      <c r="B71" s="20"/>
      <c r="C71" s="21"/>
      <c r="D71" s="25" t="s">
        <v>67</v>
      </c>
      <c r="E71" s="9" t="s">
        <v>5</v>
      </c>
      <c r="F71" s="53">
        <f>SUM(F9:F70)</f>
        <v>9863004463.7222538</v>
      </c>
    </row>
    <row r="72" spans="2:6" ht="12" customHeight="1" thickBot="1">
      <c r="B72" s="26"/>
      <c r="C72" s="27"/>
      <c r="D72" s="28"/>
      <c r="E72" s="29"/>
      <c r="F72" s="30"/>
    </row>
    <row r="73" spans="2:6" ht="18">
      <c r="D73" s="31"/>
    </row>
    <row r="74" spans="2:6">
      <c r="B74" s="32" t="s">
        <v>68</v>
      </c>
      <c r="C74" s="33"/>
    </row>
  </sheetData>
  <mergeCells count="6">
    <mergeCell ref="B6:F6"/>
    <mergeCell ref="B7:D7"/>
    <mergeCell ref="E7:F7"/>
    <mergeCell ref="B3:F3"/>
    <mergeCell ref="B4:F4"/>
    <mergeCell ref="B5:F5"/>
  </mergeCells>
  <pageMargins left="0.70069444444444495" right="0.50347222222222199" top="0.49166666666666697" bottom="0.35763888888888901" header="0.29861111111111099" footer="0.29861111111111099"/>
  <pageSetup scale="73" orientation="portrait" r:id="rId1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4B22-77D8-4A82-A8FB-B3A675E1731A}">
  <sheetPr>
    <tabColor theme="9" tint="0.59999389629810485"/>
  </sheetPr>
  <dimension ref="A1:V70"/>
  <sheetViews>
    <sheetView tabSelected="1" workbookViewId="0">
      <pane xSplit="2" ySplit="6" topLeftCell="O7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ColWidth="9.140625" defaultRowHeight="12.75"/>
  <cols>
    <col min="1" max="1" width="4.28515625" style="38" customWidth="1"/>
    <col min="2" max="2" width="63.140625" style="38" customWidth="1"/>
    <col min="3" max="3" width="21.85546875" style="38" customWidth="1"/>
    <col min="4" max="4" width="22.5703125" style="38" customWidth="1"/>
    <col min="5" max="9" width="22.7109375" style="38" customWidth="1"/>
    <col min="10" max="16" width="22.140625" style="38" customWidth="1"/>
    <col min="17" max="22" width="22.7109375" style="38" customWidth="1"/>
    <col min="23" max="16384" width="9.140625" style="38"/>
  </cols>
  <sheetData>
    <row r="1" spans="1:22" s="35" customFormat="1" ht="18">
      <c r="A1" s="34" t="s">
        <v>69</v>
      </c>
    </row>
    <row r="2" spans="1:22" s="35" customFormat="1" ht="18">
      <c r="A2" s="36" t="s">
        <v>0</v>
      </c>
    </row>
    <row r="3" spans="1:22" s="35" customFormat="1" ht="18.75">
      <c r="A3" s="37" t="s">
        <v>70</v>
      </c>
    </row>
    <row r="4" spans="1:22" ht="12" customHeight="1"/>
    <row r="5" spans="1:22" s="41" customFormat="1" ht="30.75" customHeight="1">
      <c r="A5" s="47"/>
      <c r="B5" s="48" t="s">
        <v>71</v>
      </c>
      <c r="C5" s="39" t="s">
        <v>72</v>
      </c>
      <c r="D5" s="39" t="s">
        <v>73</v>
      </c>
      <c r="E5" s="39" t="s">
        <v>74</v>
      </c>
      <c r="F5" s="39" t="s">
        <v>75</v>
      </c>
      <c r="G5" s="39" t="s">
        <v>76</v>
      </c>
      <c r="H5" s="39" t="s">
        <v>77</v>
      </c>
      <c r="I5" s="39" t="s">
        <v>78</v>
      </c>
      <c r="J5" s="39" t="s">
        <v>79</v>
      </c>
      <c r="K5" s="39" t="s">
        <v>80</v>
      </c>
      <c r="L5" s="40" t="s">
        <v>81</v>
      </c>
      <c r="M5" s="39" t="s">
        <v>82</v>
      </c>
      <c r="N5" s="39" t="s">
        <v>83</v>
      </c>
      <c r="O5" s="39" t="s">
        <v>84</v>
      </c>
      <c r="P5" s="39" t="s">
        <v>85</v>
      </c>
      <c r="Q5" s="39" t="s">
        <v>86</v>
      </c>
      <c r="R5" s="39" t="s">
        <v>87</v>
      </c>
      <c r="S5" s="39" t="s">
        <v>88</v>
      </c>
      <c r="T5" s="39" t="s">
        <v>93</v>
      </c>
      <c r="U5" s="39" t="s">
        <v>89</v>
      </c>
      <c r="V5" s="39" t="s">
        <v>90</v>
      </c>
    </row>
    <row r="6" spans="1:22" ht="0.75" customHeight="1">
      <c r="A6" s="49"/>
      <c r="B6" s="50"/>
      <c r="C6" s="42">
        <v>24</v>
      </c>
      <c r="D6" s="42">
        <v>25</v>
      </c>
      <c r="E6" s="42">
        <v>26</v>
      </c>
      <c r="F6" s="42">
        <v>27</v>
      </c>
      <c r="G6" s="42">
        <v>28</v>
      </c>
      <c r="H6" s="42">
        <v>29</v>
      </c>
      <c r="I6" s="42">
        <v>30</v>
      </c>
      <c r="J6" s="42">
        <v>31</v>
      </c>
      <c r="K6" s="42">
        <v>32</v>
      </c>
      <c r="L6" s="42">
        <v>33</v>
      </c>
      <c r="M6" s="42">
        <v>34</v>
      </c>
      <c r="N6" s="42">
        <v>35</v>
      </c>
      <c r="O6" s="42">
        <v>36</v>
      </c>
      <c r="P6" s="42">
        <v>37</v>
      </c>
      <c r="Q6" s="42">
        <v>38</v>
      </c>
      <c r="R6" s="42">
        <v>39</v>
      </c>
      <c r="S6" s="42">
        <v>40</v>
      </c>
      <c r="T6" s="54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544</v>
      </c>
      <c r="U6" s="42">
        <v>41</v>
      </c>
      <c r="V6" s="43">
        <f>CommIB[[#This Row],[Sub-total]]+CommIB[[#This Row],[HMO]]</f>
        <v>585</v>
      </c>
    </row>
    <row r="7" spans="1:22" ht="16.5" customHeight="1">
      <c r="A7" s="49">
        <v>1</v>
      </c>
      <c r="B7" s="50" t="s">
        <v>63</v>
      </c>
      <c r="C7" s="43">
        <v>0</v>
      </c>
      <c r="D7" s="43">
        <v>16430.7</v>
      </c>
      <c r="E7" s="43">
        <v>0</v>
      </c>
      <c r="F7" s="43">
        <v>0</v>
      </c>
      <c r="G7" s="43">
        <v>0</v>
      </c>
      <c r="H7" s="43">
        <v>16418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32848.699999999997</v>
      </c>
      <c r="U7" s="43">
        <v>0</v>
      </c>
      <c r="V7" s="43">
        <f>CommIB[[#This Row],[Sub-total]]+CommIB[[#This Row],[HMO]]</f>
        <v>32848.699999999997</v>
      </c>
    </row>
    <row r="8" spans="1:22" ht="15" customHeight="1">
      <c r="A8" s="46">
        <f>A7+1</f>
        <v>2</v>
      </c>
      <c r="B8" s="50" t="s">
        <v>43</v>
      </c>
      <c r="C8" s="43">
        <v>859177.61535714299</v>
      </c>
      <c r="D8" s="43">
        <v>3328716.0759999999</v>
      </c>
      <c r="E8" s="43">
        <v>381716</v>
      </c>
      <c r="F8" s="43">
        <v>93600</v>
      </c>
      <c r="G8" s="43">
        <v>0</v>
      </c>
      <c r="H8" s="43">
        <v>4320591.1716</v>
      </c>
      <c r="I8" s="43">
        <v>0</v>
      </c>
      <c r="J8" s="43">
        <v>2420368.81256</v>
      </c>
      <c r="K8" s="43">
        <v>381716.59</v>
      </c>
      <c r="L8" s="43">
        <v>0</v>
      </c>
      <c r="M8" s="43">
        <v>0</v>
      </c>
      <c r="N8" s="43">
        <v>176979.67</v>
      </c>
      <c r="O8" s="43">
        <v>652738.96250000002</v>
      </c>
      <c r="P8" s="43">
        <v>0</v>
      </c>
      <c r="Q8" s="43">
        <v>0</v>
      </c>
      <c r="R8" s="43">
        <v>20200.03</v>
      </c>
      <c r="S8" s="43">
        <v>373324.93</v>
      </c>
      <c r="T8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13009129.858017141</v>
      </c>
      <c r="U8" s="43">
        <v>7878838.6500000097</v>
      </c>
      <c r="V8" s="43">
        <f>CommIB[[#This Row],[Sub-total]]+CommIB[[#This Row],[HMO]]</f>
        <v>20887968.508017153</v>
      </c>
    </row>
    <row r="9" spans="1:22" ht="15" customHeight="1">
      <c r="A9" s="49">
        <f t="shared" ref="A9:A67" si="0">A8+1</f>
        <v>3</v>
      </c>
      <c r="B9" s="50" t="s">
        <v>40</v>
      </c>
      <c r="C9" s="43">
        <v>3593262.32</v>
      </c>
      <c r="D9" s="43">
        <v>605.13</v>
      </c>
      <c r="E9" s="43">
        <v>0</v>
      </c>
      <c r="F9" s="43">
        <v>0</v>
      </c>
      <c r="G9" s="43">
        <v>0</v>
      </c>
      <c r="H9" s="43">
        <v>10967.73</v>
      </c>
      <c r="I9" s="43">
        <v>75198.880000000005</v>
      </c>
      <c r="J9" s="43">
        <v>27983.13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3708017.1899999995</v>
      </c>
      <c r="U9" s="43">
        <v>21586039.809999999</v>
      </c>
      <c r="V9" s="43">
        <f>CommIB[[#This Row],[Sub-total]]+CommIB[[#This Row],[HMO]]</f>
        <v>25294057</v>
      </c>
    </row>
    <row r="10" spans="1:22" ht="15" customHeight="1">
      <c r="A10" s="46">
        <f t="shared" si="0"/>
        <v>4</v>
      </c>
      <c r="B10" s="50" t="s">
        <v>30</v>
      </c>
      <c r="C10" s="43">
        <v>1026542.7725</v>
      </c>
      <c r="D10" s="43">
        <v>12364914.375836998</v>
      </c>
      <c r="E10" s="43">
        <v>987201.59569999948</v>
      </c>
      <c r="F10" s="43">
        <v>0</v>
      </c>
      <c r="G10" s="43">
        <v>748871.15734129027</v>
      </c>
      <c r="H10" s="43">
        <v>4715980.5731846597</v>
      </c>
      <c r="I10" s="43">
        <v>984280.15309847053</v>
      </c>
      <c r="J10" s="43">
        <v>1307392.2189999996</v>
      </c>
      <c r="K10" s="43">
        <v>4076175.5000000075</v>
      </c>
      <c r="L10" s="43">
        <v>0</v>
      </c>
      <c r="M10" s="43">
        <v>0</v>
      </c>
      <c r="N10" s="43">
        <v>469912.31999999983</v>
      </c>
      <c r="O10" s="43">
        <v>2108991.9782000016</v>
      </c>
      <c r="P10" s="43">
        <v>28343.25</v>
      </c>
      <c r="Q10" s="43">
        <v>0</v>
      </c>
      <c r="R10" s="43">
        <v>0</v>
      </c>
      <c r="S10" s="43">
        <v>1009040.7399999998</v>
      </c>
      <c r="T10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29827646.634861428</v>
      </c>
      <c r="U10" s="43">
        <v>1477725.0122870309</v>
      </c>
      <c r="V10" s="43">
        <f>CommIB[[#This Row],[Sub-total]]+CommIB[[#This Row],[HMO]]</f>
        <v>31305371.64714846</v>
      </c>
    </row>
    <row r="11" spans="1:22" ht="15" customHeight="1">
      <c r="A11" s="49">
        <f t="shared" si="0"/>
        <v>5</v>
      </c>
      <c r="B11" s="50" t="s">
        <v>18</v>
      </c>
      <c r="C11" s="43">
        <v>17833765.070000112</v>
      </c>
      <c r="D11" s="43">
        <v>14737959.019187033</v>
      </c>
      <c r="E11" s="43">
        <v>6997120.7200000025</v>
      </c>
      <c r="F11" s="43">
        <v>10073003.299999997</v>
      </c>
      <c r="G11" s="43">
        <v>0</v>
      </c>
      <c r="H11" s="43">
        <v>22227353.235477418</v>
      </c>
      <c r="I11" s="43">
        <v>49505170.589988112</v>
      </c>
      <c r="J11" s="43">
        <v>6394057.6569862813</v>
      </c>
      <c r="K11" s="43">
        <v>2366294.6799999992</v>
      </c>
      <c r="L11" s="43">
        <v>0</v>
      </c>
      <c r="M11" s="43">
        <v>0</v>
      </c>
      <c r="N11" s="43">
        <v>28546424.770000108</v>
      </c>
      <c r="O11" s="43">
        <v>0</v>
      </c>
      <c r="P11" s="43">
        <v>0</v>
      </c>
      <c r="Q11" s="43">
        <v>0</v>
      </c>
      <c r="R11" s="43">
        <v>0</v>
      </c>
      <c r="S11" s="43">
        <v>4684384.7893022075</v>
      </c>
      <c r="T11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163365533.83094126</v>
      </c>
      <c r="U11" s="43">
        <v>0</v>
      </c>
      <c r="V11" s="43">
        <f>CommIB[[#This Row],[Sub-total]]+CommIB[[#This Row],[HMO]]</f>
        <v>163365533.83094126</v>
      </c>
    </row>
    <row r="12" spans="1:22" ht="15" customHeight="1">
      <c r="A12" s="46">
        <f t="shared" si="0"/>
        <v>6</v>
      </c>
      <c r="B12" s="50" t="s">
        <v>4</v>
      </c>
      <c r="C12" s="43">
        <v>107579520.59927398</v>
      </c>
      <c r="D12" s="43">
        <v>188774085.56687069</v>
      </c>
      <c r="E12" s="43">
        <v>61866935.472883046</v>
      </c>
      <c r="F12" s="43">
        <v>3643834.1373816989</v>
      </c>
      <c r="G12" s="43">
        <v>5817253.0022190213</v>
      </c>
      <c r="H12" s="43">
        <v>32633744.910000026</v>
      </c>
      <c r="I12" s="43">
        <v>121156284.56020403</v>
      </c>
      <c r="J12" s="43">
        <v>414980.47112324019</v>
      </c>
      <c r="K12" s="43">
        <v>27335309.266616032</v>
      </c>
      <c r="L12" s="43">
        <v>0</v>
      </c>
      <c r="M12" s="43">
        <v>0</v>
      </c>
      <c r="N12" s="43">
        <v>16791502.994546801</v>
      </c>
      <c r="O12" s="43">
        <v>57174239.345205069</v>
      </c>
      <c r="P12" s="43">
        <v>5315639.6849078983</v>
      </c>
      <c r="Q12" s="43">
        <v>6978373.7571219988</v>
      </c>
      <c r="R12" s="43">
        <v>14489655.859871104</v>
      </c>
      <c r="S12" s="43">
        <v>5747062.9539836999</v>
      </c>
      <c r="T12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655718422.58220828</v>
      </c>
      <c r="U12" s="43">
        <v>881852962.41779041</v>
      </c>
      <c r="V12" s="43">
        <f>CommIB[[#This Row],[Sub-total]]+CommIB[[#This Row],[HMO]]</f>
        <v>1537571384.9999986</v>
      </c>
    </row>
    <row r="13" spans="1:22" ht="15" customHeight="1">
      <c r="A13" s="49">
        <f t="shared" si="0"/>
        <v>7</v>
      </c>
      <c r="B13" s="50" t="s">
        <v>49</v>
      </c>
      <c r="C13" s="43">
        <v>790856.75</v>
      </c>
      <c r="D13" s="43">
        <v>3278498.8800000027</v>
      </c>
      <c r="E13" s="43">
        <v>-4282.1100000000006</v>
      </c>
      <c r="F13" s="43">
        <v>0</v>
      </c>
      <c r="G13" s="43">
        <v>0</v>
      </c>
      <c r="H13" s="43">
        <v>1517559.5299999993</v>
      </c>
      <c r="I13" s="43">
        <v>0</v>
      </c>
      <c r="J13" s="43">
        <v>467807.12000000011</v>
      </c>
      <c r="K13" s="43">
        <v>81587.609999999986</v>
      </c>
      <c r="L13" s="43">
        <v>0</v>
      </c>
      <c r="M13" s="43">
        <v>0</v>
      </c>
      <c r="N13" s="43">
        <v>1051322.7599999998</v>
      </c>
      <c r="O13" s="43">
        <v>176413.70000000019</v>
      </c>
      <c r="P13" s="43">
        <v>0</v>
      </c>
      <c r="Q13" s="43">
        <v>0</v>
      </c>
      <c r="R13" s="43">
        <v>0</v>
      </c>
      <c r="S13" s="43">
        <v>0</v>
      </c>
      <c r="T13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7359764.240000003</v>
      </c>
      <c r="U13" s="43">
        <v>5287378.340000011</v>
      </c>
      <c r="V13" s="43">
        <f>CommIB[[#This Row],[Sub-total]]+CommIB[[#This Row],[HMO]]</f>
        <v>12647142.580000013</v>
      </c>
    </row>
    <row r="14" spans="1:22" ht="15" customHeight="1">
      <c r="A14" s="46">
        <f t="shared" si="0"/>
        <v>8</v>
      </c>
      <c r="B14" s="50" t="s">
        <v>61</v>
      </c>
      <c r="C14" s="43">
        <v>-727085</v>
      </c>
      <c r="D14" s="43">
        <v>928729</v>
      </c>
      <c r="E14" s="43">
        <v>0</v>
      </c>
      <c r="F14" s="43">
        <v>0</v>
      </c>
      <c r="G14" s="43">
        <v>-3027476</v>
      </c>
      <c r="H14" s="43">
        <v>878933</v>
      </c>
      <c r="I14" s="43">
        <v>2506891</v>
      </c>
      <c r="J14" s="43">
        <v>781402</v>
      </c>
      <c r="K14" s="43">
        <v>137305</v>
      </c>
      <c r="L14" s="43">
        <v>0</v>
      </c>
      <c r="M14" s="43">
        <v>-2115332</v>
      </c>
      <c r="N14" s="43">
        <v>2444391</v>
      </c>
      <c r="O14" s="43">
        <v>0</v>
      </c>
      <c r="P14" s="43">
        <v>0</v>
      </c>
      <c r="Q14" s="43">
        <v>0</v>
      </c>
      <c r="R14" s="43">
        <v>-855232</v>
      </c>
      <c r="S14" s="43">
        <v>1479709</v>
      </c>
      <c r="T14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2432235</v>
      </c>
      <c r="U14" s="43">
        <v>0</v>
      </c>
      <c r="V14" s="43">
        <f>CommIB[[#This Row],[Sub-total]]+CommIB[[#This Row],[HMO]]</f>
        <v>2432235</v>
      </c>
    </row>
    <row r="15" spans="1:22" ht="15" customHeight="1">
      <c r="A15" s="49">
        <f t="shared" si="0"/>
        <v>9</v>
      </c>
      <c r="B15" s="50" t="s">
        <v>53</v>
      </c>
      <c r="C15" s="43">
        <v>0</v>
      </c>
      <c r="D15" s="43">
        <v>620305.78000000119</v>
      </c>
      <c r="E15" s="43">
        <v>454643.6100000001</v>
      </c>
      <c r="F15" s="43">
        <v>3584080.679999996</v>
      </c>
      <c r="G15" s="43">
        <v>0</v>
      </c>
      <c r="H15" s="43">
        <v>1116589.4100000011</v>
      </c>
      <c r="I15" s="43">
        <v>0</v>
      </c>
      <c r="J15" s="43">
        <v>577499.8899999999</v>
      </c>
      <c r="K15" s="43">
        <v>15603.109999999986</v>
      </c>
      <c r="L15" s="43">
        <v>0</v>
      </c>
      <c r="M15" s="43">
        <v>0</v>
      </c>
      <c r="N15" s="43">
        <v>29223.25</v>
      </c>
      <c r="O15" s="43">
        <v>170300.19000000006</v>
      </c>
      <c r="P15" s="43">
        <v>0</v>
      </c>
      <c r="Q15" s="43">
        <v>0</v>
      </c>
      <c r="R15" s="43">
        <v>0</v>
      </c>
      <c r="S15" s="43">
        <v>0</v>
      </c>
      <c r="T15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6568245.919999999</v>
      </c>
      <c r="U15" s="43">
        <v>1997231.2300000004</v>
      </c>
      <c r="V15" s="43">
        <f>CommIB[[#This Row],[Sub-total]]+CommIB[[#This Row],[HMO]]</f>
        <v>8565477.1499999985</v>
      </c>
    </row>
    <row r="16" spans="1:22" ht="15" customHeight="1">
      <c r="A16" s="46">
        <f t="shared" si="0"/>
        <v>10</v>
      </c>
      <c r="B16" s="50" t="s">
        <v>6</v>
      </c>
      <c r="C16" s="43">
        <v>18042371.710000001</v>
      </c>
      <c r="D16" s="43">
        <v>467331552.26999998</v>
      </c>
      <c r="E16" s="43">
        <v>45447920.700000003</v>
      </c>
      <c r="F16" s="43">
        <v>23536750.469999999</v>
      </c>
      <c r="G16" s="43">
        <v>22152526.219999999</v>
      </c>
      <c r="H16" s="43">
        <v>703883365.63999999</v>
      </c>
      <c r="I16" s="43">
        <v>18347060.18</v>
      </c>
      <c r="J16" s="43">
        <v>40760601.640000001</v>
      </c>
      <c r="K16" s="43">
        <v>72788750.359999999</v>
      </c>
      <c r="L16" s="43">
        <v>0</v>
      </c>
      <c r="M16" s="43">
        <v>0</v>
      </c>
      <c r="N16" s="43">
        <v>76242321.650000006</v>
      </c>
      <c r="O16" s="43">
        <v>25988789.699999999</v>
      </c>
      <c r="P16" s="43">
        <v>7231525.3300000001</v>
      </c>
      <c r="Q16" s="43">
        <v>0</v>
      </c>
      <c r="R16" s="43">
        <v>0</v>
      </c>
      <c r="S16" s="43">
        <v>72117804.560000002</v>
      </c>
      <c r="T16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1593871340.4300001</v>
      </c>
      <c r="U16" s="43">
        <v>96918971.569999993</v>
      </c>
      <c r="V16" s="43">
        <f>CommIB[[#This Row],[Sub-total]]+CommIB[[#This Row],[HMO]]</f>
        <v>1690790312</v>
      </c>
    </row>
    <row r="17" spans="1:22" ht="15" customHeight="1">
      <c r="A17" s="49">
        <f t="shared" si="0"/>
        <v>11</v>
      </c>
      <c r="B17" s="50" t="s">
        <v>64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0</v>
      </c>
      <c r="U17" s="43">
        <v>0</v>
      </c>
      <c r="V17" s="43">
        <f>CommIB[[#This Row],[Sub-total]]+CommIB[[#This Row],[HMO]]</f>
        <v>0</v>
      </c>
    </row>
    <row r="18" spans="1:22" ht="15" customHeight="1">
      <c r="A18" s="46">
        <f t="shared" si="0"/>
        <v>12</v>
      </c>
      <c r="B18" s="50" t="s">
        <v>23</v>
      </c>
      <c r="C18" s="43">
        <v>3806892.15</v>
      </c>
      <c r="D18" s="43">
        <v>14098656.210000001</v>
      </c>
      <c r="E18" s="43">
        <v>23770417.169999998</v>
      </c>
      <c r="F18" s="43">
        <v>68440.92</v>
      </c>
      <c r="G18" s="43">
        <v>1786554.4100000001</v>
      </c>
      <c r="H18" s="43">
        <v>10629519.960000001</v>
      </c>
      <c r="I18" s="43">
        <v>8827425.959999999</v>
      </c>
      <c r="J18" s="43">
        <v>778690.1100000001</v>
      </c>
      <c r="K18" s="43">
        <v>2082889.55</v>
      </c>
      <c r="L18" s="43">
        <v>0</v>
      </c>
      <c r="M18" s="43">
        <v>0</v>
      </c>
      <c r="N18" s="43">
        <v>1638215.77</v>
      </c>
      <c r="O18" s="43">
        <v>1067660.81</v>
      </c>
      <c r="P18" s="43">
        <v>0</v>
      </c>
      <c r="Q18" s="43">
        <v>1952</v>
      </c>
      <c r="R18" s="43">
        <v>0</v>
      </c>
      <c r="S18" s="43">
        <v>97205.89</v>
      </c>
      <c r="T18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68654520.909999996</v>
      </c>
      <c r="U18" s="43">
        <v>0</v>
      </c>
      <c r="V18" s="43">
        <f>CommIB[[#This Row],[Sub-total]]+CommIB[[#This Row],[HMO]]</f>
        <v>68654520.909999996</v>
      </c>
    </row>
    <row r="19" spans="1:22" ht="15" customHeight="1">
      <c r="A19" s="49">
        <f t="shared" si="0"/>
        <v>13</v>
      </c>
      <c r="B19" s="50" t="s">
        <v>21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129029845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129029845</v>
      </c>
      <c r="U19" s="43">
        <v>0</v>
      </c>
      <c r="V19" s="43">
        <f>CommIB[[#This Row],[Sub-total]]+CommIB[[#This Row],[HMO]]</f>
        <v>129029845</v>
      </c>
    </row>
    <row r="20" spans="1:22" ht="15" customHeight="1">
      <c r="A20" s="46">
        <f t="shared" si="0"/>
        <v>14</v>
      </c>
      <c r="B20" s="50" t="s">
        <v>28</v>
      </c>
      <c r="C20" s="43">
        <v>-2965618.6507499907</v>
      </c>
      <c r="D20" s="43">
        <v>17058810.921839748</v>
      </c>
      <c r="E20" s="43">
        <v>-5986149.4499999993</v>
      </c>
      <c r="F20" s="43">
        <v>0</v>
      </c>
      <c r="G20" s="43">
        <v>-3677779.2699999996</v>
      </c>
      <c r="H20" s="43">
        <v>8825758.0106919855</v>
      </c>
      <c r="I20" s="43">
        <v>-607368.06999999995</v>
      </c>
      <c r="J20" s="43">
        <v>-6026366.7628000109</v>
      </c>
      <c r="K20" s="43">
        <v>-2819883.8699999996</v>
      </c>
      <c r="L20" s="43">
        <v>0</v>
      </c>
      <c r="M20" s="43">
        <v>67471522.726915002</v>
      </c>
      <c r="N20" s="43">
        <v>9817279.5</v>
      </c>
      <c r="O20" s="43">
        <v>0</v>
      </c>
      <c r="P20" s="43">
        <v>0</v>
      </c>
      <c r="Q20" s="43">
        <v>0</v>
      </c>
      <c r="R20" s="43">
        <v>0</v>
      </c>
      <c r="S20" s="43">
        <v>-2002154.6400000001</v>
      </c>
      <c r="T20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79088050.44589673</v>
      </c>
      <c r="U20" s="43">
        <v>0</v>
      </c>
      <c r="V20" s="43">
        <f>CommIB[[#This Row],[Sub-total]]+CommIB[[#This Row],[HMO]]</f>
        <v>79088050.44589673</v>
      </c>
    </row>
    <row r="21" spans="1:22" ht="15" customHeight="1">
      <c r="A21" s="49">
        <f t="shared" si="0"/>
        <v>15</v>
      </c>
      <c r="B21" s="50" t="s">
        <v>38</v>
      </c>
      <c r="C21" s="43">
        <v>8734.84</v>
      </c>
      <c r="D21" s="43">
        <v>6519</v>
      </c>
      <c r="E21" s="43">
        <v>0</v>
      </c>
      <c r="F21" s="43">
        <v>0</v>
      </c>
      <c r="G21" s="43">
        <v>0</v>
      </c>
      <c r="H21" s="43">
        <v>22386.95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3953.57</v>
      </c>
      <c r="O21" s="43">
        <v>29009.87</v>
      </c>
      <c r="P21" s="43">
        <v>1912.01</v>
      </c>
      <c r="Q21" s="43">
        <v>0</v>
      </c>
      <c r="R21" s="43">
        <v>0</v>
      </c>
      <c r="S21" s="43">
        <v>0</v>
      </c>
      <c r="T21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72516.239999999991</v>
      </c>
      <c r="U21" s="43">
        <v>29592796.23</v>
      </c>
      <c r="V21" s="43">
        <f>CommIB[[#This Row],[Sub-total]]+CommIB[[#This Row],[HMO]]</f>
        <v>29665312.469999999</v>
      </c>
    </row>
    <row r="22" spans="1:22" ht="15" customHeight="1">
      <c r="A22" s="46">
        <f t="shared" si="0"/>
        <v>16</v>
      </c>
      <c r="B22" s="50" t="s">
        <v>16</v>
      </c>
      <c r="C22" s="43">
        <v>70825000</v>
      </c>
      <c r="D22" s="43">
        <v>69255733</v>
      </c>
      <c r="E22" s="43">
        <v>2018871</v>
      </c>
      <c r="F22" s="43">
        <v>0</v>
      </c>
      <c r="G22" s="43">
        <v>0</v>
      </c>
      <c r="H22" s="43">
        <v>105572685</v>
      </c>
      <c r="I22" s="43">
        <v>182031</v>
      </c>
      <c r="J22" s="43">
        <v>5486126</v>
      </c>
      <c r="K22" s="43">
        <v>4442338</v>
      </c>
      <c r="L22" s="43">
        <v>0</v>
      </c>
      <c r="M22" s="43">
        <v>0</v>
      </c>
      <c r="N22" s="43">
        <v>9313565</v>
      </c>
      <c r="O22" s="43">
        <v>5362977</v>
      </c>
      <c r="P22" s="43">
        <v>0</v>
      </c>
      <c r="Q22" s="43">
        <v>1791055</v>
      </c>
      <c r="R22" s="43">
        <v>0</v>
      </c>
      <c r="S22" s="43">
        <v>1909617</v>
      </c>
      <c r="T22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276159998</v>
      </c>
      <c r="U22" s="43">
        <v>0</v>
      </c>
      <c r="V22" s="43">
        <f>CommIB[[#This Row],[Sub-total]]+CommIB[[#This Row],[HMO]]</f>
        <v>276159998</v>
      </c>
    </row>
    <row r="23" spans="1:22" ht="15" customHeight="1">
      <c r="A23" s="49">
        <f t="shared" si="0"/>
        <v>17</v>
      </c>
      <c r="B23" s="50" t="s">
        <v>91</v>
      </c>
      <c r="C23" s="43">
        <v>51444985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10962594</v>
      </c>
      <c r="J23" s="43">
        <v>5961935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68369514</v>
      </c>
      <c r="U23" s="43">
        <v>0</v>
      </c>
      <c r="V23" s="43">
        <f>CommIB[[#This Row],[Sub-total]]+CommIB[[#This Row],[HMO]]</f>
        <v>68369514</v>
      </c>
    </row>
    <row r="24" spans="1:22" ht="15" customHeight="1">
      <c r="A24" s="46">
        <f t="shared" si="0"/>
        <v>18</v>
      </c>
      <c r="B24" s="50" t="s">
        <v>20</v>
      </c>
      <c r="C24" s="43">
        <v>1789268</v>
      </c>
      <c r="D24" s="43">
        <v>1283209</v>
      </c>
      <c r="E24" s="43">
        <v>8972693</v>
      </c>
      <c r="F24" s="43">
        <v>12734456</v>
      </c>
      <c r="G24" s="43">
        <v>0</v>
      </c>
      <c r="H24" s="43">
        <v>2249378.9999999981</v>
      </c>
      <c r="I24" s="43">
        <v>0</v>
      </c>
      <c r="J24" s="43">
        <v>2731107</v>
      </c>
      <c r="K24" s="43">
        <v>28964530</v>
      </c>
      <c r="L24" s="43">
        <v>0</v>
      </c>
      <c r="M24" s="43">
        <v>0</v>
      </c>
      <c r="N24" s="43">
        <v>66218</v>
      </c>
      <c r="O24" s="43">
        <v>369755</v>
      </c>
      <c r="P24" s="43">
        <v>21178</v>
      </c>
      <c r="Q24" s="43">
        <v>0</v>
      </c>
      <c r="R24" s="43">
        <v>0</v>
      </c>
      <c r="S24" s="43">
        <v>674730</v>
      </c>
      <c r="T24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59856523</v>
      </c>
      <c r="U24" s="43">
        <v>52774047</v>
      </c>
      <c r="V24" s="43">
        <f>CommIB[[#This Row],[Sub-total]]+CommIB[[#This Row],[HMO]]</f>
        <v>112630570</v>
      </c>
    </row>
    <row r="25" spans="1:22" ht="15" customHeight="1">
      <c r="A25" s="49">
        <f t="shared" si="0"/>
        <v>19</v>
      </c>
      <c r="B25" s="50" t="s">
        <v>31</v>
      </c>
      <c r="C25" s="43">
        <v>0</v>
      </c>
      <c r="D25" s="43">
        <v>28449682.749530017</v>
      </c>
      <c r="E25" s="43">
        <v>5488460.9248000002</v>
      </c>
      <c r="F25" s="43">
        <v>92400</v>
      </c>
      <c r="G25" s="43">
        <v>2374633.5076498017</v>
      </c>
      <c r="H25" s="43">
        <v>0</v>
      </c>
      <c r="I25" s="43">
        <v>0</v>
      </c>
      <c r="J25" s="43">
        <v>1426201.5608400013</v>
      </c>
      <c r="K25" s="43">
        <v>4205735.6107200012</v>
      </c>
      <c r="L25" s="43">
        <v>0</v>
      </c>
      <c r="M25" s="43">
        <v>0</v>
      </c>
      <c r="N25" s="43">
        <v>10210719.057176799</v>
      </c>
      <c r="O25" s="43">
        <v>5939.6099999998696</v>
      </c>
      <c r="P25" s="43">
        <v>0</v>
      </c>
      <c r="Q25" s="43">
        <v>0</v>
      </c>
      <c r="R25" s="43">
        <v>0</v>
      </c>
      <c r="S25" s="43">
        <v>18086725.799283192</v>
      </c>
      <c r="T25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70340498.819999814</v>
      </c>
      <c r="U25" s="43">
        <v>0</v>
      </c>
      <c r="V25" s="43">
        <f>CommIB[[#This Row],[Sub-total]]+CommIB[[#This Row],[HMO]]</f>
        <v>70340498.819999814</v>
      </c>
    </row>
    <row r="26" spans="1:22" ht="15" customHeight="1">
      <c r="A26" s="46">
        <f t="shared" si="0"/>
        <v>20</v>
      </c>
      <c r="B26" s="50" t="s">
        <v>25</v>
      </c>
      <c r="C26" s="43">
        <v>16151019.550000004</v>
      </c>
      <c r="D26" s="43">
        <v>79370929.700000003</v>
      </c>
      <c r="E26" s="43">
        <v>241621.46000000008</v>
      </c>
      <c r="F26" s="43">
        <v>-46994273.980000004</v>
      </c>
      <c r="G26" s="43">
        <v>0</v>
      </c>
      <c r="H26" s="43">
        <v>28587523.099999994</v>
      </c>
      <c r="I26" s="43">
        <v>0</v>
      </c>
      <c r="J26" s="43">
        <v>-29449.47</v>
      </c>
      <c r="K26" s="43">
        <v>7414844.1400000043</v>
      </c>
      <c r="L26" s="43">
        <v>0</v>
      </c>
      <c r="M26" s="43">
        <v>0</v>
      </c>
      <c r="N26" s="43">
        <v>182940.87999999977</v>
      </c>
      <c r="O26" s="43">
        <v>0</v>
      </c>
      <c r="P26" s="43">
        <v>0</v>
      </c>
      <c r="Q26" s="43">
        <v>0</v>
      </c>
      <c r="R26" s="43">
        <v>0</v>
      </c>
      <c r="S26" s="43">
        <v>685096.95999999996</v>
      </c>
      <c r="T26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85610252.339999974</v>
      </c>
      <c r="U26" s="43">
        <v>0</v>
      </c>
      <c r="V26" s="43">
        <f>CommIB[[#This Row],[Sub-total]]+CommIB[[#This Row],[HMO]]</f>
        <v>85610252.339999974</v>
      </c>
    </row>
    <row r="27" spans="1:22" ht="15" customHeight="1">
      <c r="A27" s="49">
        <f t="shared" si="0"/>
        <v>21</v>
      </c>
      <c r="B27" s="50" t="s">
        <v>55</v>
      </c>
      <c r="C27" s="43">
        <v>1923961.9000000004</v>
      </c>
      <c r="D27" s="43">
        <v>1192945.0199999996</v>
      </c>
      <c r="E27" s="43">
        <v>136335.54999999993</v>
      </c>
      <c r="F27" s="43">
        <v>0</v>
      </c>
      <c r="G27" s="43">
        <v>0</v>
      </c>
      <c r="H27" s="43">
        <v>1445310.589999998</v>
      </c>
      <c r="I27" s="43">
        <v>488953.37999999989</v>
      </c>
      <c r="J27" s="43">
        <v>357791.38000000012</v>
      </c>
      <c r="K27" s="43">
        <v>234844.81000000006</v>
      </c>
      <c r="L27" s="43">
        <v>0</v>
      </c>
      <c r="M27" s="43">
        <v>0</v>
      </c>
      <c r="N27" s="43">
        <v>110352.36999999988</v>
      </c>
      <c r="O27" s="43">
        <v>36281.440000000031</v>
      </c>
      <c r="P27" s="43">
        <v>30781.559999999939</v>
      </c>
      <c r="Q27" s="43">
        <v>0</v>
      </c>
      <c r="R27" s="43">
        <v>0</v>
      </c>
      <c r="S27" s="43">
        <v>0</v>
      </c>
      <c r="T27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5957557.9999999972</v>
      </c>
      <c r="U27" s="43">
        <v>0</v>
      </c>
      <c r="V27" s="43">
        <f>CommIB[[#This Row],[Sub-total]]+CommIB[[#This Row],[HMO]]</f>
        <v>5957557.9999999972</v>
      </c>
    </row>
    <row r="28" spans="1:22" ht="15" customHeight="1">
      <c r="A28" s="46">
        <f t="shared" si="0"/>
        <v>22</v>
      </c>
      <c r="B28" s="50" t="s">
        <v>22</v>
      </c>
      <c r="C28" s="43">
        <v>0</v>
      </c>
      <c r="D28" s="43">
        <v>47356999.255000025</v>
      </c>
      <c r="E28" s="43">
        <v>199785.5</v>
      </c>
      <c r="F28" s="43">
        <v>0</v>
      </c>
      <c r="G28" s="43">
        <v>0</v>
      </c>
      <c r="H28" s="43">
        <v>35884032.129999995</v>
      </c>
      <c r="I28" s="43">
        <v>15859.220000000001</v>
      </c>
      <c r="J28" s="43">
        <v>381598.39000000013</v>
      </c>
      <c r="K28" s="43">
        <v>3726260.0500000007</v>
      </c>
      <c r="L28" s="43">
        <v>0</v>
      </c>
      <c r="M28" s="43">
        <v>0</v>
      </c>
      <c r="N28" s="43">
        <v>7806841.270000007</v>
      </c>
      <c r="O28" s="43">
        <v>2084063.5100000016</v>
      </c>
      <c r="P28" s="43">
        <v>0</v>
      </c>
      <c r="Q28" s="43">
        <v>0</v>
      </c>
      <c r="R28" s="43">
        <v>0</v>
      </c>
      <c r="S28" s="43">
        <v>7994110.6800000072</v>
      </c>
      <c r="T28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105449550.00500004</v>
      </c>
      <c r="U28" s="43">
        <v>0</v>
      </c>
      <c r="V28" s="43">
        <f>CommIB[[#This Row],[Sub-total]]+CommIB[[#This Row],[HMO]]</f>
        <v>105449550.00500004</v>
      </c>
    </row>
    <row r="29" spans="1:22" ht="15" customHeight="1">
      <c r="A29" s="49">
        <f t="shared" si="0"/>
        <v>23</v>
      </c>
      <c r="B29" s="50" t="s">
        <v>41</v>
      </c>
      <c r="C29" s="43">
        <v>31104084.560000002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31104084.560000002</v>
      </c>
      <c r="U29" s="43">
        <v>0</v>
      </c>
      <c r="V29" s="43">
        <f>CommIB[[#This Row],[Sub-total]]+CommIB[[#This Row],[HMO]]</f>
        <v>31104084.560000002</v>
      </c>
    </row>
    <row r="30" spans="1:22" ht="15" customHeight="1">
      <c r="A30" s="46">
        <f t="shared" si="0"/>
        <v>24</v>
      </c>
      <c r="B30" s="50" t="s">
        <v>59</v>
      </c>
      <c r="C30" s="43">
        <v>859788.01999999955</v>
      </c>
      <c r="D30" s="43">
        <v>588796.10000000056</v>
      </c>
      <c r="E30" s="43">
        <v>449206.90999999968</v>
      </c>
      <c r="F30" s="43">
        <v>0</v>
      </c>
      <c r="G30" s="43">
        <v>0</v>
      </c>
      <c r="H30" s="43">
        <v>-38980.080000001006</v>
      </c>
      <c r="I30" s="43">
        <v>0</v>
      </c>
      <c r="J30" s="43">
        <v>266973.77</v>
      </c>
      <c r="K30" s="43">
        <v>361403.05000000028</v>
      </c>
      <c r="L30" s="43">
        <v>0</v>
      </c>
      <c r="M30" s="43">
        <v>0</v>
      </c>
      <c r="N30" s="43">
        <v>410104.28000000026</v>
      </c>
      <c r="O30" s="43">
        <v>0</v>
      </c>
      <c r="P30" s="43">
        <v>0</v>
      </c>
      <c r="Q30" s="43">
        <v>0</v>
      </c>
      <c r="R30" s="43">
        <v>0</v>
      </c>
      <c r="S30" s="43">
        <v>386269.49000000011</v>
      </c>
      <c r="T30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3283561.5399999996</v>
      </c>
      <c r="U30" s="43">
        <v>427422.98</v>
      </c>
      <c r="V30" s="43">
        <f>CommIB[[#This Row],[Sub-total]]+CommIB[[#This Row],[HMO]]</f>
        <v>3710984.5199999996</v>
      </c>
    </row>
    <row r="31" spans="1:22" ht="15" customHeight="1">
      <c r="A31" s="49">
        <f t="shared" si="0"/>
        <v>25</v>
      </c>
      <c r="B31" s="50" t="s">
        <v>42</v>
      </c>
      <c r="C31" s="43">
        <v>1219740.0200000005</v>
      </c>
      <c r="D31" s="43">
        <v>14861503.320000023</v>
      </c>
      <c r="E31" s="43">
        <v>381441.92999999982</v>
      </c>
      <c r="F31" s="43">
        <v>0</v>
      </c>
      <c r="G31" s="43">
        <v>0</v>
      </c>
      <c r="H31" s="43">
        <v>3480453.7000000011</v>
      </c>
      <c r="I31" s="43">
        <v>0</v>
      </c>
      <c r="J31" s="43">
        <v>816072.93000000017</v>
      </c>
      <c r="K31" s="43">
        <v>447003.17000000062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21206215.070000023</v>
      </c>
      <c r="U31" s="43">
        <v>2570449.6500000004</v>
      </c>
      <c r="V31" s="43">
        <f>CommIB[[#This Row],[Sub-total]]+CommIB[[#This Row],[HMO]]</f>
        <v>23776664.720000021</v>
      </c>
    </row>
    <row r="32" spans="1:22" ht="15" customHeight="1">
      <c r="A32" s="46">
        <f t="shared" si="0"/>
        <v>26</v>
      </c>
      <c r="B32" s="50" t="s">
        <v>13</v>
      </c>
      <c r="C32" s="43">
        <v>18287221</v>
      </c>
      <c r="D32" s="43">
        <v>44690264</v>
      </c>
      <c r="E32" s="43">
        <v>6379754</v>
      </c>
      <c r="F32" s="43">
        <v>0</v>
      </c>
      <c r="G32" s="43">
        <v>73909</v>
      </c>
      <c r="H32" s="43">
        <v>18400463</v>
      </c>
      <c r="I32" s="43">
        <v>96291922</v>
      </c>
      <c r="J32" s="43">
        <v>5931814</v>
      </c>
      <c r="K32" s="43">
        <v>27160129</v>
      </c>
      <c r="L32" s="43">
        <v>0</v>
      </c>
      <c r="M32" s="43">
        <v>0</v>
      </c>
      <c r="N32" s="43">
        <v>35102174</v>
      </c>
      <c r="O32" s="43">
        <v>5488480</v>
      </c>
      <c r="P32" s="43">
        <v>9369774</v>
      </c>
      <c r="Q32" s="43">
        <v>588849</v>
      </c>
      <c r="R32" s="43">
        <v>0</v>
      </c>
      <c r="S32" s="43">
        <v>2933050</v>
      </c>
      <c r="T32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270697803</v>
      </c>
      <c r="U32" s="43">
        <v>32260593</v>
      </c>
      <c r="V32" s="43">
        <f>CommIB[[#This Row],[Sub-total]]+CommIB[[#This Row],[HMO]]</f>
        <v>302958396</v>
      </c>
    </row>
    <row r="33" spans="1:22" ht="15" customHeight="1">
      <c r="A33" s="49">
        <f t="shared" si="0"/>
        <v>27</v>
      </c>
      <c r="B33" s="50" t="s">
        <v>54</v>
      </c>
      <c r="C33" s="43">
        <v>705576.3200000003</v>
      </c>
      <c r="D33" s="43">
        <v>1526291.2499999981</v>
      </c>
      <c r="E33" s="43">
        <v>0</v>
      </c>
      <c r="F33" s="43">
        <v>245978.54999999981</v>
      </c>
      <c r="G33" s="43">
        <v>0</v>
      </c>
      <c r="H33" s="43">
        <v>1187226.0760000022</v>
      </c>
      <c r="I33" s="43">
        <v>1771970.9900000002</v>
      </c>
      <c r="J33" s="43">
        <v>271565.75999999989</v>
      </c>
      <c r="K33" s="43">
        <v>133594.68000000028</v>
      </c>
      <c r="L33" s="43">
        <v>0</v>
      </c>
      <c r="M33" s="43">
        <v>0</v>
      </c>
      <c r="N33" s="43">
        <v>178940.64999999991</v>
      </c>
      <c r="O33" s="43">
        <v>0</v>
      </c>
      <c r="P33" s="43">
        <v>0</v>
      </c>
      <c r="Q33" s="43">
        <v>0</v>
      </c>
      <c r="R33" s="43">
        <v>0</v>
      </c>
      <c r="S33" s="43">
        <v>175344.38</v>
      </c>
      <c r="T33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6196488.6560000004</v>
      </c>
      <c r="U33" s="43">
        <v>0</v>
      </c>
      <c r="V33" s="43">
        <f>CommIB[[#This Row],[Sub-total]]+CommIB[[#This Row],[HMO]]</f>
        <v>6196488.6560000004</v>
      </c>
    </row>
    <row r="34" spans="1:22" ht="15" customHeight="1">
      <c r="A34" s="46">
        <f t="shared" si="0"/>
        <v>28</v>
      </c>
      <c r="B34" s="50" t="s">
        <v>26</v>
      </c>
      <c r="C34" s="43">
        <v>108452.20059999987</v>
      </c>
      <c r="D34" s="43">
        <v>640114.59000000078</v>
      </c>
      <c r="E34" s="43">
        <v>56473.620000000024</v>
      </c>
      <c r="F34" s="43">
        <v>87656.25</v>
      </c>
      <c r="G34" s="43">
        <v>3117830.3923999891</v>
      </c>
      <c r="H34" s="43">
        <v>397323.11999999918</v>
      </c>
      <c r="I34" s="43">
        <v>46766714.32280001</v>
      </c>
      <c r="J34" s="43">
        <v>978583.37950000074</v>
      </c>
      <c r="K34" s="43">
        <v>28877233.811300114</v>
      </c>
      <c r="L34" s="43">
        <v>52704.829999999987</v>
      </c>
      <c r="M34" s="43">
        <v>359354.82499999972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81442441.34160012</v>
      </c>
      <c r="U34" s="43">
        <v>0</v>
      </c>
      <c r="V34" s="43">
        <f>CommIB[[#This Row],[Sub-total]]+CommIB[[#This Row],[HMO]]</f>
        <v>81442441.34160012</v>
      </c>
    </row>
    <row r="35" spans="1:22" ht="15" customHeight="1">
      <c r="A35" s="49">
        <f t="shared" si="0"/>
        <v>29</v>
      </c>
      <c r="B35" s="50" t="s">
        <v>15</v>
      </c>
      <c r="C35" s="43">
        <v>10940354.929999992</v>
      </c>
      <c r="D35" s="43">
        <v>35404754.229999989</v>
      </c>
      <c r="E35" s="43">
        <v>4112616.9200000018</v>
      </c>
      <c r="F35" s="43">
        <v>1496261.9900000002</v>
      </c>
      <c r="G35" s="43">
        <v>61837.500000000029</v>
      </c>
      <c r="H35" s="43">
        <v>13010491.24000001</v>
      </c>
      <c r="I35" s="43">
        <v>0</v>
      </c>
      <c r="J35" s="43">
        <v>2850223.1999999993</v>
      </c>
      <c r="K35" s="43">
        <v>6174864.5000000037</v>
      </c>
      <c r="L35" s="43">
        <v>0</v>
      </c>
      <c r="M35" s="43">
        <v>0</v>
      </c>
      <c r="N35" s="43">
        <v>283184.17000000004</v>
      </c>
      <c r="O35" s="43">
        <v>2771370.2799999975</v>
      </c>
      <c r="P35" s="43">
        <v>3950800.7100000009</v>
      </c>
      <c r="Q35" s="43">
        <v>888967.25999999885</v>
      </c>
      <c r="R35" s="43">
        <v>0</v>
      </c>
      <c r="S35" s="43">
        <v>4942277.5999999978</v>
      </c>
      <c r="T35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86888004.529999986</v>
      </c>
      <c r="U35" s="43">
        <v>148624655.51999974</v>
      </c>
      <c r="V35" s="43">
        <f>CommIB[[#This Row],[Sub-total]]+CommIB[[#This Row],[HMO]]</f>
        <v>235512660.04999971</v>
      </c>
    </row>
    <row r="36" spans="1:22" ht="15" customHeight="1">
      <c r="A36" s="46">
        <f t="shared" si="0"/>
        <v>30</v>
      </c>
      <c r="B36" s="50" t="s">
        <v>11</v>
      </c>
      <c r="C36" s="43">
        <v>148535102.77612019</v>
      </c>
      <c r="D36" s="43">
        <v>159244.0969479999</v>
      </c>
      <c r="E36" s="43">
        <v>0</v>
      </c>
      <c r="F36" s="43">
        <v>0</v>
      </c>
      <c r="G36" s="43">
        <v>0</v>
      </c>
      <c r="H36" s="43">
        <v>0</v>
      </c>
      <c r="I36" s="43">
        <v>265389.67000000505</v>
      </c>
      <c r="J36" s="43">
        <v>349514.02235615999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81620.75</v>
      </c>
      <c r="T36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149390871.31542435</v>
      </c>
      <c r="U36" s="43">
        <v>0</v>
      </c>
      <c r="V36" s="43">
        <f>CommIB[[#This Row],[Sub-total]]+CommIB[[#This Row],[HMO]]</f>
        <v>149390871.31542435</v>
      </c>
    </row>
    <row r="37" spans="1:22" ht="15" customHeight="1">
      <c r="A37" s="49">
        <f t="shared" si="0"/>
        <v>31</v>
      </c>
      <c r="B37" s="50" t="s">
        <v>92</v>
      </c>
      <c r="C37" s="43">
        <v>8438715.4400000107</v>
      </c>
      <c r="D37" s="43">
        <v>780382.50496356329</v>
      </c>
      <c r="E37" s="43">
        <v>0</v>
      </c>
      <c r="F37" s="43">
        <v>0</v>
      </c>
      <c r="G37" s="43">
        <v>0</v>
      </c>
      <c r="H37" s="43">
        <v>981631.22999999672</v>
      </c>
      <c r="I37" s="43">
        <v>0</v>
      </c>
      <c r="J37" s="43">
        <v>111406.72753637697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44088.380000000005</v>
      </c>
      <c r="T37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10356224.282499949</v>
      </c>
      <c r="U37" s="43">
        <v>68183538.610000014</v>
      </c>
      <c r="V37" s="43">
        <f>CommIB[[#This Row],[Sub-total]]+CommIB[[#This Row],[HMO]]</f>
        <v>78539762.892499968</v>
      </c>
    </row>
    <row r="38" spans="1:22" ht="15" customHeight="1">
      <c r="A38" s="46">
        <f t="shared" si="0"/>
        <v>32</v>
      </c>
      <c r="B38" s="50" t="s">
        <v>65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0</v>
      </c>
      <c r="U38" s="43">
        <v>0</v>
      </c>
      <c r="V38" s="43">
        <f>CommIB[[#This Row],[Sub-total]]+CommIB[[#This Row],[HMO]]</f>
        <v>0</v>
      </c>
    </row>
    <row r="39" spans="1:22" ht="15" customHeight="1">
      <c r="A39" s="49">
        <f t="shared" si="0"/>
        <v>33</v>
      </c>
      <c r="B39" s="50" t="s">
        <v>58</v>
      </c>
      <c r="C39" s="43">
        <v>201178.84000000008</v>
      </c>
      <c r="D39" s="43">
        <v>1633541.5700000003</v>
      </c>
      <c r="E39" s="43">
        <v>0</v>
      </c>
      <c r="F39" s="43">
        <v>0</v>
      </c>
      <c r="G39" s="43">
        <v>0</v>
      </c>
      <c r="H39" s="43">
        <v>596462.07999999961</v>
      </c>
      <c r="I39" s="43">
        <v>180504.51</v>
      </c>
      <c r="J39" s="43">
        <v>1769761.1799999997</v>
      </c>
      <c r="K39" s="43">
        <v>4660.8799999999974</v>
      </c>
      <c r="L39" s="43">
        <v>0</v>
      </c>
      <c r="M39" s="43">
        <v>0</v>
      </c>
      <c r="N39" s="43">
        <v>15198.960000000003</v>
      </c>
      <c r="O39" s="43">
        <v>30844.449999999983</v>
      </c>
      <c r="P39" s="43">
        <v>0</v>
      </c>
      <c r="Q39" s="43">
        <v>20881.25</v>
      </c>
      <c r="R39" s="43">
        <v>325955.40000000002</v>
      </c>
      <c r="S39" s="43">
        <v>-287394.15000000002</v>
      </c>
      <c r="T39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4491594.97</v>
      </c>
      <c r="U39" s="43">
        <v>1085045.0500000017</v>
      </c>
      <c r="V39" s="43">
        <f>CommIB[[#This Row],[Sub-total]]+CommIB[[#This Row],[HMO]]</f>
        <v>5576640.0200000014</v>
      </c>
    </row>
    <row r="40" spans="1:22" ht="15" customHeight="1">
      <c r="A40" s="46">
        <f t="shared" si="0"/>
        <v>34</v>
      </c>
      <c r="B40" s="50" t="s">
        <v>56</v>
      </c>
      <c r="C40" s="43">
        <v>0</v>
      </c>
      <c r="D40" s="43">
        <v>3420213</v>
      </c>
      <c r="E40" s="43">
        <v>901322</v>
      </c>
      <c r="F40" s="43">
        <v>0</v>
      </c>
      <c r="G40" s="43">
        <v>0</v>
      </c>
      <c r="H40" s="43">
        <v>1305123</v>
      </c>
      <c r="I40" s="43">
        <v>0</v>
      </c>
      <c r="J40" s="43">
        <v>969983</v>
      </c>
      <c r="K40" s="43">
        <v>187364</v>
      </c>
      <c r="L40" s="43">
        <v>0</v>
      </c>
      <c r="M40" s="43">
        <v>0</v>
      </c>
      <c r="N40" s="43">
        <v>45134</v>
      </c>
      <c r="O40" s="43">
        <v>53900</v>
      </c>
      <c r="P40" s="43">
        <v>7816</v>
      </c>
      <c r="Q40" s="43">
        <v>17620</v>
      </c>
      <c r="R40" s="43">
        <v>2172</v>
      </c>
      <c r="S40" s="43">
        <v>0</v>
      </c>
      <c r="T40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6910647</v>
      </c>
      <c r="U40" s="43">
        <v>0</v>
      </c>
      <c r="V40" s="43">
        <f>CommIB[[#This Row],[Sub-total]]+CommIB[[#This Row],[HMO]]</f>
        <v>6910647</v>
      </c>
    </row>
    <row r="41" spans="1:22" ht="15" customHeight="1">
      <c r="A41" s="49">
        <f t="shared" si="0"/>
        <v>35</v>
      </c>
      <c r="B41" s="50" t="s">
        <v>60</v>
      </c>
      <c r="C41" s="43">
        <v>213294</v>
      </c>
      <c r="D41" s="43">
        <v>6345</v>
      </c>
      <c r="E41" s="43">
        <v>40650</v>
      </c>
      <c r="F41" s="43">
        <v>0</v>
      </c>
      <c r="G41" s="43">
        <v>0</v>
      </c>
      <c r="H41" s="43">
        <v>2248376</v>
      </c>
      <c r="I41" s="43">
        <v>178193</v>
      </c>
      <c r="J41" s="43">
        <v>536611.99999999534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5130</v>
      </c>
      <c r="T41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3228599.9999999953</v>
      </c>
      <c r="U41" s="43">
        <v>605518.99999999534</v>
      </c>
      <c r="V41" s="43">
        <f>CommIB[[#This Row],[Sub-total]]+CommIB[[#This Row],[HMO]]</f>
        <v>3834118.9999999907</v>
      </c>
    </row>
    <row r="42" spans="1:22" ht="15" customHeight="1">
      <c r="A42" s="46">
        <f t="shared" si="0"/>
        <v>36</v>
      </c>
      <c r="B42" s="50" t="s">
        <v>19</v>
      </c>
      <c r="C42" s="43">
        <v>8630318</v>
      </c>
      <c r="D42" s="43">
        <v>30515926</v>
      </c>
      <c r="E42" s="43">
        <v>8859723</v>
      </c>
      <c r="F42" s="43">
        <v>3058069</v>
      </c>
      <c r="G42" s="43">
        <v>15238</v>
      </c>
      <c r="H42" s="43">
        <v>11445282</v>
      </c>
      <c r="I42" s="43">
        <v>68480191</v>
      </c>
      <c r="J42" s="43">
        <v>3966597</v>
      </c>
      <c r="K42" s="43">
        <v>10472145</v>
      </c>
      <c r="L42" s="43">
        <v>0</v>
      </c>
      <c r="M42" s="43">
        <v>0</v>
      </c>
      <c r="N42" s="43">
        <v>7222597</v>
      </c>
      <c r="O42" s="43">
        <v>0</v>
      </c>
      <c r="P42" s="43">
        <v>0</v>
      </c>
      <c r="Q42" s="43">
        <v>0</v>
      </c>
      <c r="R42" s="43">
        <v>0</v>
      </c>
      <c r="S42" s="43">
        <v>4767608</v>
      </c>
      <c r="T42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157433694</v>
      </c>
      <c r="U42" s="43">
        <v>12108381</v>
      </c>
      <c r="V42" s="43">
        <f>CommIB[[#This Row],[Sub-total]]+CommIB[[#This Row],[HMO]]</f>
        <v>169542075</v>
      </c>
    </row>
    <row r="43" spans="1:22" ht="15" customHeight="1">
      <c r="A43" s="49">
        <f t="shared" si="0"/>
        <v>37</v>
      </c>
      <c r="B43" s="50" t="s">
        <v>12</v>
      </c>
      <c r="C43" s="43">
        <v>312902475</v>
      </c>
      <c r="D43" s="43">
        <v>41266523</v>
      </c>
      <c r="E43" s="43">
        <v>0</v>
      </c>
      <c r="F43" s="43">
        <v>10521997</v>
      </c>
      <c r="G43" s="43">
        <v>0</v>
      </c>
      <c r="H43" s="43">
        <v>22534693</v>
      </c>
      <c r="I43" s="43">
        <v>0</v>
      </c>
      <c r="J43" s="43">
        <v>19431</v>
      </c>
      <c r="K43" s="43">
        <v>7199046</v>
      </c>
      <c r="L43" s="43">
        <v>0</v>
      </c>
      <c r="M43" s="43">
        <v>0</v>
      </c>
      <c r="N43" s="43">
        <v>1601190</v>
      </c>
      <c r="O43" s="43">
        <v>0</v>
      </c>
      <c r="P43" s="43">
        <v>0</v>
      </c>
      <c r="Q43" s="43">
        <v>0</v>
      </c>
      <c r="R43" s="43">
        <v>0</v>
      </c>
      <c r="S43" s="43">
        <v>3402943</v>
      </c>
      <c r="T43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399448298</v>
      </c>
      <c r="U43" s="43">
        <v>0</v>
      </c>
      <c r="V43" s="43">
        <f>CommIB[[#This Row],[Sub-total]]+CommIB[[#This Row],[HMO]]</f>
        <v>399448298</v>
      </c>
    </row>
    <row r="44" spans="1:22" ht="15" customHeight="1">
      <c r="A44" s="46">
        <f t="shared" si="0"/>
        <v>38</v>
      </c>
      <c r="B44" s="50" t="s">
        <v>9</v>
      </c>
      <c r="C44" s="43">
        <v>181416858.40616012</v>
      </c>
      <c r="D44" s="43">
        <v>211995143.84140444</v>
      </c>
      <c r="E44" s="43">
        <v>5157354.8806800134</v>
      </c>
      <c r="F44" s="43">
        <v>987262.30363999866</v>
      </c>
      <c r="G44" s="43">
        <v>442079.09080000129</v>
      </c>
      <c r="H44" s="43">
        <v>9551821.4738599956</v>
      </c>
      <c r="I44" s="43">
        <v>102853072.80056024</v>
      </c>
      <c r="J44" s="43">
        <v>4159508.2219400015</v>
      </c>
      <c r="K44" s="43">
        <v>5353775.19912</v>
      </c>
      <c r="L44" s="43">
        <v>0</v>
      </c>
      <c r="M44" s="43">
        <v>0</v>
      </c>
      <c r="N44" s="43">
        <v>1861168.3200000003</v>
      </c>
      <c r="O44" s="43">
        <v>6032097.3128599972</v>
      </c>
      <c r="P44" s="43">
        <v>0</v>
      </c>
      <c r="Q44" s="43">
        <v>1688644.7960799988</v>
      </c>
      <c r="R44" s="43">
        <v>0</v>
      </c>
      <c r="S44" s="43">
        <v>1912414.7643800043</v>
      </c>
      <c r="T44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533411201.41148478</v>
      </c>
      <c r="U44" s="43">
        <v>0</v>
      </c>
      <c r="V44" s="43">
        <f>CommIB[[#This Row],[Sub-total]]+CommIB[[#This Row],[HMO]]</f>
        <v>533411201.41148478</v>
      </c>
    </row>
    <row r="45" spans="1:22" ht="15" customHeight="1">
      <c r="A45" s="49">
        <f t="shared" si="0"/>
        <v>39</v>
      </c>
      <c r="B45" s="50" t="s">
        <v>52</v>
      </c>
      <c r="C45" s="43">
        <v>-290170</v>
      </c>
      <c r="D45" s="43">
        <v>5115476</v>
      </c>
      <c r="E45" s="43">
        <v>56058</v>
      </c>
      <c r="F45" s="43">
        <v>276133</v>
      </c>
      <c r="G45" s="43">
        <v>-2134761</v>
      </c>
      <c r="H45" s="43">
        <v>2432643</v>
      </c>
      <c r="I45" s="43">
        <v>-25140</v>
      </c>
      <c r="J45" s="43">
        <v>-381364</v>
      </c>
      <c r="K45" s="43">
        <v>937007</v>
      </c>
      <c r="L45" s="43">
        <v>0</v>
      </c>
      <c r="M45" s="43">
        <v>0</v>
      </c>
      <c r="N45" s="43">
        <v>4413495</v>
      </c>
      <c r="O45" s="43">
        <v>898410</v>
      </c>
      <c r="P45" s="43">
        <v>0</v>
      </c>
      <c r="Q45" s="43">
        <v>123470</v>
      </c>
      <c r="R45" s="43">
        <v>-1135909</v>
      </c>
      <c r="S45" s="43">
        <v>1595645</v>
      </c>
      <c r="T45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11880993</v>
      </c>
      <c r="U45" s="43">
        <v>-478420</v>
      </c>
      <c r="V45" s="43">
        <f>CommIB[[#This Row],[Sub-total]]+CommIB[[#This Row],[HMO]]</f>
        <v>11402573</v>
      </c>
    </row>
    <row r="46" spans="1:22" ht="15" customHeight="1">
      <c r="A46" s="46">
        <f t="shared" si="0"/>
        <v>40</v>
      </c>
      <c r="B46" s="50" t="s">
        <v>37</v>
      </c>
      <c r="C46" s="43">
        <v>29022407.640000015</v>
      </c>
      <c r="D46" s="43">
        <v>129311.61999999965</v>
      </c>
      <c r="E46" s="43">
        <v>172430.75</v>
      </c>
      <c r="F46" s="43">
        <v>0</v>
      </c>
      <c r="G46" s="43">
        <v>0</v>
      </c>
      <c r="H46" s="43">
        <v>3776579.5</v>
      </c>
      <c r="I46" s="43">
        <v>1202872.8399999999</v>
      </c>
      <c r="J46" s="43">
        <v>1818881.5500000007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36122483.900000021</v>
      </c>
      <c r="U46" s="43">
        <v>0</v>
      </c>
      <c r="V46" s="43">
        <f>CommIB[[#This Row],[Sub-total]]+CommIB[[#This Row],[HMO]]</f>
        <v>36122483.900000021</v>
      </c>
    </row>
    <row r="47" spans="1:22" ht="15" customHeight="1">
      <c r="A47" s="49">
        <f t="shared" si="0"/>
        <v>41</v>
      </c>
      <c r="B47" s="50" t="s">
        <v>7</v>
      </c>
      <c r="C47" s="43">
        <v>30368812.71429646</v>
      </c>
      <c r="D47" s="43">
        <v>470153848.50573921</v>
      </c>
      <c r="E47" s="43">
        <v>35027524.807539091</v>
      </c>
      <c r="F47" s="43">
        <v>6324512.2534549087</v>
      </c>
      <c r="G47" s="43">
        <v>1745308.0576280565</v>
      </c>
      <c r="H47" s="43">
        <v>66065072.86028254</v>
      </c>
      <c r="I47" s="43">
        <v>247058622.42534351</v>
      </c>
      <c r="J47" s="43">
        <v>12089401.510539308</v>
      </c>
      <c r="K47" s="43">
        <v>96785977.137577295</v>
      </c>
      <c r="L47" s="43">
        <v>0</v>
      </c>
      <c r="M47" s="43">
        <v>0</v>
      </c>
      <c r="N47" s="43">
        <v>25226765.595126376</v>
      </c>
      <c r="O47" s="43">
        <v>38983765.263385445</v>
      </c>
      <c r="P47" s="43">
        <v>35783398.072055042</v>
      </c>
      <c r="Q47" s="43">
        <v>1422995.7615488395</v>
      </c>
      <c r="R47" s="43">
        <v>10690669.049376696</v>
      </c>
      <c r="S47" s="43">
        <v>28453195.785195857</v>
      </c>
      <c r="T47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1106179869.7990885</v>
      </c>
      <c r="U47" s="43">
        <v>368041862.97999334</v>
      </c>
      <c r="V47" s="43">
        <f>CommIB[[#This Row],[Sub-total]]+CommIB[[#This Row],[HMO]]</f>
        <v>1474221732.7790818</v>
      </c>
    </row>
    <row r="48" spans="1:22" ht="15" customHeight="1">
      <c r="A48" s="46">
        <f t="shared" si="0"/>
        <v>42</v>
      </c>
      <c r="B48" s="50" t="s">
        <v>35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38354800.632628381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38354800.632628381</v>
      </c>
      <c r="U48" s="43">
        <v>0</v>
      </c>
      <c r="V48" s="43">
        <f>CommIB[[#This Row],[Sub-total]]+CommIB[[#This Row],[HMO]]</f>
        <v>38354800.632628381</v>
      </c>
    </row>
    <row r="49" spans="1:22" ht="15" customHeight="1">
      <c r="A49" s="49">
        <f t="shared" si="0"/>
        <v>43</v>
      </c>
      <c r="B49" s="50" t="s">
        <v>45</v>
      </c>
      <c r="C49" s="43">
        <v>3612247</v>
      </c>
      <c r="D49" s="43">
        <v>715464</v>
      </c>
      <c r="E49" s="43">
        <v>178012</v>
      </c>
      <c r="F49" s="43">
        <v>0</v>
      </c>
      <c r="G49" s="43">
        <v>0</v>
      </c>
      <c r="H49" s="43">
        <v>-2815215</v>
      </c>
      <c r="I49" s="43">
        <v>-72069</v>
      </c>
      <c r="J49" s="43">
        <v>913471</v>
      </c>
      <c r="K49" s="43">
        <v>-181830</v>
      </c>
      <c r="L49" s="43">
        <v>0</v>
      </c>
      <c r="M49" s="43">
        <v>0</v>
      </c>
      <c r="N49" s="43">
        <v>2087658</v>
      </c>
      <c r="O49" s="43">
        <v>971101</v>
      </c>
      <c r="P49" s="43">
        <v>-26853</v>
      </c>
      <c r="Q49" s="43">
        <v>0</v>
      </c>
      <c r="R49" s="43">
        <v>0</v>
      </c>
      <c r="S49" s="43">
        <v>-15430</v>
      </c>
      <c r="T49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5366556</v>
      </c>
      <c r="U49" s="43">
        <v>8143113</v>
      </c>
      <c r="V49" s="43">
        <f>CommIB[[#This Row],[Sub-total]]+CommIB[[#This Row],[HMO]]</f>
        <v>13509669</v>
      </c>
    </row>
    <row r="50" spans="1:22" ht="15" customHeight="1">
      <c r="A50" s="46">
        <f t="shared" si="0"/>
        <v>44</v>
      </c>
      <c r="B50" s="50" t="s">
        <v>39</v>
      </c>
      <c r="C50" s="43">
        <v>31410.290000000008</v>
      </c>
      <c r="D50" s="43">
        <v>19677520.529999986</v>
      </c>
      <c r="E50" s="43">
        <v>366224.75</v>
      </c>
      <c r="F50" s="43">
        <v>0</v>
      </c>
      <c r="G50" s="43">
        <v>0</v>
      </c>
      <c r="H50" s="43">
        <v>2938828.92</v>
      </c>
      <c r="I50" s="43">
        <v>159370.04000000004</v>
      </c>
      <c r="J50" s="43">
        <v>54648.699999999983</v>
      </c>
      <c r="K50" s="43">
        <v>4336580.09</v>
      </c>
      <c r="L50" s="43">
        <v>0</v>
      </c>
      <c r="M50" s="43">
        <v>0</v>
      </c>
      <c r="N50" s="43">
        <v>3489361.4299999997</v>
      </c>
      <c r="O50" s="43">
        <v>270820.31000000029</v>
      </c>
      <c r="P50" s="43">
        <v>42968.75</v>
      </c>
      <c r="Q50" s="43">
        <v>0</v>
      </c>
      <c r="R50" s="43">
        <v>0</v>
      </c>
      <c r="S50" s="43">
        <v>37659.919999999925</v>
      </c>
      <c r="T50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31405393.729999982</v>
      </c>
      <c r="U50" s="43">
        <v>0</v>
      </c>
      <c r="V50" s="43">
        <f>CommIB[[#This Row],[Sub-total]]+CommIB[[#This Row],[HMO]]</f>
        <v>31405393.729999982</v>
      </c>
    </row>
    <row r="51" spans="1:22" ht="15" customHeight="1">
      <c r="A51" s="49">
        <f t="shared" si="0"/>
        <v>45</v>
      </c>
      <c r="B51" s="50" t="s">
        <v>10</v>
      </c>
      <c r="C51" s="43">
        <v>12982859.676299959</v>
      </c>
      <c r="D51" s="43">
        <v>109604281.17794001</v>
      </c>
      <c r="E51" s="43">
        <v>18863659.218759999</v>
      </c>
      <c r="F51" s="43">
        <v>22496897.83574</v>
      </c>
      <c r="G51" s="43">
        <v>1071648.2595600002</v>
      </c>
      <c r="H51" s="43">
        <v>39118430.859999299</v>
      </c>
      <c r="I51" s="43">
        <v>66469346.396190047</v>
      </c>
      <c r="J51" s="43">
        <v>9022697.4707300067</v>
      </c>
      <c r="K51" s="43">
        <v>11379750.099999994</v>
      </c>
      <c r="L51" s="43">
        <v>0</v>
      </c>
      <c r="M51" s="43">
        <v>75529297.303439021</v>
      </c>
      <c r="N51" s="43">
        <v>22176610.340929896</v>
      </c>
      <c r="O51" s="43">
        <v>14346199.357259989</v>
      </c>
      <c r="P51" s="43">
        <v>10208110.209371001</v>
      </c>
      <c r="Q51" s="43">
        <v>4287044.7299999967</v>
      </c>
      <c r="R51" s="43">
        <v>650852.78750000009</v>
      </c>
      <c r="S51" s="43">
        <v>13639629.456280012</v>
      </c>
      <c r="T51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431847315.17999911</v>
      </c>
      <c r="U51" s="43">
        <v>35150039.560000062</v>
      </c>
      <c r="V51" s="43">
        <f>CommIB[[#This Row],[Sub-total]]+CommIB[[#This Row],[HMO]]</f>
        <v>466997354.73999918</v>
      </c>
    </row>
    <row r="52" spans="1:22" ht="15" customHeight="1">
      <c r="A52" s="46">
        <f t="shared" si="0"/>
        <v>46</v>
      </c>
      <c r="B52" s="50" t="s">
        <v>32</v>
      </c>
      <c r="C52" s="43">
        <v>0</v>
      </c>
      <c r="D52" s="43">
        <v>4255480.4886156023</v>
      </c>
      <c r="E52" s="43">
        <v>11208681.651999999</v>
      </c>
      <c r="F52" s="43">
        <v>15601389.052102908</v>
      </c>
      <c r="G52" s="43">
        <v>269570.08600000292</v>
      </c>
      <c r="H52" s="43">
        <v>4816786.3355356976</v>
      </c>
      <c r="I52" s="43">
        <v>0</v>
      </c>
      <c r="J52" s="43">
        <v>3165341.151017528</v>
      </c>
      <c r="K52" s="43">
        <v>1458402.2058890983</v>
      </c>
      <c r="L52" s="43">
        <v>0</v>
      </c>
      <c r="M52" s="43">
        <v>0</v>
      </c>
      <c r="N52" s="43">
        <v>2885534.3203390492</v>
      </c>
      <c r="O52" s="43">
        <v>5335.46</v>
      </c>
      <c r="P52" s="43">
        <v>45037.5</v>
      </c>
      <c r="Q52" s="43">
        <v>0</v>
      </c>
      <c r="R52" s="43">
        <v>0</v>
      </c>
      <c r="S52" s="43">
        <v>0</v>
      </c>
      <c r="T52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43711558.251499884</v>
      </c>
      <c r="U52" s="43">
        <v>4309943.7100000009</v>
      </c>
      <c r="V52" s="43">
        <f>CommIB[[#This Row],[Sub-total]]+CommIB[[#This Row],[HMO]]</f>
        <v>48021501.961499885</v>
      </c>
    </row>
    <row r="53" spans="1:22" ht="15" customHeight="1">
      <c r="A53" s="49">
        <f t="shared" si="0"/>
        <v>47</v>
      </c>
      <c r="B53" s="50" t="s">
        <v>62</v>
      </c>
      <c r="C53" s="43">
        <v>544657</v>
      </c>
      <c r="D53" s="43">
        <v>355258</v>
      </c>
      <c r="E53" s="43">
        <v>36624.9951</v>
      </c>
      <c r="F53" s="43">
        <v>0</v>
      </c>
      <c r="G53" s="43">
        <v>0</v>
      </c>
      <c r="H53" s="43">
        <v>474495.011833333</v>
      </c>
      <c r="I53" s="43">
        <v>242060</v>
      </c>
      <c r="J53" s="43">
        <v>11730.9979285714</v>
      </c>
      <c r="K53" s="43">
        <v>0</v>
      </c>
      <c r="L53" s="43">
        <v>0</v>
      </c>
      <c r="M53" s="43">
        <v>0</v>
      </c>
      <c r="N53" s="43">
        <v>0</v>
      </c>
      <c r="O53" s="43">
        <v>16573</v>
      </c>
      <c r="P53" s="43">
        <v>0</v>
      </c>
      <c r="Q53" s="43">
        <v>0</v>
      </c>
      <c r="R53" s="43">
        <v>0</v>
      </c>
      <c r="S53" s="43">
        <v>0</v>
      </c>
      <c r="T53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1681399.0048619043</v>
      </c>
      <c r="U53" s="43">
        <v>0</v>
      </c>
      <c r="V53" s="43">
        <f>CommIB[[#This Row],[Sub-total]]+CommIB[[#This Row],[HMO]]</f>
        <v>1681399.0048619043</v>
      </c>
    </row>
    <row r="54" spans="1:22" ht="15" customHeight="1">
      <c r="A54" s="46">
        <f t="shared" si="0"/>
        <v>48</v>
      </c>
      <c r="B54" s="50" t="s">
        <v>44</v>
      </c>
      <c r="C54" s="43">
        <v>183514.49</v>
      </c>
      <c r="D54" s="43">
        <v>1544992.06</v>
      </c>
      <c r="E54" s="43">
        <v>15484.28</v>
      </c>
      <c r="F54" s="43">
        <v>11085.19</v>
      </c>
      <c r="G54" s="43">
        <v>33370.04</v>
      </c>
      <c r="H54" s="43">
        <v>1672155.94</v>
      </c>
      <c r="I54" s="43">
        <v>9295313.5600000005</v>
      </c>
      <c r="J54" s="43">
        <v>249152.17</v>
      </c>
      <c r="K54" s="43">
        <v>320340.90000000002</v>
      </c>
      <c r="L54" s="43">
        <v>35318.26</v>
      </c>
      <c r="M54" s="43">
        <v>29029.53</v>
      </c>
      <c r="N54" s="43">
        <v>169419.23</v>
      </c>
      <c r="O54" s="43">
        <v>63709.83</v>
      </c>
      <c r="P54" s="43">
        <v>7531.11</v>
      </c>
      <c r="Q54" s="43">
        <v>10201460.02</v>
      </c>
      <c r="R54" s="43">
        <v>917245.37</v>
      </c>
      <c r="S54" s="43">
        <v>670940.02</v>
      </c>
      <c r="T54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25420062</v>
      </c>
      <c r="U54" s="43">
        <v>1400</v>
      </c>
      <c r="V54" s="43">
        <f>CommIB[[#This Row],[Sub-total]]+CommIB[[#This Row],[HMO]]</f>
        <v>25421462</v>
      </c>
    </row>
    <row r="55" spans="1:22" ht="15" customHeight="1">
      <c r="A55" s="49">
        <f t="shared" si="0"/>
        <v>49</v>
      </c>
      <c r="B55" s="50" t="s">
        <v>50</v>
      </c>
      <c r="C55" s="43">
        <v>0</v>
      </c>
      <c r="D55" s="43">
        <v>4812357.8733999915</v>
      </c>
      <c r="E55" s="43">
        <v>6019602.3500000015</v>
      </c>
      <c r="F55" s="43">
        <v>0</v>
      </c>
      <c r="G55" s="43">
        <v>0</v>
      </c>
      <c r="H55" s="43">
        <v>3647728.5392000806</v>
      </c>
      <c r="I55" s="43">
        <v>0</v>
      </c>
      <c r="J55" s="43">
        <v>232830.15460000001</v>
      </c>
      <c r="K55" s="43">
        <v>288035.84000000008</v>
      </c>
      <c r="L55" s="43">
        <v>68818.5</v>
      </c>
      <c r="M55" s="43">
        <v>0</v>
      </c>
      <c r="N55" s="43">
        <v>509619.64999999991</v>
      </c>
      <c r="O55" s="43">
        <v>450506.8899999999</v>
      </c>
      <c r="P55" s="43">
        <v>0</v>
      </c>
      <c r="Q55" s="43">
        <v>76935</v>
      </c>
      <c r="R55" s="43">
        <v>0</v>
      </c>
      <c r="S55" s="43">
        <v>95949.709999999963</v>
      </c>
      <c r="T55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16202384.507200073</v>
      </c>
      <c r="U55" s="43">
        <v>2498168.08</v>
      </c>
      <c r="V55" s="43">
        <f>CommIB[[#This Row],[Sub-total]]+CommIB[[#This Row],[HMO]]</f>
        <v>18700552.587200075</v>
      </c>
    </row>
    <row r="56" spans="1:22" ht="15" customHeight="1">
      <c r="A56" s="46">
        <f t="shared" si="0"/>
        <v>50</v>
      </c>
      <c r="B56" s="50" t="s">
        <v>48</v>
      </c>
      <c r="C56" s="43">
        <v>211858.91999999993</v>
      </c>
      <c r="D56" s="43">
        <v>113468.82</v>
      </c>
      <c r="E56" s="43">
        <v>0</v>
      </c>
      <c r="F56" s="43">
        <v>0</v>
      </c>
      <c r="G56" s="43">
        <v>0</v>
      </c>
      <c r="H56" s="43">
        <v>116151.08</v>
      </c>
      <c r="I56" s="43">
        <v>0</v>
      </c>
      <c r="J56" s="43">
        <v>73884.890000000014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515363.70999999996</v>
      </c>
      <c r="U56" s="43">
        <v>9921664.2600000054</v>
      </c>
      <c r="V56" s="43">
        <f>CommIB[[#This Row],[Sub-total]]+CommIB[[#This Row],[HMO]]</f>
        <v>10437027.970000006</v>
      </c>
    </row>
    <row r="57" spans="1:22" ht="15" customHeight="1">
      <c r="A57" s="49">
        <f t="shared" si="0"/>
        <v>51</v>
      </c>
      <c r="B57" s="50" t="s">
        <v>47</v>
      </c>
      <c r="C57" s="43">
        <v>0</v>
      </c>
      <c r="D57" s="43">
        <v>156667</v>
      </c>
      <c r="E57" s="43">
        <v>0</v>
      </c>
      <c r="F57" s="43">
        <v>0</v>
      </c>
      <c r="G57" s="43">
        <v>0</v>
      </c>
      <c r="H57" s="43">
        <v>492962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649629</v>
      </c>
      <c r="U57" s="43">
        <v>20752716</v>
      </c>
      <c r="V57" s="43">
        <f>CommIB[[#This Row],[Sub-total]]+CommIB[[#This Row],[HMO]]</f>
        <v>21402345</v>
      </c>
    </row>
    <row r="58" spans="1:22" ht="15" customHeight="1">
      <c r="A58" s="46">
        <f t="shared" si="0"/>
        <v>52</v>
      </c>
      <c r="B58" s="50" t="s">
        <v>27</v>
      </c>
      <c r="C58" s="43">
        <v>2120743</v>
      </c>
      <c r="D58" s="43">
        <v>13093468</v>
      </c>
      <c r="E58" s="43">
        <v>509391</v>
      </c>
      <c r="F58" s="43">
        <v>80537</v>
      </c>
      <c r="G58" s="43">
        <v>0</v>
      </c>
      <c r="H58" s="43">
        <v>1350525</v>
      </c>
      <c r="I58" s="43">
        <v>16373897</v>
      </c>
      <c r="J58" s="43">
        <v>1014183</v>
      </c>
      <c r="K58" s="43">
        <v>2030846</v>
      </c>
      <c r="L58" s="43">
        <v>0</v>
      </c>
      <c r="M58" s="43">
        <v>0</v>
      </c>
      <c r="N58" s="43">
        <v>3531931</v>
      </c>
      <c r="O58" s="43">
        <v>1801732</v>
      </c>
      <c r="P58" s="43">
        <v>0</v>
      </c>
      <c r="Q58" s="43">
        <v>0</v>
      </c>
      <c r="R58" s="43">
        <v>0</v>
      </c>
      <c r="S58" s="43">
        <v>585991</v>
      </c>
      <c r="T58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42493244</v>
      </c>
      <c r="U58" s="43">
        <v>10124895</v>
      </c>
      <c r="V58" s="43">
        <f>CommIB[[#This Row],[Sub-total]]+CommIB[[#This Row],[HMO]]</f>
        <v>52618139</v>
      </c>
    </row>
    <row r="59" spans="1:22" ht="15" customHeight="1">
      <c r="A59" s="49">
        <f t="shared" si="0"/>
        <v>53</v>
      </c>
      <c r="B59" s="50" t="s">
        <v>33</v>
      </c>
      <c r="C59" s="43">
        <v>1974482.4946904182</v>
      </c>
      <c r="D59" s="43">
        <v>5083713.4711706936</v>
      </c>
      <c r="E59" s="43">
        <v>5581340.0166821498</v>
      </c>
      <c r="F59" s="43">
        <v>0</v>
      </c>
      <c r="G59" s="43">
        <v>0</v>
      </c>
      <c r="H59" s="43">
        <v>2215922.5227634097</v>
      </c>
      <c r="I59" s="43">
        <v>11382438.836454414</v>
      </c>
      <c r="J59" s="43">
        <v>815893.65251882281</v>
      </c>
      <c r="K59" s="43">
        <v>3150107.8620379986</v>
      </c>
      <c r="L59" s="43">
        <v>0</v>
      </c>
      <c r="M59" s="43">
        <v>0</v>
      </c>
      <c r="N59" s="43">
        <v>2727601.6547999997</v>
      </c>
      <c r="O59" s="43">
        <v>1035848.3648499995</v>
      </c>
      <c r="P59" s="43">
        <v>45423.599999999977</v>
      </c>
      <c r="Q59" s="43">
        <v>766019.09999999986</v>
      </c>
      <c r="R59" s="43">
        <v>807907.67079999903</v>
      </c>
      <c r="S59" s="43">
        <v>-379911.20200000051</v>
      </c>
      <c r="T59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35206788.044767909</v>
      </c>
      <c r="U59" s="43">
        <v>583683.09808000084</v>
      </c>
      <c r="V59" s="43">
        <f>CommIB[[#This Row],[Sub-total]]+CommIB[[#This Row],[HMO]]</f>
        <v>35790471.142847911</v>
      </c>
    </row>
    <row r="60" spans="1:22" ht="15" customHeight="1">
      <c r="A60" s="46">
        <f t="shared" si="0"/>
        <v>54</v>
      </c>
      <c r="B60" s="50" t="s">
        <v>17</v>
      </c>
      <c r="C60" s="43">
        <v>3235408.6230948046</v>
      </c>
      <c r="D60" s="43">
        <v>66836521.598586082</v>
      </c>
      <c r="E60" s="43">
        <v>7776268.3589330986</v>
      </c>
      <c r="F60" s="43">
        <v>1515902.7228264995</v>
      </c>
      <c r="G60" s="43">
        <v>27034.742268039845</v>
      </c>
      <c r="H60" s="43">
        <v>15624388.747196004</v>
      </c>
      <c r="I60" s="43">
        <v>9365921.1579021066</v>
      </c>
      <c r="J60" s="43">
        <v>2337747.2831987012</v>
      </c>
      <c r="K60" s="43">
        <v>8476547.4593759924</v>
      </c>
      <c r="L60" s="43">
        <v>0</v>
      </c>
      <c r="M60" s="43">
        <v>0</v>
      </c>
      <c r="N60" s="43">
        <v>8861720.0030755103</v>
      </c>
      <c r="O60" s="43">
        <v>6551026.7269134</v>
      </c>
      <c r="P60" s="43">
        <v>0</v>
      </c>
      <c r="Q60" s="43">
        <v>0</v>
      </c>
      <c r="R60" s="43">
        <v>0</v>
      </c>
      <c r="S60" s="43">
        <v>106307.62143287598</v>
      </c>
      <c r="T60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130714795.04480308</v>
      </c>
      <c r="U60" s="43">
        <v>111305248.38958395</v>
      </c>
      <c r="V60" s="43">
        <f>CommIB[[#This Row],[Sub-total]]+CommIB[[#This Row],[HMO]]</f>
        <v>242020043.43438703</v>
      </c>
    </row>
    <row r="61" spans="1:22" ht="15" customHeight="1">
      <c r="A61" s="49">
        <f t="shared" si="0"/>
        <v>55</v>
      </c>
      <c r="B61" s="50" t="s">
        <v>46</v>
      </c>
      <c r="C61" s="43">
        <v>413786.25930300029</v>
      </c>
      <c r="D61" s="43">
        <v>2519294.7587859835</v>
      </c>
      <c r="E61" s="43">
        <v>188805.68000000017</v>
      </c>
      <c r="F61" s="43">
        <v>5125224.7089850008</v>
      </c>
      <c r="G61" s="43">
        <v>0</v>
      </c>
      <c r="H61" s="43">
        <v>1009830.5620353012</v>
      </c>
      <c r="I61" s="43">
        <v>82919.678560000029</v>
      </c>
      <c r="J61" s="43">
        <v>660413.10856199986</v>
      </c>
      <c r="K61" s="43">
        <v>135065.532565</v>
      </c>
      <c r="L61" s="43">
        <v>0</v>
      </c>
      <c r="M61" s="43">
        <v>0</v>
      </c>
      <c r="N61" s="43">
        <v>152517.08240300004</v>
      </c>
      <c r="O61" s="43">
        <v>231146.56196000008</v>
      </c>
      <c r="P61" s="43">
        <v>0</v>
      </c>
      <c r="Q61" s="43">
        <v>0</v>
      </c>
      <c r="R61" s="43">
        <v>8607.4999999999418</v>
      </c>
      <c r="S61" s="43">
        <v>0</v>
      </c>
      <c r="T61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10527611.433159286</v>
      </c>
      <c r="U61" s="43">
        <v>279509.93586899946</v>
      </c>
      <c r="V61" s="43">
        <f>CommIB[[#This Row],[Sub-total]]+CommIB[[#This Row],[HMO]]</f>
        <v>10807121.369028285</v>
      </c>
    </row>
    <row r="62" spans="1:22" ht="15" customHeight="1">
      <c r="A62" s="46">
        <f t="shared" si="0"/>
        <v>56</v>
      </c>
      <c r="B62" s="50" t="s">
        <v>14</v>
      </c>
      <c r="C62" s="43">
        <v>4971852</v>
      </c>
      <c r="D62" s="43">
        <v>173277789</v>
      </c>
      <c r="E62" s="43">
        <v>18049311</v>
      </c>
      <c r="F62" s="43">
        <v>608720</v>
      </c>
      <c r="G62" s="43">
        <v>4503713</v>
      </c>
      <c r="H62" s="43">
        <v>12373909</v>
      </c>
      <c r="I62" s="43">
        <v>0</v>
      </c>
      <c r="J62" s="43">
        <v>1838126</v>
      </c>
      <c r="K62" s="43">
        <v>30268680</v>
      </c>
      <c r="L62" s="43">
        <v>0</v>
      </c>
      <c r="M62" s="43">
        <v>0</v>
      </c>
      <c r="N62" s="43">
        <v>33289296</v>
      </c>
      <c r="O62" s="43">
        <v>12040113</v>
      </c>
      <c r="P62" s="43">
        <v>100288</v>
      </c>
      <c r="Q62" s="43">
        <v>0</v>
      </c>
      <c r="R62" s="43">
        <v>0</v>
      </c>
      <c r="S62" s="43">
        <v>0</v>
      </c>
      <c r="T62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291321797</v>
      </c>
      <c r="U62" s="43">
        <v>88496275</v>
      </c>
      <c r="V62" s="43">
        <f>CommIB[[#This Row],[Sub-total]]+CommIB[[#This Row],[HMO]]</f>
        <v>379818072</v>
      </c>
    </row>
    <row r="63" spans="1:22" ht="15" customHeight="1">
      <c r="A63" s="49">
        <f t="shared" si="0"/>
        <v>57</v>
      </c>
      <c r="B63" s="50" t="s">
        <v>36</v>
      </c>
      <c r="C63" s="43">
        <v>1198990.4866999593</v>
      </c>
      <c r="D63" s="43">
        <v>6450309.2200000063</v>
      </c>
      <c r="E63" s="43">
        <v>2061499.93000005</v>
      </c>
      <c r="F63" s="43">
        <v>0</v>
      </c>
      <c r="G63" s="43">
        <v>0</v>
      </c>
      <c r="H63" s="43">
        <v>2802565.8000000007</v>
      </c>
      <c r="I63" s="43">
        <v>882242.93460596353</v>
      </c>
      <c r="J63" s="43">
        <v>2073467.6200000015</v>
      </c>
      <c r="K63" s="43">
        <v>2157499.7200000007</v>
      </c>
      <c r="L63" s="43">
        <v>0</v>
      </c>
      <c r="M63" s="43">
        <v>0</v>
      </c>
      <c r="N63" s="43">
        <v>1969690.2499999991</v>
      </c>
      <c r="O63" s="43">
        <v>2634695.9900000021</v>
      </c>
      <c r="P63" s="43">
        <v>0</v>
      </c>
      <c r="Q63" s="43">
        <v>0</v>
      </c>
      <c r="R63" s="43">
        <v>0</v>
      </c>
      <c r="S63" s="43">
        <v>0</v>
      </c>
      <c r="T63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22230961.951305985</v>
      </c>
      <c r="U63" s="43">
        <v>9022448.0664096028</v>
      </c>
      <c r="V63" s="43">
        <f>CommIB[[#This Row],[Sub-total]]+CommIB[[#This Row],[HMO]]</f>
        <v>31253410.017715588</v>
      </c>
    </row>
    <row r="64" spans="1:22" ht="15" customHeight="1">
      <c r="A64" s="46">
        <f t="shared" si="0"/>
        <v>58</v>
      </c>
      <c r="B64" s="50" t="s">
        <v>34</v>
      </c>
      <c r="C64" s="43">
        <v>654009</v>
      </c>
      <c r="D64" s="43">
        <v>1800507</v>
      </c>
      <c r="E64" s="43">
        <v>958506</v>
      </c>
      <c r="F64" s="43">
        <v>7439564</v>
      </c>
      <c r="G64" s="43">
        <v>172084</v>
      </c>
      <c r="H64" s="43">
        <v>17461743</v>
      </c>
      <c r="I64" s="43">
        <v>3021319</v>
      </c>
      <c r="J64" s="43">
        <v>0</v>
      </c>
      <c r="K64" s="43">
        <v>110106</v>
      </c>
      <c r="L64" s="43">
        <v>0</v>
      </c>
      <c r="M64" s="43">
        <v>0</v>
      </c>
      <c r="N64" s="43">
        <v>2313699</v>
      </c>
      <c r="O64" s="43">
        <v>0</v>
      </c>
      <c r="P64" s="43">
        <v>0</v>
      </c>
      <c r="Q64" s="43">
        <v>0</v>
      </c>
      <c r="R64" s="43">
        <v>0</v>
      </c>
      <c r="S64" s="43">
        <v>4219</v>
      </c>
      <c r="T64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33935756</v>
      </c>
      <c r="U64" s="43">
        <v>0</v>
      </c>
      <c r="V64" s="43">
        <f>CommIB[[#This Row],[Sub-total]]+CommIB[[#This Row],[HMO]]</f>
        <v>33935756</v>
      </c>
    </row>
    <row r="65" spans="1:22" ht="15" customHeight="1">
      <c r="A65" s="49">
        <f t="shared" si="0"/>
        <v>59</v>
      </c>
      <c r="B65" s="50" t="s">
        <v>51</v>
      </c>
      <c r="C65" s="43">
        <v>0</v>
      </c>
      <c r="D65" s="43">
        <v>8825969</v>
      </c>
      <c r="E65" s="43">
        <v>45997</v>
      </c>
      <c r="F65" s="43">
        <v>0</v>
      </c>
      <c r="G65" s="43">
        <v>0</v>
      </c>
      <c r="H65" s="43">
        <v>4266616</v>
      </c>
      <c r="I65" s="43">
        <v>745780</v>
      </c>
      <c r="J65" s="43">
        <v>0</v>
      </c>
      <c r="K65" s="43">
        <v>0</v>
      </c>
      <c r="L65" s="43">
        <v>0</v>
      </c>
      <c r="M65" s="43">
        <v>0</v>
      </c>
      <c r="N65" s="43">
        <v>281333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14165695</v>
      </c>
      <c r="U65" s="43">
        <v>0</v>
      </c>
      <c r="V65" s="43">
        <f>CommIB[[#This Row],[Sub-total]]+CommIB[[#This Row],[HMO]]</f>
        <v>14165695</v>
      </c>
    </row>
    <row r="66" spans="1:22" ht="15" customHeight="1">
      <c r="A66" s="46">
        <f t="shared" si="0"/>
        <v>60</v>
      </c>
      <c r="B66" s="50" t="s">
        <v>8</v>
      </c>
      <c r="C66" s="43">
        <v>14518551.619999999</v>
      </c>
      <c r="D66" s="43">
        <v>34167006.630000003</v>
      </c>
      <c r="E66" s="43">
        <v>1923697.02</v>
      </c>
      <c r="F66" s="43">
        <v>183741.75</v>
      </c>
      <c r="G66" s="43">
        <v>0</v>
      </c>
      <c r="H66" s="43">
        <v>851226.2</v>
      </c>
      <c r="I66" s="43">
        <v>234474864.13</v>
      </c>
      <c r="J66" s="43">
        <v>1177429.5900000001</v>
      </c>
      <c r="K66" s="43">
        <v>2177448.25</v>
      </c>
      <c r="L66" s="43">
        <v>0</v>
      </c>
      <c r="M66" s="43">
        <v>0</v>
      </c>
      <c r="N66" s="43">
        <v>48089.08</v>
      </c>
      <c r="O66" s="43">
        <v>7467498.1900000004</v>
      </c>
      <c r="P66" s="43">
        <v>5042919.1399999997</v>
      </c>
      <c r="Q66" s="43">
        <v>459949</v>
      </c>
      <c r="R66" s="43">
        <v>240170.66</v>
      </c>
      <c r="S66" s="43">
        <v>2235765.73</v>
      </c>
      <c r="T66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304968356.99000001</v>
      </c>
      <c r="U66" s="43">
        <v>0</v>
      </c>
      <c r="V66" s="43">
        <f>CommIB[[#This Row],[Sub-total]]+CommIB[[#This Row],[HMO]]</f>
        <v>304968356.99000001</v>
      </c>
    </row>
    <row r="67" spans="1:22" ht="15" customHeight="1">
      <c r="A67" s="49">
        <f t="shared" si="0"/>
        <v>61</v>
      </c>
      <c r="B67" s="50" t="s">
        <v>57</v>
      </c>
      <c r="C67" s="43">
        <v>0</v>
      </c>
      <c r="D67" s="43">
        <v>2908480.5700000003</v>
      </c>
      <c r="E67" s="43">
        <v>798920.22000000067</v>
      </c>
      <c r="F67" s="43">
        <v>0</v>
      </c>
      <c r="G67" s="43">
        <v>104400</v>
      </c>
      <c r="H67" s="43">
        <v>277135.5299999998</v>
      </c>
      <c r="I67" s="43">
        <v>0</v>
      </c>
      <c r="J67" s="43">
        <v>316231.48899999959</v>
      </c>
      <c r="K67" s="43">
        <v>1296</v>
      </c>
      <c r="L67" s="43">
        <v>0</v>
      </c>
      <c r="M67" s="43">
        <v>0</v>
      </c>
      <c r="N67" s="43">
        <v>105730.05000000005</v>
      </c>
      <c r="O67" s="43">
        <v>5167.5</v>
      </c>
      <c r="P67" s="43">
        <v>0</v>
      </c>
      <c r="Q67" s="43">
        <v>0</v>
      </c>
      <c r="R67" s="43">
        <v>0</v>
      </c>
      <c r="S67" s="43">
        <v>762.6200000000008</v>
      </c>
      <c r="T67" s="43">
        <f>CommIB[[#This Row],[Life]]+CommIB[[#This Row],[Fire]]+CommIB[[#This Row],[Marine Cargo]]+CommIB[[#This Row],[Marine Hull]]+CommIB[[#This Row],[Aviation]]+CommIB[[#This Row],[Motor Car]]+CommIB[[#This Row],[Health]]+CommIB[[#This Row],[Accident]]+CommIB[[#This Row],[Engineering]]+CommIB[[#This Row],[Insurance for Migrant Workers]]+CommIB[[#This Row],[Micro-Insurance]]+CommIB[[#This Row],[Bonds]]+CommIB[[#This Row],[General Liability]]+CommIB[[#This Row],[Prof. Indemnity]]+CommIB[[#This Row],[Crime Insurance]]+CommIB[[#This Row],[Special Risks]]+CommIB[[#This Row],[Miscellaneous]]</f>
        <v>4518123.9790000003</v>
      </c>
      <c r="U67" s="43">
        <v>227642.59000000032</v>
      </c>
      <c r="V67" s="43">
        <f>CommIB[[#This Row],[Sub-total]]+CommIB[[#This Row],[HMO]]</f>
        <v>4745766.5690000001</v>
      </c>
    </row>
    <row r="68" spans="1:22" s="45" customFormat="1" ht="18" customHeight="1">
      <c r="A68" s="51"/>
      <c r="B68" s="52" t="s">
        <v>67</v>
      </c>
      <c r="C68" s="44">
        <f t="shared" ref="C68:V68" si="1">SUM(C7:C67)</f>
        <v>1121301235.3536463</v>
      </c>
      <c r="D68" s="44">
        <f t="shared" si="1"/>
        <v>2268541509.4818182</v>
      </c>
      <c r="E68" s="44">
        <f t="shared" si="1"/>
        <v>287149873.43307757</v>
      </c>
      <c r="F68" s="44">
        <f t="shared" si="1"/>
        <v>82893224.134130999</v>
      </c>
      <c r="G68" s="44">
        <f t="shared" si="1"/>
        <v>35677844.195866205</v>
      </c>
      <c r="H68" s="44">
        <f t="shared" si="1"/>
        <v>1268963745.8222888</v>
      </c>
      <c r="I68" s="44">
        <f t="shared" si="1"/>
        <v>1129892098.1457067</v>
      </c>
      <c r="J68" s="44">
        <f t="shared" si="1"/>
        <v>124701939.67713702</v>
      </c>
      <c r="K68" s="44">
        <f t="shared" si="1"/>
        <v>405637379.79520148</v>
      </c>
      <c r="L68" s="44">
        <f t="shared" si="1"/>
        <v>156841.59</v>
      </c>
      <c r="M68" s="44">
        <f t="shared" si="1"/>
        <v>270303717.38535398</v>
      </c>
      <c r="N68" s="44">
        <f t="shared" si="1"/>
        <v>325861925.89839751</v>
      </c>
      <c r="O68" s="44">
        <f t="shared" si="1"/>
        <v>197377502.60313395</v>
      </c>
      <c r="P68" s="44">
        <f t="shared" si="1"/>
        <v>77206593.926333934</v>
      </c>
      <c r="Q68" s="44">
        <f t="shared" si="1"/>
        <v>29314216.674750831</v>
      </c>
      <c r="R68" s="44">
        <f t="shared" si="1"/>
        <v>26162295.327547804</v>
      </c>
      <c r="S68" s="44">
        <f t="shared" si="1"/>
        <v>178250735.53785786</v>
      </c>
      <c r="T68" s="44">
        <f t="shared" si="1"/>
        <v>7829392678.9822474</v>
      </c>
      <c r="U68" s="44">
        <f t="shared" si="1"/>
        <v>2033611784.7400131</v>
      </c>
      <c r="V68" s="44">
        <f t="shared" si="1"/>
        <v>9863004463.7222595</v>
      </c>
    </row>
    <row r="70" spans="1:22">
      <c r="A70" s="32" t="s">
        <v>68</v>
      </c>
    </row>
  </sheetData>
  <pageMargins left="0.39370078740157483" right="0.31496062992125984" top="0.55118110236220474" bottom="0.55118110236220474" header="0.31496062992125984" footer="0.31496062992125984"/>
  <pageSetup paperSize="9" scale="6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IB Comm Ranking</vt:lpstr>
      <vt:lpstr>IB Commissions per LINE</vt:lpstr>
      <vt:lpstr>'IB Comm Ranking'!Print_Titles</vt:lpstr>
      <vt:lpstr>'IB Commissions per LINE'!Print_Titles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R. Musñgi</dc:creator>
  <cp:lastModifiedBy>Carol R. Musñgi</cp:lastModifiedBy>
  <cp:lastPrinted>2023-11-10T00:58:04Z</cp:lastPrinted>
  <dcterms:created xsi:type="dcterms:W3CDTF">2023-11-08T07:44:34Z</dcterms:created>
  <dcterms:modified xsi:type="dcterms:W3CDTF">2023-11-10T00:58:34Z</dcterms:modified>
</cp:coreProperties>
</file>