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lab.serquina\OneDrive - Insurance Commission, DBM PS\Desktop\0623 For Records Section\"/>
    </mc:Choice>
  </mc:AlternateContent>
  <bookViews>
    <workbookView xWindow="0" yWindow="0" windowWidth="21570" windowHeight="8055" activeTab="1"/>
  </bookViews>
  <sheets>
    <sheet name="MBA Q1 2023" sheetId="1" r:id="rId1"/>
    <sheet name="Key Performance" sheetId="2" r:id="rId2"/>
  </sheets>
  <definedNames>
    <definedName name="A9999999999999999999">#REF!</definedName>
    <definedName name="_xlnm.Print_Area" localSheetId="1">'Key Performance'!$A$1:$M$51</definedName>
    <definedName name="_xlnm.Print_Area" localSheetId="0">'MBA Q1 2023'!$A$1:$L$41</definedName>
    <definedName name="_xlnm.Print_Titles" localSheetId="1">'Key Performance'!$A:$C</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8" i="2" l="1"/>
  <c r="J48" i="2"/>
  <c r="I48" i="2"/>
  <c r="H48" i="2"/>
  <c r="G48" i="2"/>
  <c r="F48" i="2"/>
  <c r="E48" i="2"/>
  <c r="D48"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J33" i="1" l="1"/>
  <c r="J31" i="1"/>
  <c r="J28" i="1"/>
  <c r="J27" i="1"/>
  <c r="J26" i="1"/>
  <c r="J25" i="1"/>
  <c r="J23" i="1"/>
  <c r="J21" i="1"/>
  <c r="J19" i="1"/>
  <c r="J17" i="1"/>
  <c r="H17" i="1"/>
  <c r="F17" i="1"/>
  <c r="J15" i="1"/>
  <c r="J12" i="1"/>
  <c r="J10" i="1"/>
</calcChain>
</file>

<file path=xl/sharedStrings.xml><?xml version="1.0" encoding="utf-8"?>
<sst xmlns="http://schemas.openxmlformats.org/spreadsheetml/2006/main" count="220" uniqueCount="91">
  <si>
    <t>INSURANCE INDUSTRY PERFORMANCE</t>
  </si>
  <si>
    <t>as of  the Quarter Ending March 31</t>
  </si>
  <si>
    <t>MUTUAL BENEFIT ASSOCIATIONS</t>
  </si>
  <si>
    <t>% Increase/      (Decrease)</t>
  </si>
  <si>
    <t>.</t>
  </si>
  <si>
    <t>Total Number of Companies</t>
  </si>
  <si>
    <t>*</t>
  </si>
  <si>
    <t>Total Number of Companies with Submissions</t>
  </si>
  <si>
    <t>( In Million Pesos )</t>
  </si>
  <si>
    <t xml:space="preserve">Total Assets </t>
  </si>
  <si>
    <t>Total Liabilities</t>
  </si>
  <si>
    <t>Total Fund Balance</t>
  </si>
  <si>
    <t>Total Guaranty Fund</t>
  </si>
  <si>
    <t>Total Invested Assets</t>
  </si>
  <si>
    <t>Total</t>
  </si>
  <si>
    <t xml:space="preserve">  Premium Income (Life)</t>
  </si>
  <si>
    <t>Total Contributions/Premiums</t>
  </si>
  <si>
    <t>Total Benefit Payments (Life)</t>
  </si>
  <si>
    <t>Total Benefits Payment / Expenses</t>
  </si>
  <si>
    <t>Total Net Surplus</t>
  </si>
  <si>
    <t>*Based on submitted unaudited quarterly statistical report</t>
  </si>
  <si>
    <t>**Based on submitted Annual Statements</t>
  </si>
  <si>
    <t>* includes assocations with pending application for renewal and 1 company under CRL</t>
  </si>
  <si>
    <t>r - revised data</t>
  </si>
  <si>
    <t xml:space="preserve">MBA performed well this year with premiums contribution increased by 16.59% from the previous year's Ps 5,609.9M. Total Net Surplus as of year-end amounted to Ps 3,131.2 M, up by 15.19% which can be attributed to higher investment income and lower in its investment expenses. </t>
  </si>
  <si>
    <t>Prepared: May 13, 2016</t>
  </si>
  <si>
    <r>
      <rPr>
        <b/>
        <i/>
        <sz val="14"/>
        <rFont val="Arial"/>
        <family val="2"/>
      </rPr>
      <t>*</t>
    </r>
    <r>
      <rPr>
        <b/>
        <i/>
        <sz val="12"/>
        <rFont val="Arial"/>
        <family val="2"/>
      </rPr>
      <t xml:space="preserve"> Based on Preliminary Data</t>
    </r>
  </si>
  <si>
    <t>KEY FINANCIAL STATISTICS OF MUTUAL BENEFIT ASSOCIATIONS Mutual Benefit Associations</t>
  </si>
  <si>
    <t>Based on submitted unaudited Quarterly Report on Selected Financial Statistics (QRSFS)</t>
  </si>
  <si>
    <t>as of March 31, 2023</t>
  </si>
  <si>
    <t>Name of Association*</t>
  </si>
  <si>
    <t>ASSETS</t>
  </si>
  <si>
    <t>LIABILITIES</t>
  </si>
  <si>
    <t>FUND BALANCE</t>
  </si>
  <si>
    <t>GUARANTY FUND</t>
  </si>
  <si>
    <t>INVESTED ASSETS</t>
  </si>
  <si>
    <t>PREMIUM INCOME</t>
  </si>
  <si>
    <t>BENEFIT EXPENSES</t>
  </si>
  <si>
    <t>NET INCOME</t>
  </si>
  <si>
    <t>Classification</t>
  </si>
  <si>
    <t>License Status</t>
  </si>
  <si>
    <t>AFP Mutual Benefit Association of the Philippines, Inc.</t>
  </si>
  <si>
    <t>Regular</t>
  </si>
  <si>
    <t>Active</t>
  </si>
  <si>
    <t xml:space="preserve">AimCoop Mutual Benefit Association, Inc. </t>
  </si>
  <si>
    <t>Microinsurance</t>
  </si>
  <si>
    <t>Alalay sa Kaunlaran (ASKI) Benefit Association, Inc.</t>
  </si>
  <si>
    <t>Bureau of Jail Management &amp; Penology MBAI</t>
  </si>
  <si>
    <t>CARD Mutual Benefit Association, Inc.</t>
  </si>
  <si>
    <t>CCT Mutual Benefit Association, Inc.</t>
  </si>
  <si>
    <t>Cooperative Alliance for Responsive Endeavor MBAI</t>
  </si>
  <si>
    <t>Fidelity Mutual Life, Inc.</t>
  </si>
  <si>
    <t>Fire Services Mutual Benefit Association, Inc. (FSMBAI)</t>
  </si>
  <si>
    <t>Government Employees Mutual Benefit Association, Inc.</t>
  </si>
  <si>
    <t xml:space="preserve">Kabigkis Mutual Benefit Association, Inc. </t>
  </si>
  <si>
    <t>KASAGANA-KA Mutual Benefit Association, Inc.</t>
  </si>
  <si>
    <t>Katalingbanong Kaangayan Para sa Kasegurong Ug Kalambuan MBA, Inc.</t>
  </si>
  <si>
    <t>KAZAMA GRAMEEN Mutual Benefit Association (KG-MBA), Inc.</t>
  </si>
  <si>
    <t>KCCDFI Mutual Benefit Association, Inc.</t>
  </si>
  <si>
    <t>Knights of Columbus Fraternal Association of the Philippines, Inc.</t>
  </si>
  <si>
    <t>Lakan Mutual Benefit Association, Inc.</t>
  </si>
  <si>
    <t>Pending</t>
  </si>
  <si>
    <t>Manila Public School Teachers Association, Inc.</t>
  </si>
  <si>
    <t>Under CRL</t>
  </si>
  <si>
    <t>Manila Teachers Mutual Aid System, Inc.</t>
  </si>
  <si>
    <t>Meralco  Employees Mutual Benefit Association</t>
  </si>
  <si>
    <t>Mindanao Educators Mutual Benefit Association, Inc.</t>
  </si>
  <si>
    <t>Mindoro Teachers’ Mutual Aid System</t>
  </si>
  <si>
    <t xml:space="preserve">Mt. Province Teachers' Mutual Aid System, Inc. </t>
  </si>
  <si>
    <t>National Confederation of Cooperatives MBA, Inc.</t>
  </si>
  <si>
    <t>Novo Ecijano Teacher's Mutual Benefit Association, Inc.</t>
  </si>
  <si>
    <t>Nueva Segovia Consortium of Cooperatives MBA, Inc.</t>
  </si>
  <si>
    <t>Pag-Asa ng Pinoy MBA, Inc.</t>
  </si>
  <si>
    <t>Paglaum Mutual Benefit Association (PAGLAUM MBAI), Inc.</t>
  </si>
  <si>
    <t>Pangasinan Public School Teachers Mutual Benefit Association</t>
  </si>
  <si>
    <t>No report submitted</t>
  </si>
  <si>
    <t>Peoples Bank of Caraga, MBAI</t>
  </si>
  <si>
    <t>Philippine Public School Teachers Association (PPSTA)</t>
  </si>
  <si>
    <t>Postal Services Mutual Benefit Association, Inc.</t>
  </si>
  <si>
    <t xml:space="preserve">Praxis Fides Mutual Benefit Association, Inc. </t>
  </si>
  <si>
    <t>Public Safety Mutual Benefit Fund</t>
  </si>
  <si>
    <t>Quidan Pag-inupdanay MBA, Inc.</t>
  </si>
  <si>
    <t>Serviamus Mutual Benefit Association, Inc.</t>
  </si>
  <si>
    <t>Simbag sa Emerhensiya Asin Dagdag Pasegurohan, MBAI (SEPD MBAI)</t>
  </si>
  <si>
    <t>Teachers Association of Pangasinan, Dagupan City and San Carlos City, MBAI</t>
  </si>
  <si>
    <t>Tulay sa Pag-unlad, Mutual Benefit Association, Inc.</t>
  </si>
  <si>
    <t>Tulungan Mutual Benefit Association,Inc.</t>
  </si>
  <si>
    <t>Uswag Mutual Benefit Association (USWAG MBAI), Inc.</t>
  </si>
  <si>
    <t xml:space="preserve">          GRAND TOTAL</t>
  </si>
  <si>
    <t>Notes:</t>
  </si>
  <si>
    <t>* MBAs do not exhibit competition due to its nature of business and unique market segment serviced per MBA. The statistics are only for the sole purpose of presenting the financial performance of each association.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</si>
</sst>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_(* #,##0.0_);_(* \(#,##0.0\);_(* &quot;-&quot;??_);_(@_)"/>
    <numFmt numFmtId="167" formatCode="_(* #,##0.0_);_(* \(#,##0.0\);_(* &quot;-&quot;?_);_(@_)"/>
    <numFmt numFmtId="168" formatCode="_-* #,##0_-;\-* #,##0_-;_-* &quot;-&quot;??_-;_-@_-"/>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8"/>
      <name val="Arial"/>
      <family val="2"/>
    </font>
    <font>
      <sz val="14"/>
      <name val="Arial"/>
      <family val="2"/>
    </font>
    <font>
      <b/>
      <sz val="12"/>
      <name val="Arial"/>
      <family val="2"/>
    </font>
    <font>
      <b/>
      <sz val="14"/>
      <name val="Arial"/>
      <family val="2"/>
    </font>
    <font>
      <i/>
      <sz val="12"/>
      <name val="Arial"/>
      <family val="2"/>
    </font>
    <font>
      <i/>
      <sz val="11"/>
      <color theme="1"/>
      <name val="Arial"/>
      <family val="2"/>
    </font>
    <font>
      <i/>
      <sz val="11"/>
      <name val="Arial"/>
      <family val="2"/>
    </font>
    <font>
      <i/>
      <sz val="10"/>
      <name val="Arial Narrow"/>
      <family val="2"/>
    </font>
    <font>
      <b/>
      <sz val="16"/>
      <name val="Arial"/>
      <family val="2"/>
    </font>
    <font>
      <b/>
      <i/>
      <sz val="12"/>
      <name val="Arial"/>
      <family val="2"/>
    </font>
    <font>
      <b/>
      <i/>
      <sz val="14"/>
      <name val="Arial"/>
      <family val="2"/>
    </font>
    <font>
      <sz val="10"/>
      <color theme="1"/>
      <name val="Arial"/>
      <family val="2"/>
    </font>
    <font>
      <sz val="9"/>
      <color theme="1"/>
      <name val="Calibri"/>
      <family val="2"/>
      <scheme val="minor"/>
    </font>
    <font>
      <sz val="11"/>
      <name val="Calibri"/>
      <family val="2"/>
      <scheme val="minor"/>
    </font>
    <font>
      <b/>
      <sz val="10"/>
      <name val="Arial"/>
      <family val="2"/>
    </font>
    <font>
      <sz val="9"/>
      <name val="Arial"/>
      <family val="2"/>
    </font>
    <font>
      <i/>
      <sz val="10"/>
      <name val="Arial"/>
      <family val="2"/>
    </font>
    <font>
      <i/>
      <sz val="10"/>
      <color theme="1"/>
      <name val="Arial"/>
      <family val="2"/>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4" fontId="3" fillId="0" borderId="0" applyFont="0" applyFill="0" applyBorder="0" applyAlignment="0" applyProtection="0"/>
    <xf numFmtId="0" fontId="3" fillId="0" borderId="0"/>
    <xf numFmtId="0" fontId="2" fillId="0" borderId="0"/>
    <xf numFmtId="0" fontId="1"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56">
    <xf numFmtId="0" fontId="0" fillId="0" borderId="0" xfId="0"/>
    <xf numFmtId="0" fontId="4" fillId="0" borderId="0" xfId="2" applyFont="1"/>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6" fillId="0" borderId="5" xfId="0" applyFont="1" applyBorder="1"/>
    <xf numFmtId="0" fontId="6" fillId="0" borderId="0" xfId="0" applyFont="1"/>
    <xf numFmtId="0" fontId="4" fillId="0" borderId="8" xfId="0" applyFont="1" applyBorder="1"/>
    <xf numFmtId="0" fontId="4" fillId="2" borderId="4" xfId="2" applyFont="1" applyFill="1" applyBorder="1"/>
    <xf numFmtId="0" fontId="4" fillId="2" borderId="0" xfId="2" applyFont="1" applyFill="1"/>
    <xf numFmtId="0" fontId="4" fillId="2" borderId="12" xfId="2" applyFont="1" applyFill="1" applyBorder="1"/>
    <xf numFmtId="0" fontId="4" fillId="2" borderId="11" xfId="2" applyFont="1" applyFill="1" applyBorder="1"/>
    <xf numFmtId="0" fontId="4" fillId="2" borderId="12" xfId="0" applyFont="1" applyFill="1" applyBorder="1"/>
    <xf numFmtId="0" fontId="4" fillId="2" borderId="9" xfId="0" applyFont="1" applyFill="1" applyBorder="1"/>
    <xf numFmtId="0" fontId="4" fillId="2" borderId="0" xfId="0" applyFont="1" applyFill="1"/>
    <xf numFmtId="0" fontId="4" fillId="2" borderId="5" xfId="2" applyFont="1" applyFill="1" applyBorder="1"/>
    <xf numFmtId="0" fontId="7" fillId="2" borderId="15" xfId="2" applyFont="1" applyFill="1" applyBorder="1"/>
    <xf numFmtId="0" fontId="4" fillId="2" borderId="16" xfId="2" applyFont="1" applyFill="1" applyBorder="1"/>
    <xf numFmtId="0" fontId="7" fillId="2" borderId="16" xfId="0" applyFont="1" applyFill="1" applyBorder="1"/>
    <xf numFmtId="0" fontId="7" fillId="2" borderId="16" xfId="2" applyFont="1" applyFill="1" applyBorder="1"/>
    <xf numFmtId="165" fontId="7" fillId="2" borderId="17" xfId="1" applyNumberFormat="1" applyFont="1" applyFill="1" applyBorder="1" applyAlignment="1">
      <alignment horizontal="right"/>
    </xf>
    <xf numFmtId="165" fontId="7" fillId="2" borderId="18" xfId="1" applyNumberFormat="1" applyFont="1" applyFill="1" applyBorder="1" applyAlignment="1">
      <alignment horizontal="right"/>
    </xf>
    <xf numFmtId="165" fontId="7" fillId="2" borderId="17" xfId="1" applyNumberFormat="1" applyFont="1" applyFill="1" applyBorder="1"/>
    <xf numFmtId="165" fontId="7" fillId="2" borderId="18" xfId="1" applyNumberFormat="1" applyFont="1" applyFill="1" applyBorder="1"/>
    <xf numFmtId="164" fontId="7" fillId="2" borderId="17" xfId="1" applyFont="1" applyFill="1" applyBorder="1"/>
    <xf numFmtId="0" fontId="4" fillId="2" borderId="19" xfId="2" applyFont="1" applyFill="1" applyBorder="1"/>
    <xf numFmtId="0" fontId="7" fillId="2" borderId="4" xfId="2" applyFont="1" applyFill="1" applyBorder="1"/>
    <xf numFmtId="0" fontId="7" fillId="2" borderId="0" xfId="0" applyFont="1" applyFill="1"/>
    <xf numFmtId="0" fontId="7" fillId="2" borderId="0" xfId="2" applyFont="1" applyFill="1"/>
    <xf numFmtId="165" fontId="7" fillId="2" borderId="20" xfId="1" applyNumberFormat="1" applyFont="1" applyFill="1" applyBorder="1"/>
    <xf numFmtId="165" fontId="7" fillId="2" borderId="21" xfId="1" applyNumberFormat="1" applyFont="1" applyFill="1" applyBorder="1"/>
    <xf numFmtId="165" fontId="7" fillId="2" borderId="11" xfId="1" applyNumberFormat="1" applyFont="1" applyFill="1" applyBorder="1"/>
    <xf numFmtId="164" fontId="7" fillId="2" borderId="0" xfId="1" applyFont="1" applyFill="1" applyBorder="1"/>
    <xf numFmtId="0" fontId="7" fillId="2" borderId="15" xfId="0" applyFont="1" applyFill="1" applyBorder="1"/>
    <xf numFmtId="0" fontId="4" fillId="2" borderId="16" xfId="0" applyFont="1" applyFill="1" applyBorder="1"/>
    <xf numFmtId="0" fontId="7" fillId="2" borderId="18" xfId="0" applyFont="1" applyFill="1" applyBorder="1"/>
    <xf numFmtId="0" fontId="4" fillId="2" borderId="5" xfId="0" applyFont="1" applyFill="1" applyBorder="1"/>
    <xf numFmtId="0" fontId="7" fillId="2" borderId="22" xfId="2" applyFont="1" applyFill="1" applyBorder="1"/>
    <xf numFmtId="0" fontId="4" fillId="2" borderId="23" xfId="2" applyFont="1" applyFill="1" applyBorder="1"/>
    <xf numFmtId="0" fontId="7" fillId="2" borderId="23" xfId="2" applyFont="1" applyFill="1" applyBorder="1"/>
    <xf numFmtId="166" fontId="7" fillId="2" borderId="20" xfId="1" applyNumberFormat="1" applyFont="1" applyFill="1" applyBorder="1"/>
    <xf numFmtId="166" fontId="7" fillId="2" borderId="23" xfId="1" applyNumberFormat="1" applyFont="1" applyFill="1" applyBorder="1"/>
    <xf numFmtId="164" fontId="7" fillId="2" borderId="23" xfId="1" applyFont="1" applyFill="1" applyBorder="1"/>
    <xf numFmtId="0" fontId="4" fillId="2" borderId="24" xfId="2" applyFont="1" applyFill="1" applyBorder="1"/>
    <xf numFmtId="166" fontId="7" fillId="2" borderId="16" xfId="1" applyNumberFormat="1" applyFont="1" applyFill="1" applyBorder="1" applyAlignment="1">
      <alignment horizontal="center" vertical="center"/>
    </xf>
    <xf numFmtId="164" fontId="7" fillId="2" borderId="16" xfId="1" applyFont="1" applyFill="1" applyBorder="1"/>
    <xf numFmtId="0" fontId="7" fillId="2" borderId="25" xfId="2" applyFont="1" applyFill="1" applyBorder="1"/>
    <xf numFmtId="0" fontId="4" fillId="2" borderId="26" xfId="2" applyFont="1" applyFill="1" applyBorder="1"/>
    <xf numFmtId="0" fontId="7" fillId="2" borderId="26" xfId="2" applyFont="1" applyFill="1" applyBorder="1"/>
    <xf numFmtId="166" fontId="7" fillId="2" borderId="27" xfId="1" applyNumberFormat="1" applyFont="1" applyFill="1" applyBorder="1"/>
    <xf numFmtId="166" fontId="7" fillId="2" borderId="28" xfId="1" applyNumberFormat="1" applyFont="1" applyFill="1" applyBorder="1"/>
    <xf numFmtId="166" fontId="7" fillId="0" borderId="26" xfId="1" applyNumberFormat="1" applyFont="1" applyFill="1" applyBorder="1"/>
    <xf numFmtId="164" fontId="7" fillId="2" borderId="27" xfId="1" applyFont="1" applyFill="1" applyBorder="1"/>
    <xf numFmtId="0" fontId="4" fillId="2" borderId="29" xfId="2" applyFont="1" applyFill="1" applyBorder="1"/>
    <xf numFmtId="0" fontId="4" fillId="2" borderId="27" xfId="0" applyFont="1" applyFill="1" applyBorder="1"/>
    <xf numFmtId="0" fontId="9" fillId="2" borderId="26" xfId="0" applyFont="1" applyFill="1" applyBorder="1"/>
    <xf numFmtId="166" fontId="9" fillId="2" borderId="27" xfId="1" applyNumberFormat="1" applyFont="1" applyFill="1" applyBorder="1"/>
    <xf numFmtId="166" fontId="9" fillId="2" borderId="28" xfId="1" applyNumberFormat="1" applyFont="1" applyFill="1" applyBorder="1"/>
    <xf numFmtId="166" fontId="9" fillId="0" borderId="26" xfId="1" applyNumberFormat="1" applyFont="1" applyFill="1" applyBorder="1"/>
    <xf numFmtId="166" fontId="7" fillId="2" borderId="21" xfId="1" applyNumberFormat="1" applyFont="1" applyFill="1" applyBorder="1"/>
    <xf numFmtId="164" fontId="7" fillId="2" borderId="26" xfId="1" applyFont="1" applyFill="1" applyBorder="1"/>
    <xf numFmtId="0" fontId="7" fillId="2" borderId="30" xfId="2" applyFont="1" applyFill="1" applyBorder="1"/>
    <xf numFmtId="0" fontId="4" fillId="2" borderId="31" xfId="2" applyFont="1" applyFill="1" applyBorder="1"/>
    <xf numFmtId="0" fontId="9" fillId="2" borderId="31" xfId="0" applyFont="1" applyFill="1" applyBorder="1"/>
    <xf numFmtId="0" fontId="7" fillId="2" borderId="31" xfId="2" applyFont="1" applyFill="1" applyBorder="1"/>
    <xf numFmtId="166" fontId="9" fillId="2" borderId="32" xfId="1" applyNumberFormat="1" applyFont="1" applyFill="1" applyBorder="1"/>
    <xf numFmtId="166" fontId="9" fillId="2" borderId="33" xfId="1" applyNumberFormat="1" applyFont="1" applyFill="1" applyBorder="1"/>
    <xf numFmtId="166" fontId="7" fillId="2" borderId="7" xfId="1" applyNumberFormat="1" applyFont="1" applyFill="1" applyBorder="1"/>
    <xf numFmtId="164" fontId="7" fillId="2" borderId="7" xfId="1" applyFont="1" applyFill="1" applyBorder="1"/>
    <xf numFmtId="0" fontId="4" fillId="2" borderId="8" xfId="2" applyFont="1" applyFill="1" applyBorder="1"/>
    <xf numFmtId="167" fontId="4" fillId="0" borderId="0" xfId="0" applyNumberFormat="1" applyFont="1"/>
    <xf numFmtId="0" fontId="3" fillId="0" borderId="0" xfId="2"/>
    <xf numFmtId="0" fontId="10" fillId="0" borderId="0" xfId="3" applyFont="1"/>
    <xf numFmtId="0" fontId="11" fillId="0" borderId="0" xfId="2" applyFont="1"/>
    <xf numFmtId="0" fontId="12" fillId="0" borderId="0" xfId="2" applyFont="1"/>
    <xf numFmtId="0" fontId="13" fillId="0" borderId="0" xfId="2" applyFont="1" applyAlignment="1">
      <alignment horizontal="center"/>
    </xf>
    <xf numFmtId="0" fontId="7" fillId="0" borderId="0" xfId="2" applyFont="1" applyAlignment="1">
      <alignment horizontal="justify" vertical="top" wrapText="1"/>
    </xf>
    <xf numFmtId="0" fontId="17" fillId="0" borderId="0" xfId="4" applyFont="1"/>
    <xf numFmtId="0" fontId="1" fillId="0" borderId="0" xfId="4"/>
    <xf numFmtId="0" fontId="1" fillId="0" borderId="0" xfId="4" applyAlignment="1">
      <alignment horizontal="center" vertical="center"/>
    </xf>
    <xf numFmtId="0" fontId="8" fillId="0" borderId="0" xfId="4" applyFont="1"/>
    <xf numFmtId="0" fontId="4" fillId="0" borderId="0" xfId="4" applyFont="1"/>
    <xf numFmtId="0" fontId="11" fillId="0" borderId="0" xfId="4" applyFont="1"/>
    <xf numFmtId="0" fontId="18" fillId="0" borderId="0" xfId="4" applyFont="1"/>
    <xf numFmtId="0" fontId="19" fillId="0" borderId="0" xfId="4" applyFont="1" applyAlignment="1">
      <alignment horizontal="center"/>
    </xf>
    <xf numFmtId="0" fontId="19" fillId="0" borderId="26" xfId="4" applyFont="1" applyBorder="1" applyAlignment="1">
      <alignment horizontal="center"/>
    </xf>
    <xf numFmtId="0" fontId="20" fillId="0" borderId="25" xfId="4" applyFont="1" applyBorder="1"/>
    <xf numFmtId="0" fontId="4" fillId="0" borderId="26" xfId="4" applyFont="1" applyBorder="1"/>
    <xf numFmtId="0" fontId="3" fillId="0" borderId="28" xfId="5" applyBorder="1"/>
    <xf numFmtId="168" fontId="3" fillId="0" borderId="38" xfId="6" applyNumberFormat="1" applyFont="1" applyFill="1" applyBorder="1" applyAlignment="1">
      <alignment horizontal="center" vertical="center"/>
    </xf>
    <xf numFmtId="168" fontId="3" fillId="0" borderId="38" xfId="6" applyNumberFormat="1" applyFont="1" applyFill="1" applyBorder="1"/>
    <xf numFmtId="164" fontId="3" fillId="0" borderId="38" xfId="7" applyFont="1" applyFill="1" applyBorder="1"/>
    <xf numFmtId="165" fontId="3" fillId="0" borderId="38" xfId="6" applyNumberFormat="1" applyFont="1" applyFill="1" applyBorder="1" applyAlignment="1">
      <alignment horizontal="center"/>
    </xf>
    <xf numFmtId="0" fontId="16" fillId="0" borderId="39" xfId="4" applyFont="1" applyBorder="1" applyAlignment="1">
      <alignment horizontal="center" vertical="center"/>
    </xf>
    <xf numFmtId="0" fontId="7" fillId="0" borderId="0" xfId="4" applyFont="1" applyAlignment="1">
      <alignment horizontal="center"/>
    </xf>
    <xf numFmtId="0" fontId="7" fillId="0" borderId="26" xfId="4" applyFont="1" applyBorder="1" applyAlignment="1">
      <alignment horizontal="center"/>
    </xf>
    <xf numFmtId="0" fontId="3" fillId="0" borderId="39" xfId="4" applyFont="1" applyBorder="1" applyAlignment="1">
      <alignment horizontal="center" vertical="center"/>
    </xf>
    <xf numFmtId="0" fontId="3" fillId="0" borderId="28" xfId="5" quotePrefix="1" applyBorder="1" applyAlignment="1">
      <alignment horizontal="left"/>
    </xf>
    <xf numFmtId="168" fontId="21" fillId="0" borderId="38" xfId="6" applyNumberFormat="1" applyFont="1" applyFill="1" applyBorder="1" applyAlignment="1">
      <alignment horizontal="left" vertical="center"/>
    </xf>
    <xf numFmtId="0" fontId="3" fillId="0" borderId="38" xfId="4" applyFont="1" applyBorder="1" applyAlignment="1">
      <alignment horizontal="center"/>
    </xf>
    <xf numFmtId="0" fontId="3" fillId="0" borderId="16" xfId="5" applyBorder="1"/>
    <xf numFmtId="0" fontId="20" fillId="3" borderId="30" xfId="4" applyFont="1" applyFill="1" applyBorder="1"/>
    <xf numFmtId="0" fontId="4" fillId="3" borderId="31" xfId="4" applyFont="1" applyFill="1" applyBorder="1"/>
    <xf numFmtId="0" fontId="7" fillId="3" borderId="33" xfId="5" applyFont="1" applyFill="1" applyBorder="1" applyAlignment="1">
      <alignment horizontal="center"/>
    </xf>
    <xf numFmtId="165" fontId="19" fillId="3" borderId="40" xfId="4" applyNumberFormat="1" applyFont="1" applyFill="1" applyBorder="1"/>
    <xf numFmtId="165" fontId="19" fillId="3" borderId="40" xfId="4" quotePrefix="1" applyNumberFormat="1" applyFont="1" applyFill="1" applyBorder="1" applyAlignment="1">
      <alignment horizontal="center"/>
    </xf>
    <xf numFmtId="165" fontId="19" fillId="3" borderId="41" xfId="4" quotePrefix="1" applyNumberFormat="1" applyFont="1" applyFill="1" applyBorder="1" applyAlignment="1">
      <alignment horizontal="center"/>
    </xf>
    <xf numFmtId="0" fontId="22" fillId="0" borderId="0" xfId="4" applyFont="1"/>
    <xf numFmtId="0" fontId="21" fillId="0" borderId="0" xfId="5" applyFont="1"/>
    <xf numFmtId="165" fontId="0" fillId="0" borderId="0" xfId="6" applyNumberFormat="1" applyFont="1" applyFill="1"/>
    <xf numFmtId="0" fontId="23" fillId="0" borderId="0" xfId="4" applyFont="1"/>
    <xf numFmtId="166" fontId="7" fillId="2" borderId="17" xfId="1" applyNumberFormat="1" applyFont="1" applyFill="1" applyBorder="1" applyAlignment="1">
      <alignment horizontal="center" vertical="center"/>
    </xf>
    <xf numFmtId="166" fontId="7" fillId="2" borderId="16" xfId="1" applyNumberFormat="1" applyFont="1" applyFill="1" applyBorder="1" applyAlignment="1">
      <alignment horizontal="center" vertical="center"/>
    </xf>
    <xf numFmtId="0" fontId="4" fillId="0" borderId="0" xfId="2" applyFont="1" applyAlignment="1">
      <alignment horizontal="justify" wrapText="1"/>
    </xf>
    <xf numFmtId="0" fontId="0" fillId="0" borderId="0" xfId="0" applyAlignment="1">
      <alignment horizontal="justify" wrapText="1"/>
    </xf>
    <xf numFmtId="0" fontId="14" fillId="0" borderId="0" xfId="2" applyFont="1" applyAlignment="1">
      <alignment horizontal="justify" vertical="top" wrapText="1"/>
    </xf>
    <xf numFmtId="0" fontId="7" fillId="0" borderId="0" xfId="2" applyFont="1" applyAlignment="1">
      <alignment horizontal="justify" vertical="top" wrapText="1"/>
    </xf>
    <xf numFmtId="0" fontId="5" fillId="0" borderId="4" xfId="0" applyFont="1" applyBorder="1" applyAlignment="1">
      <alignment horizontal="center"/>
    </xf>
    <xf numFmtId="0" fontId="5" fillId="0" borderId="0" xfId="0" applyFont="1" applyAlignment="1">
      <alignment horizontal="center"/>
    </xf>
    <xf numFmtId="0" fontId="7" fillId="0" borderId="4"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8" fillId="0" borderId="1" xfId="2" applyFont="1" applyBorder="1" applyAlignment="1">
      <alignment horizontal="center" vertical="center" wrapText="1"/>
    </xf>
    <xf numFmtId="0" fontId="3" fillId="0" borderId="2" xfId="2" applyBorder="1" applyAlignment="1">
      <alignment vertical="center" wrapText="1"/>
    </xf>
    <xf numFmtId="0" fontId="3" fillId="0" borderId="9" xfId="2" applyBorder="1" applyAlignment="1">
      <alignment vertical="center" wrapText="1"/>
    </xf>
    <xf numFmtId="0" fontId="3" fillId="0" borderId="4" xfId="2" applyBorder="1" applyAlignment="1">
      <alignment vertical="center" wrapText="1"/>
    </xf>
    <xf numFmtId="0" fontId="3" fillId="0" borderId="0" xfId="2" applyAlignment="1">
      <alignment vertical="center" wrapText="1"/>
    </xf>
    <xf numFmtId="0" fontId="3" fillId="0" borderId="11" xfId="2" applyBorder="1" applyAlignment="1">
      <alignment vertical="center" wrapText="1"/>
    </xf>
    <xf numFmtId="0" fontId="3" fillId="0" borderId="6" xfId="2" applyBorder="1" applyAlignment="1">
      <alignment vertical="center" wrapText="1"/>
    </xf>
    <xf numFmtId="0" fontId="3" fillId="0" borderId="7" xfId="2" applyBorder="1" applyAlignment="1">
      <alignment vertical="center" wrapText="1"/>
    </xf>
    <xf numFmtId="0" fontId="3" fillId="0" borderId="13" xfId="2" applyBorder="1" applyAlignment="1">
      <alignment vertical="center" wrapText="1"/>
    </xf>
    <xf numFmtId="0" fontId="8" fillId="0" borderId="10"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2"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3" borderId="34" xfId="4" applyFont="1" applyFill="1" applyBorder="1" applyAlignment="1">
      <alignment horizontal="center" vertical="center" wrapText="1"/>
    </xf>
    <xf numFmtId="0" fontId="7" fillId="3" borderId="36" xfId="4" applyFont="1" applyFill="1" applyBorder="1" applyAlignment="1">
      <alignment horizontal="center" vertical="center" wrapText="1"/>
    </xf>
    <xf numFmtId="0" fontId="7" fillId="3" borderId="35" xfId="4" applyFont="1" applyFill="1" applyBorder="1" applyAlignment="1">
      <alignment horizontal="center" vertical="center" wrapText="1"/>
    </xf>
    <xf numFmtId="0" fontId="7" fillId="3" borderId="37" xfId="4" applyFont="1" applyFill="1" applyBorder="1" applyAlignment="1">
      <alignment horizontal="center" vertical="center" wrapText="1"/>
    </xf>
    <xf numFmtId="0" fontId="7" fillId="3" borderId="1"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9"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7" fillId="3" borderId="7" xfId="4" applyFont="1" applyFill="1" applyBorder="1" applyAlignment="1">
      <alignment horizontal="center" vertical="center" wrapText="1"/>
    </xf>
    <xf numFmtId="0" fontId="7" fillId="3" borderId="13" xfId="4" applyFont="1" applyFill="1" applyBorder="1" applyAlignment="1">
      <alignment horizontal="center" vertical="center" wrapText="1"/>
    </xf>
  </cellXfs>
  <cellStyles count="8">
    <cellStyle name="Comma" xfId="1" builtinId="3"/>
    <cellStyle name="Comma 2" xfId="6"/>
    <cellStyle name="Comma 3" xfId="7"/>
    <cellStyle name="Normal" xfId="0" builtinId="0"/>
    <cellStyle name="Normal 2" xfId="2"/>
    <cellStyle name="Normal 2 2 2" xfId="5"/>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38</xdr:row>
      <xdr:rowOff>33618</xdr:rowOff>
    </xdr:from>
    <xdr:to>
      <xdr:col>13</xdr:col>
      <xdr:colOff>812427</xdr:colOff>
      <xdr:row>39</xdr:row>
      <xdr:rowOff>21352</xdr:rowOff>
    </xdr:to>
    <xdr:sp macro="" textlink="">
      <xdr:nvSpPr>
        <xdr:cNvPr id="2" name="Text Box 1">
          <a:extLst>
            <a:ext uri="{FF2B5EF4-FFF2-40B4-BE49-F238E27FC236}">
              <a16:creationId xmlns="" xmlns:a16="http://schemas.microsoft.com/office/drawing/2014/main" id="{00000000-0008-0000-0000-000002000000}"/>
            </a:ext>
          </a:extLst>
        </xdr:cNvPr>
        <xdr:cNvSpPr txBox="1">
          <a:spLocks noChangeArrowheads="1"/>
        </xdr:cNvSpPr>
      </xdr:nvSpPr>
      <xdr:spPr>
        <a:xfrm>
          <a:off x="20831175" y="7901268"/>
          <a:ext cx="812427" cy="187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K59"/>
  <sheetViews>
    <sheetView view="pageLayout" zoomScaleNormal="100" zoomScaleSheetLayoutView="75" workbookViewId="0">
      <selection activeCell="B3" sqref="B3:J3"/>
    </sheetView>
  </sheetViews>
  <sheetFormatPr defaultColWidth="9.140625" defaultRowHeight="15" x14ac:dyDescent="0.2"/>
  <cols>
    <col min="1" max="1" width="3.42578125" style="1" customWidth="1"/>
    <col min="2" max="2" width="6" style="1" customWidth="1"/>
    <col min="3" max="3" width="1.85546875" style="1" customWidth="1"/>
    <col min="4" max="4" width="46.42578125" style="1" customWidth="1"/>
    <col min="5" max="5" width="4.42578125" style="1" customWidth="1"/>
    <col min="6" max="6" width="18.85546875" style="1" customWidth="1"/>
    <col min="7" max="7" width="2.7109375" style="1" customWidth="1"/>
    <col min="8" max="8" width="17.28515625" style="2" customWidth="1"/>
    <col min="9" max="9" width="4" style="2" customWidth="1"/>
    <col min="10" max="10" width="15.42578125" style="2" customWidth="1"/>
    <col min="11" max="11" width="5" style="1" customWidth="1"/>
    <col min="12" max="12" width="3.85546875" style="1" customWidth="1"/>
    <col min="13" max="16384" width="9.140625" style="1"/>
  </cols>
  <sheetData>
    <row r="1" spans="2:11" ht="15.75" thickBot="1" x14ac:dyDescent="0.25"/>
    <row r="2" spans="2:11" s="2" customFormat="1" x14ac:dyDescent="0.2">
      <c r="B2" s="3"/>
      <c r="C2" s="4"/>
      <c r="D2" s="4"/>
      <c r="E2" s="4"/>
      <c r="F2" s="4"/>
      <c r="G2" s="4"/>
      <c r="H2" s="4"/>
      <c r="I2" s="4"/>
      <c r="J2" s="4"/>
      <c r="K2" s="5"/>
    </row>
    <row r="3" spans="2:11" s="7" customFormat="1" ht="23.25" x14ac:dyDescent="0.35">
      <c r="B3" s="118" t="s">
        <v>0</v>
      </c>
      <c r="C3" s="119"/>
      <c r="D3" s="119"/>
      <c r="E3" s="119"/>
      <c r="F3" s="119"/>
      <c r="G3" s="119"/>
      <c r="H3" s="119"/>
      <c r="I3" s="119"/>
      <c r="J3" s="119"/>
      <c r="K3" s="6"/>
    </row>
    <row r="4" spans="2:11" s="2" customFormat="1" ht="19.5" customHeight="1" x14ac:dyDescent="0.25">
      <c r="B4" s="120" t="s">
        <v>1</v>
      </c>
      <c r="C4" s="121"/>
      <c r="D4" s="121"/>
      <c r="E4" s="121"/>
      <c r="F4" s="121"/>
      <c r="G4" s="121"/>
      <c r="H4" s="121"/>
      <c r="I4" s="121"/>
      <c r="J4" s="121"/>
      <c r="K4" s="122"/>
    </row>
    <row r="5" spans="2:11" s="2" customFormat="1" ht="8.25" customHeight="1" thickBot="1" x14ac:dyDescent="0.3">
      <c r="B5" s="123"/>
      <c r="C5" s="124"/>
      <c r="D5" s="124"/>
      <c r="E5" s="124"/>
      <c r="F5" s="124"/>
      <c r="G5" s="124"/>
      <c r="H5" s="124"/>
      <c r="I5" s="124"/>
      <c r="J5" s="124"/>
      <c r="K5" s="8"/>
    </row>
    <row r="6" spans="2:11" ht="15" customHeight="1" x14ac:dyDescent="0.2">
      <c r="B6" s="125" t="s">
        <v>2</v>
      </c>
      <c r="C6" s="126"/>
      <c r="D6" s="126"/>
      <c r="E6" s="127"/>
      <c r="F6" s="134">
        <v>2023</v>
      </c>
      <c r="G6" s="135"/>
      <c r="H6" s="134">
        <v>2022</v>
      </c>
      <c r="I6" s="135"/>
      <c r="J6" s="140" t="s">
        <v>3</v>
      </c>
      <c r="K6" s="141"/>
    </row>
    <row r="7" spans="2:11" ht="15" customHeight="1" x14ac:dyDescent="0.2">
      <c r="B7" s="128"/>
      <c r="C7" s="129"/>
      <c r="D7" s="129"/>
      <c r="E7" s="130"/>
      <c r="F7" s="136"/>
      <c r="G7" s="137"/>
      <c r="H7" s="136"/>
      <c r="I7" s="137"/>
      <c r="J7" s="142"/>
      <c r="K7" s="143"/>
    </row>
    <row r="8" spans="2:11" ht="32.25" customHeight="1" thickBot="1" x14ac:dyDescent="0.25">
      <c r="B8" s="131"/>
      <c r="C8" s="132"/>
      <c r="D8" s="132"/>
      <c r="E8" s="133"/>
      <c r="F8" s="138"/>
      <c r="G8" s="139"/>
      <c r="H8" s="138"/>
      <c r="I8" s="139"/>
      <c r="J8" s="144"/>
      <c r="K8" s="145"/>
    </row>
    <row r="9" spans="2:11" x14ac:dyDescent="0.2">
      <c r="B9" s="9"/>
      <c r="C9" s="10"/>
      <c r="D9" s="10"/>
      <c r="E9" s="10"/>
      <c r="F9" s="11"/>
      <c r="G9" s="12"/>
      <c r="H9" s="13"/>
      <c r="I9" s="14"/>
      <c r="J9" s="15"/>
      <c r="K9" s="16"/>
    </row>
    <row r="10" spans="2:11" ht="19.5" customHeight="1" x14ac:dyDescent="0.25">
      <c r="B10" s="17">
        <v>1</v>
      </c>
      <c r="C10" s="18" t="s">
        <v>4</v>
      </c>
      <c r="D10" s="19" t="s">
        <v>5</v>
      </c>
      <c r="E10" s="20"/>
      <c r="F10" s="21">
        <v>41</v>
      </c>
      <c r="G10" s="22" t="s">
        <v>6</v>
      </c>
      <c r="H10" s="23">
        <v>38</v>
      </c>
      <c r="I10" s="24" t="s">
        <v>6</v>
      </c>
      <c r="J10" s="25">
        <f>(F10-H10)/H10*100</f>
        <v>7.8947368421052628</v>
      </c>
      <c r="K10" s="26"/>
    </row>
    <row r="11" spans="2:11" ht="19.5" customHeight="1" x14ac:dyDescent="0.25">
      <c r="B11" s="27"/>
      <c r="C11" s="10"/>
      <c r="D11" s="28"/>
      <c r="E11" s="29"/>
      <c r="F11" s="30"/>
      <c r="G11" s="31"/>
      <c r="H11" s="30"/>
      <c r="I11" s="32"/>
      <c r="J11" s="33"/>
      <c r="K11" s="16"/>
    </row>
    <row r="12" spans="2:11" ht="19.5" customHeight="1" x14ac:dyDescent="0.25">
      <c r="B12" s="34"/>
      <c r="C12" s="35"/>
      <c r="D12" s="19" t="s">
        <v>7</v>
      </c>
      <c r="E12" s="36"/>
      <c r="F12" s="21">
        <v>40</v>
      </c>
      <c r="G12" s="22"/>
      <c r="H12" s="21">
        <v>38</v>
      </c>
      <c r="I12" s="22"/>
      <c r="J12" s="25">
        <f>(F12-H12)/H12*100</f>
        <v>5.2631578947368416</v>
      </c>
      <c r="K12" s="37"/>
    </row>
    <row r="13" spans="2:11" ht="15.75" x14ac:dyDescent="0.25">
      <c r="B13" s="38"/>
      <c r="C13" s="39"/>
      <c r="D13" s="40"/>
      <c r="E13" s="40"/>
      <c r="F13" s="41"/>
      <c r="G13" s="42"/>
      <c r="H13" s="42"/>
      <c r="I13" s="42"/>
      <c r="J13" s="43"/>
      <c r="K13" s="44"/>
    </row>
    <row r="14" spans="2:11" ht="19.5" customHeight="1" x14ac:dyDescent="0.25">
      <c r="B14" s="17"/>
      <c r="C14" s="18"/>
      <c r="D14" s="20"/>
      <c r="E14" s="20"/>
      <c r="F14" s="112" t="s">
        <v>8</v>
      </c>
      <c r="G14" s="113"/>
      <c r="H14" s="113"/>
      <c r="I14" s="45"/>
      <c r="J14" s="46"/>
      <c r="K14" s="26"/>
    </row>
    <row r="15" spans="2:11" ht="19.5" customHeight="1" x14ac:dyDescent="0.25">
      <c r="B15" s="47">
        <v>2</v>
      </c>
      <c r="C15" s="48" t="s">
        <v>4</v>
      </c>
      <c r="D15" s="49" t="s">
        <v>9</v>
      </c>
      <c r="E15" s="49"/>
      <c r="F15" s="50">
        <v>138039.1</v>
      </c>
      <c r="G15" s="51"/>
      <c r="H15" s="50">
        <v>125657.2</v>
      </c>
      <c r="I15" s="52"/>
      <c r="J15" s="53">
        <f>(F15-H15)/H15*100</f>
        <v>9.8537131179112762</v>
      </c>
      <c r="K15" s="54"/>
    </row>
    <row r="16" spans="2:11" ht="19.5" customHeight="1" x14ac:dyDescent="0.25">
      <c r="B16" s="47"/>
      <c r="C16" s="48"/>
      <c r="D16" s="49"/>
      <c r="E16" s="49"/>
      <c r="F16" s="50"/>
      <c r="G16" s="51"/>
      <c r="H16" s="50"/>
      <c r="I16" s="52"/>
      <c r="J16" s="55"/>
      <c r="K16" s="54"/>
    </row>
    <row r="17" spans="2:11" ht="19.5" customHeight="1" x14ac:dyDescent="0.25">
      <c r="B17" s="47">
        <v>3</v>
      </c>
      <c r="C17" s="48" t="s">
        <v>4</v>
      </c>
      <c r="D17" s="49" t="s">
        <v>10</v>
      </c>
      <c r="E17" s="49"/>
      <c r="F17" s="50">
        <f>F15-F19</f>
        <v>82057.400000000009</v>
      </c>
      <c r="G17" s="51"/>
      <c r="H17" s="50">
        <f>H15-H19</f>
        <v>74578.2</v>
      </c>
      <c r="I17" s="52"/>
      <c r="J17" s="53">
        <f>(F17-H17)/H17*100</f>
        <v>10.028667894907644</v>
      </c>
      <c r="K17" s="54"/>
    </row>
    <row r="18" spans="2:11" ht="19.5" customHeight="1" x14ac:dyDescent="0.25">
      <c r="B18" s="47"/>
      <c r="C18" s="48"/>
      <c r="D18" s="49"/>
      <c r="E18" s="49"/>
      <c r="F18" s="50"/>
      <c r="G18" s="51"/>
      <c r="H18" s="50"/>
      <c r="I18" s="52"/>
      <c r="J18" s="53"/>
      <c r="K18" s="54"/>
    </row>
    <row r="19" spans="2:11" ht="19.5" customHeight="1" x14ac:dyDescent="0.25">
      <c r="B19" s="47">
        <v>4</v>
      </c>
      <c r="C19" s="48" t="s">
        <v>4</v>
      </c>
      <c r="D19" s="49" t="s">
        <v>11</v>
      </c>
      <c r="E19" s="49"/>
      <c r="F19" s="50">
        <v>55981.7</v>
      </c>
      <c r="G19" s="51"/>
      <c r="H19" s="50">
        <v>51079</v>
      </c>
      <c r="I19" s="52"/>
      <c r="J19" s="53">
        <f>(F19-H19)/H19*100</f>
        <v>9.5982693474813452</v>
      </c>
      <c r="K19" s="54"/>
    </row>
    <row r="20" spans="2:11" ht="19.5" customHeight="1" x14ac:dyDescent="0.25">
      <c r="B20" s="47"/>
      <c r="C20" s="48"/>
      <c r="D20" s="49"/>
      <c r="E20" s="49"/>
      <c r="F20" s="50"/>
      <c r="G20" s="51"/>
      <c r="H20" s="50"/>
      <c r="I20" s="52"/>
      <c r="J20" s="53"/>
      <c r="K20" s="54"/>
    </row>
    <row r="21" spans="2:11" ht="19.5" customHeight="1" x14ac:dyDescent="0.25">
      <c r="B21" s="47">
        <v>5</v>
      </c>
      <c r="C21" s="48" t="s">
        <v>4</v>
      </c>
      <c r="D21" s="49" t="s">
        <v>12</v>
      </c>
      <c r="E21" s="49"/>
      <c r="F21" s="50">
        <v>1232.0999999999999</v>
      </c>
      <c r="G21" s="51"/>
      <c r="H21" s="50">
        <v>1204.7</v>
      </c>
      <c r="I21" s="52"/>
      <c r="J21" s="53">
        <f>(F21-H21)/H21*100</f>
        <v>2.2744251680916294</v>
      </c>
      <c r="K21" s="54"/>
    </row>
    <row r="22" spans="2:11" ht="19.5" customHeight="1" x14ac:dyDescent="0.25">
      <c r="B22" s="47"/>
      <c r="C22" s="48"/>
      <c r="D22" s="49"/>
      <c r="E22" s="49"/>
      <c r="F22" s="50"/>
      <c r="G22" s="51"/>
      <c r="H22" s="50"/>
      <c r="I22" s="52"/>
      <c r="J22" s="53"/>
      <c r="K22" s="54"/>
    </row>
    <row r="23" spans="2:11" ht="19.5" customHeight="1" x14ac:dyDescent="0.25">
      <c r="B23" s="47">
        <v>6</v>
      </c>
      <c r="C23" s="48" t="s">
        <v>4</v>
      </c>
      <c r="D23" s="49" t="s">
        <v>13</v>
      </c>
      <c r="E23" s="49"/>
      <c r="F23" s="50">
        <v>125332.2</v>
      </c>
      <c r="G23" s="51"/>
      <c r="H23" s="50">
        <v>111850.6</v>
      </c>
      <c r="I23" s="52"/>
      <c r="J23" s="53">
        <f>(F23-H23)/H23*100</f>
        <v>12.053220993003158</v>
      </c>
      <c r="K23" s="54"/>
    </row>
    <row r="24" spans="2:11" ht="19.5" customHeight="1" x14ac:dyDescent="0.25">
      <c r="B24" s="47"/>
      <c r="C24" s="48"/>
      <c r="D24" s="49"/>
      <c r="E24" s="49"/>
      <c r="F24" s="50"/>
      <c r="G24" s="51"/>
      <c r="H24" s="50"/>
      <c r="I24" s="52"/>
      <c r="J24" s="53"/>
      <c r="K24" s="54"/>
    </row>
    <row r="25" spans="2:11" ht="19.5" hidden="1" customHeight="1" x14ac:dyDescent="0.25">
      <c r="B25" s="47">
        <v>5</v>
      </c>
      <c r="C25" s="48" t="s">
        <v>4</v>
      </c>
      <c r="D25" s="49" t="s">
        <v>14</v>
      </c>
      <c r="E25" s="49"/>
      <c r="F25" s="50"/>
      <c r="G25" s="51"/>
      <c r="H25" s="50">
        <v>2855.4688231885107</v>
      </c>
      <c r="I25" s="52"/>
      <c r="J25" s="53">
        <f t="shared" ref="J25:J33" si="0">(F25-H25)/H25*100</f>
        <v>-100</v>
      </c>
      <c r="K25" s="54"/>
    </row>
    <row r="26" spans="2:11" ht="19.5" hidden="1" customHeight="1" x14ac:dyDescent="0.25">
      <c r="B26" s="47"/>
      <c r="C26" s="48"/>
      <c r="D26" s="49" t="s">
        <v>15</v>
      </c>
      <c r="E26" s="49"/>
      <c r="F26" s="50"/>
      <c r="G26" s="51"/>
      <c r="H26" s="50"/>
      <c r="I26" s="52"/>
      <c r="J26" s="53" t="e">
        <f t="shared" si="0"/>
        <v>#DIV/0!</v>
      </c>
      <c r="K26" s="54"/>
    </row>
    <row r="27" spans="2:11" ht="19.5" hidden="1" customHeight="1" x14ac:dyDescent="0.25">
      <c r="B27" s="47"/>
      <c r="C27" s="48"/>
      <c r="D27" s="49"/>
      <c r="E27" s="49"/>
      <c r="F27" s="50"/>
      <c r="G27" s="51"/>
      <c r="H27" s="50">
        <v>1906.3537794716665</v>
      </c>
      <c r="I27" s="52"/>
      <c r="J27" s="53">
        <f t="shared" si="0"/>
        <v>-100</v>
      </c>
      <c r="K27" s="54"/>
    </row>
    <row r="28" spans="2:11" ht="19.5" customHeight="1" x14ac:dyDescent="0.25">
      <c r="B28" s="47">
        <v>7</v>
      </c>
      <c r="C28" s="48" t="s">
        <v>4</v>
      </c>
      <c r="D28" s="49" t="s">
        <v>16</v>
      </c>
      <c r="E28" s="49"/>
      <c r="F28" s="50">
        <v>3780.9</v>
      </c>
      <c r="G28" s="51"/>
      <c r="H28" s="50">
        <v>3281.2</v>
      </c>
      <c r="I28" s="52"/>
      <c r="J28" s="53">
        <f t="shared" si="0"/>
        <v>15.229184444715358</v>
      </c>
      <c r="K28" s="54"/>
    </row>
    <row r="29" spans="2:11" ht="19.5" customHeight="1" x14ac:dyDescent="0.25">
      <c r="B29" s="47"/>
      <c r="C29" s="48"/>
      <c r="D29" s="56"/>
      <c r="E29" s="49"/>
      <c r="F29" s="57"/>
      <c r="G29" s="58"/>
      <c r="H29" s="57"/>
      <c r="I29" s="59"/>
      <c r="J29" s="53"/>
      <c r="K29" s="54"/>
    </row>
    <row r="30" spans="2:11" ht="19.5" hidden="1" customHeight="1" x14ac:dyDescent="0.25">
      <c r="B30" s="47">
        <v>6</v>
      </c>
      <c r="C30" s="48" t="s">
        <v>4</v>
      </c>
      <c r="D30" s="49" t="s">
        <v>17</v>
      </c>
      <c r="E30" s="49"/>
      <c r="F30" s="50"/>
      <c r="G30" s="51"/>
      <c r="H30" s="50"/>
      <c r="I30" s="52"/>
      <c r="J30" s="53"/>
      <c r="K30" s="54"/>
    </row>
    <row r="31" spans="2:11" ht="19.5" customHeight="1" x14ac:dyDescent="0.25">
      <c r="B31" s="47">
        <v>8</v>
      </c>
      <c r="C31" s="48" t="s">
        <v>4</v>
      </c>
      <c r="D31" s="49" t="s">
        <v>18</v>
      </c>
      <c r="E31" s="49"/>
      <c r="F31" s="50">
        <v>2507.5</v>
      </c>
      <c r="G31" s="51"/>
      <c r="H31" s="50">
        <v>2073.5</v>
      </c>
      <c r="I31" s="52"/>
      <c r="J31" s="53">
        <f t="shared" si="0"/>
        <v>20.930793344586448</v>
      </c>
      <c r="K31" s="54"/>
    </row>
    <row r="32" spans="2:11" ht="19.5" customHeight="1" x14ac:dyDescent="0.25">
      <c r="B32" s="47"/>
      <c r="C32" s="48"/>
      <c r="D32" s="56"/>
      <c r="E32" s="49"/>
      <c r="F32" s="57"/>
      <c r="G32" s="58"/>
      <c r="H32" s="57"/>
      <c r="I32" s="59"/>
      <c r="J32" s="53"/>
      <c r="K32" s="54"/>
    </row>
    <row r="33" spans="2:11" ht="19.5" customHeight="1" x14ac:dyDescent="0.25">
      <c r="B33" s="47">
        <v>9</v>
      </c>
      <c r="C33" s="48" t="s">
        <v>4</v>
      </c>
      <c r="D33" s="49" t="s">
        <v>19</v>
      </c>
      <c r="E33" s="49"/>
      <c r="F33" s="50">
        <v>731.3</v>
      </c>
      <c r="G33" s="51"/>
      <c r="H33" s="50">
        <v>1390.4</v>
      </c>
      <c r="I33" s="52"/>
      <c r="J33" s="53">
        <f t="shared" si="0"/>
        <v>-47.403624856156505</v>
      </c>
      <c r="K33" s="54"/>
    </row>
    <row r="34" spans="2:11" ht="19.5" customHeight="1" x14ac:dyDescent="0.25">
      <c r="B34" s="38"/>
      <c r="C34" s="39"/>
      <c r="D34" s="40"/>
      <c r="E34" s="40"/>
      <c r="F34" s="41"/>
      <c r="G34" s="60"/>
      <c r="H34" s="41"/>
      <c r="I34" s="52"/>
      <c r="J34" s="61"/>
      <c r="K34" s="54"/>
    </row>
    <row r="35" spans="2:11" ht="19.5" customHeight="1" thickBot="1" x14ac:dyDescent="0.3">
      <c r="B35" s="62"/>
      <c r="C35" s="63"/>
      <c r="D35" s="64"/>
      <c r="E35" s="65"/>
      <c r="F35" s="66"/>
      <c r="G35" s="67"/>
      <c r="H35" s="66"/>
      <c r="I35" s="68"/>
      <c r="J35" s="69"/>
      <c r="K35" s="70"/>
    </row>
    <row r="36" spans="2:11" x14ac:dyDescent="0.2">
      <c r="H36" s="71"/>
      <c r="I36" s="71"/>
    </row>
    <row r="37" spans="2:11" hidden="1" x14ac:dyDescent="0.2">
      <c r="D37" s="72" t="s">
        <v>20</v>
      </c>
    </row>
    <row r="38" spans="2:11" hidden="1" x14ac:dyDescent="0.2">
      <c r="D38" s="72" t="s">
        <v>21</v>
      </c>
    </row>
    <row r="39" spans="2:11" x14ac:dyDescent="0.2">
      <c r="B39" s="73" t="s">
        <v>22</v>
      </c>
    </row>
    <row r="40" spans="2:11" x14ac:dyDescent="0.2">
      <c r="B40" s="74" t="s">
        <v>23</v>
      </c>
    </row>
    <row r="41" spans="2:11" hidden="1" x14ac:dyDescent="0.2">
      <c r="B41" s="114" t="s">
        <v>24</v>
      </c>
      <c r="C41" s="115"/>
      <c r="D41" s="115"/>
      <c r="E41" s="115"/>
      <c r="F41" s="115"/>
      <c r="G41" s="115"/>
      <c r="H41" s="115"/>
      <c r="I41" s="115"/>
      <c r="J41" s="115"/>
      <c r="K41" s="115"/>
    </row>
    <row r="42" spans="2:11" hidden="1" x14ac:dyDescent="0.2">
      <c r="B42" s="115"/>
      <c r="C42" s="115"/>
      <c r="D42" s="115"/>
      <c r="E42" s="115"/>
      <c r="F42" s="115"/>
      <c r="G42" s="115"/>
      <c r="H42" s="115"/>
      <c r="I42" s="115"/>
      <c r="J42" s="115"/>
      <c r="K42" s="115"/>
    </row>
    <row r="43" spans="2:11" hidden="1" x14ac:dyDescent="0.2">
      <c r="B43" s="115"/>
      <c r="C43" s="115"/>
      <c r="D43" s="115"/>
      <c r="E43" s="115"/>
      <c r="F43" s="115"/>
      <c r="G43" s="115"/>
      <c r="H43" s="115"/>
      <c r="I43" s="115"/>
      <c r="J43" s="115"/>
      <c r="K43" s="115"/>
    </row>
    <row r="56" spans="2:7" x14ac:dyDescent="0.2">
      <c r="B56"/>
      <c r="C56"/>
      <c r="D56"/>
      <c r="E56"/>
      <c r="F56"/>
      <c r="G56"/>
    </row>
    <row r="57" spans="2:7" hidden="1" x14ac:dyDescent="0.2">
      <c r="B57" s="75" t="s">
        <v>25</v>
      </c>
      <c r="C57" s="72"/>
      <c r="D57" s="72"/>
    </row>
    <row r="58" spans="2:7" ht="21.75" hidden="1" customHeight="1" x14ac:dyDescent="0.3">
      <c r="B58" s="76"/>
      <c r="C58" s="116" t="s">
        <v>26</v>
      </c>
      <c r="D58" s="117"/>
      <c r="E58" s="117"/>
      <c r="F58" s="117"/>
      <c r="G58" s="77"/>
    </row>
    <row r="59" spans="2:7" ht="15.75" customHeight="1" x14ac:dyDescent="0.2">
      <c r="B59" s="72"/>
      <c r="C59" s="116"/>
      <c r="D59" s="117"/>
      <c r="E59" s="117"/>
      <c r="F59" s="117"/>
      <c r="G59" s="77"/>
    </row>
  </sheetData>
  <mergeCells count="11">
    <mergeCell ref="F14:H14"/>
    <mergeCell ref="B41:K43"/>
    <mergeCell ref="C58:F58"/>
    <mergeCell ref="C59:F59"/>
    <mergeCell ref="B3:J3"/>
    <mergeCell ref="B4:K4"/>
    <mergeCell ref="B5:J5"/>
    <mergeCell ref="B6:E8"/>
    <mergeCell ref="F6:G8"/>
    <mergeCell ref="H6:I8"/>
    <mergeCell ref="J6:K8"/>
  </mergeCells>
  <printOptions horizontalCentered="1"/>
  <pageMargins left="0" right="0" top="2.25" bottom="0" header="0.5" footer="0.5"/>
  <pageSetup paperSize="9" scale="74" orientation="portrait" horizontalDpi="4294967294" verticalDpi="4294967294" r:id="rId1"/>
  <headerFooter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53"/>
  <sheetViews>
    <sheetView tabSelected="1" view="pageBreakPreview" zoomScale="85" zoomScaleNormal="85" zoomScaleSheetLayoutView="85" workbookViewId="0">
      <pane xSplit="3" ySplit="6" topLeftCell="D13" activePane="bottomRight" state="frozen"/>
      <selection pane="topRight" activeCell="D1" sqref="D1"/>
      <selection pane="bottomLeft" activeCell="A7" sqref="A7"/>
      <selection pane="bottomRight" activeCell="C41" sqref="C41"/>
    </sheetView>
  </sheetViews>
  <sheetFormatPr defaultColWidth="8.85546875" defaultRowHeight="15" x14ac:dyDescent="0.25"/>
  <cols>
    <col min="1" max="1" width="4.42578125" style="78" customWidth="1"/>
    <col min="2" max="2" width="2.28515625" style="79" customWidth="1"/>
    <col min="3" max="3" width="115.140625" style="79" customWidth="1"/>
    <col min="4" max="4" width="20.42578125" style="79" customWidth="1"/>
    <col min="5" max="5" width="19.85546875" style="79" customWidth="1"/>
    <col min="6" max="6" width="19.28515625" style="79" customWidth="1"/>
    <col min="7" max="7" width="18.7109375" style="79" customWidth="1"/>
    <col min="8" max="10" width="20.42578125" style="79" customWidth="1"/>
    <col min="11" max="12" width="17.85546875" style="79" customWidth="1"/>
    <col min="13" max="13" width="15.28515625" style="80" customWidth="1"/>
    <col min="14" max="15" width="19.7109375" style="79" customWidth="1"/>
    <col min="16" max="16" width="20.28515625" style="79" customWidth="1"/>
    <col min="17" max="18" width="9.140625" style="79" customWidth="1"/>
    <col min="19" max="19" width="21.42578125" style="79" customWidth="1"/>
    <col min="20" max="20" width="21.7109375" style="79" customWidth="1"/>
    <col min="21" max="16384" width="8.85546875" style="79"/>
  </cols>
  <sheetData>
    <row r="1" spans="1:171" ht="26.25" customHeight="1" x14ac:dyDescent="0.25"/>
    <row r="2" spans="1:171" ht="18" x14ac:dyDescent="0.25">
      <c r="A2" s="81" t="s">
        <v>27</v>
      </c>
      <c r="B2" s="81"/>
      <c r="C2" s="81"/>
      <c r="D2" s="81"/>
      <c r="E2" s="81"/>
      <c r="F2" s="81"/>
      <c r="G2" s="81"/>
      <c r="H2" s="81"/>
      <c r="I2" s="81"/>
      <c r="J2" s="81"/>
      <c r="K2" s="81"/>
      <c r="L2" s="81"/>
      <c r="M2" s="81"/>
    </row>
    <row r="3" spans="1:171" ht="15.75" x14ac:dyDescent="0.25">
      <c r="A3" s="82" t="s">
        <v>28</v>
      </c>
      <c r="B3" s="83"/>
      <c r="C3" s="83"/>
      <c r="D3" s="83"/>
      <c r="E3" s="83"/>
      <c r="F3" s="83"/>
      <c r="G3" s="83"/>
      <c r="H3" s="83"/>
      <c r="I3" s="83"/>
      <c r="J3" s="83"/>
      <c r="K3" s="83"/>
      <c r="L3" s="83"/>
      <c r="M3" s="83"/>
    </row>
    <row r="4" spans="1:171" ht="16.5" thickBot="1" x14ac:dyDescent="0.3">
      <c r="A4" s="82" t="s">
        <v>29</v>
      </c>
      <c r="B4" s="83"/>
      <c r="C4" s="83"/>
      <c r="D4" s="83"/>
      <c r="E4" s="83"/>
      <c r="F4" s="83"/>
      <c r="G4" s="83"/>
      <c r="H4" s="83"/>
      <c r="I4" s="83"/>
      <c r="J4" s="83"/>
      <c r="K4" s="83"/>
      <c r="L4" s="83"/>
      <c r="M4" s="83"/>
    </row>
    <row r="5" spans="1:171" s="86" customFormat="1" ht="19.5" customHeight="1" x14ac:dyDescent="0.25">
      <c r="A5" s="150" t="s">
        <v>30</v>
      </c>
      <c r="B5" s="151"/>
      <c r="C5" s="152"/>
      <c r="D5" s="146" t="s">
        <v>31</v>
      </c>
      <c r="E5" s="146" t="s">
        <v>32</v>
      </c>
      <c r="F5" s="146" t="s">
        <v>33</v>
      </c>
      <c r="G5" s="146" t="s">
        <v>34</v>
      </c>
      <c r="H5" s="146" t="s">
        <v>35</v>
      </c>
      <c r="I5" s="146" t="s">
        <v>36</v>
      </c>
      <c r="J5" s="146" t="s">
        <v>37</v>
      </c>
      <c r="K5" s="146" t="s">
        <v>38</v>
      </c>
      <c r="L5" s="146" t="s">
        <v>39</v>
      </c>
      <c r="M5" s="148" t="s">
        <v>40</v>
      </c>
      <c r="N5" s="84"/>
      <c r="O5" s="84"/>
      <c r="P5" s="84"/>
      <c r="Q5" s="84"/>
      <c r="R5" s="84"/>
      <c r="S5" s="84"/>
      <c r="T5" s="84"/>
      <c r="U5" s="84"/>
      <c r="V5" s="84"/>
      <c r="W5" s="84"/>
      <c r="X5" s="84"/>
      <c r="Y5" s="84"/>
      <c r="Z5" s="84"/>
      <c r="AA5" s="84"/>
      <c r="AB5" s="84"/>
      <c r="AC5" s="84"/>
      <c r="AD5" s="84"/>
      <c r="AE5" s="84"/>
      <c r="AF5" s="84"/>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row>
    <row r="6" spans="1:171" s="86" customFormat="1" ht="19.5" customHeight="1" thickBot="1" x14ac:dyDescent="0.3">
      <c r="A6" s="153"/>
      <c r="B6" s="154"/>
      <c r="C6" s="155"/>
      <c r="D6" s="147"/>
      <c r="E6" s="147"/>
      <c r="F6" s="147"/>
      <c r="G6" s="147"/>
      <c r="H6" s="147"/>
      <c r="I6" s="147"/>
      <c r="J6" s="147"/>
      <c r="K6" s="147"/>
      <c r="L6" s="147"/>
      <c r="M6" s="149"/>
      <c r="N6" s="84"/>
      <c r="O6" s="84"/>
      <c r="P6" s="84"/>
      <c r="Q6" s="84"/>
      <c r="R6" s="84"/>
      <c r="S6" s="84"/>
      <c r="T6" s="84"/>
      <c r="U6" s="84"/>
      <c r="V6" s="84"/>
      <c r="W6" s="84"/>
      <c r="X6" s="84"/>
      <c r="Y6" s="84"/>
      <c r="Z6" s="84"/>
      <c r="AA6" s="84"/>
      <c r="AB6" s="84"/>
      <c r="AC6" s="84"/>
      <c r="AD6" s="84"/>
      <c r="AE6" s="84"/>
      <c r="AF6" s="84"/>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row>
    <row r="7" spans="1:171" s="86" customFormat="1" ht="15.75" x14ac:dyDescent="0.25">
      <c r="A7" s="87">
        <v>1</v>
      </c>
      <c r="B7" s="88" t="s">
        <v>4</v>
      </c>
      <c r="C7" s="89" t="s">
        <v>41</v>
      </c>
      <c r="D7" s="90">
        <v>39832922867.240005</v>
      </c>
      <c r="E7" s="91">
        <v>27020922699.48999</v>
      </c>
      <c r="F7" s="91">
        <v>12812000167.75</v>
      </c>
      <c r="G7" s="91">
        <v>50000000</v>
      </c>
      <c r="H7" s="91">
        <v>38029195030.138588</v>
      </c>
      <c r="I7" s="91">
        <v>1169208732.3200002</v>
      </c>
      <c r="J7" s="91">
        <v>1129338754.99</v>
      </c>
      <c r="K7" s="92">
        <v>292376198.96000016</v>
      </c>
      <c r="L7" s="93" t="s">
        <v>42</v>
      </c>
      <c r="M7" s="94" t="s">
        <v>43</v>
      </c>
      <c r="N7" s="79"/>
      <c r="O7" s="79"/>
      <c r="P7" s="79"/>
      <c r="Q7" s="79"/>
      <c r="R7" s="79"/>
      <c r="S7" s="79"/>
      <c r="T7" s="79"/>
      <c r="U7" s="79"/>
      <c r="V7" s="79"/>
      <c r="W7" s="79"/>
      <c r="X7" s="79"/>
      <c r="Y7" s="79"/>
      <c r="Z7" s="79"/>
      <c r="AA7" s="79"/>
      <c r="AB7" s="79"/>
      <c r="AC7" s="79"/>
      <c r="AD7" s="79"/>
      <c r="AE7" s="79"/>
      <c r="AF7" s="79"/>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row>
    <row r="8" spans="1:171" s="96" customFormat="1" ht="15.75" x14ac:dyDescent="0.25">
      <c r="A8" s="87">
        <f>+A7+1</f>
        <v>2</v>
      </c>
      <c r="B8" s="88" t="s">
        <v>4</v>
      </c>
      <c r="C8" s="89" t="s">
        <v>44</v>
      </c>
      <c r="D8" s="90">
        <v>5807270</v>
      </c>
      <c r="E8" s="91">
        <v>1694021</v>
      </c>
      <c r="F8" s="91">
        <v>4128530</v>
      </c>
      <c r="G8" s="91">
        <v>4128530</v>
      </c>
      <c r="H8" s="91">
        <v>5000000</v>
      </c>
      <c r="I8" s="91">
        <v>0</v>
      </c>
      <c r="J8" s="91">
        <v>0</v>
      </c>
      <c r="K8" s="92">
        <v>32891.919999999998</v>
      </c>
      <c r="L8" s="93" t="s">
        <v>45</v>
      </c>
      <c r="M8" s="94" t="s">
        <v>43</v>
      </c>
      <c r="N8" s="79"/>
      <c r="O8" s="79"/>
      <c r="P8" s="79"/>
      <c r="Q8" s="79"/>
      <c r="R8" s="79"/>
      <c r="S8" s="79"/>
      <c r="T8" s="79"/>
      <c r="U8" s="79"/>
      <c r="V8" s="79"/>
      <c r="W8" s="79"/>
      <c r="X8" s="79"/>
      <c r="Y8" s="79"/>
      <c r="Z8" s="79"/>
      <c r="AA8" s="79"/>
      <c r="AB8" s="79"/>
      <c r="AC8" s="79"/>
      <c r="AD8" s="79"/>
      <c r="AE8" s="79"/>
      <c r="AF8" s="79"/>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row>
    <row r="9" spans="1:171" s="96" customFormat="1" ht="15.75" x14ac:dyDescent="0.25">
      <c r="A9" s="87">
        <f t="shared" ref="A9:A47" si="0">+A8+1</f>
        <v>3</v>
      </c>
      <c r="B9" s="88" t="s">
        <v>4</v>
      </c>
      <c r="C9" s="89" t="s">
        <v>46</v>
      </c>
      <c r="D9" s="90">
        <v>535302708.24540007</v>
      </c>
      <c r="E9" s="91">
        <v>386029352.04000002</v>
      </c>
      <c r="F9" s="91">
        <v>149273356.21000001</v>
      </c>
      <c r="G9" s="91">
        <v>52900000</v>
      </c>
      <c r="H9" s="91">
        <v>448041189.46999997</v>
      </c>
      <c r="I9" s="91">
        <v>18242152.039999999</v>
      </c>
      <c r="J9" s="91">
        <v>16141541.01</v>
      </c>
      <c r="K9" s="92">
        <v>20219.969999999041</v>
      </c>
      <c r="L9" s="93" t="s">
        <v>45</v>
      </c>
      <c r="M9" s="94" t="s">
        <v>43</v>
      </c>
      <c r="N9" s="79"/>
      <c r="O9" s="79"/>
      <c r="P9" s="79"/>
      <c r="Q9" s="79"/>
      <c r="R9" s="79"/>
      <c r="S9" s="79"/>
      <c r="T9" s="79"/>
      <c r="U9" s="79"/>
      <c r="V9" s="79"/>
      <c r="W9" s="79"/>
      <c r="X9" s="79"/>
      <c r="Y9" s="79"/>
      <c r="Z9" s="79"/>
      <c r="AA9" s="79"/>
      <c r="AB9" s="79"/>
      <c r="AC9" s="79"/>
      <c r="AD9" s="79"/>
      <c r="AE9" s="79"/>
      <c r="AF9" s="79"/>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row>
    <row r="10" spans="1:171" s="96" customFormat="1" ht="15.75" x14ac:dyDescent="0.25">
      <c r="A10" s="87">
        <f t="shared" si="0"/>
        <v>4</v>
      </c>
      <c r="B10" s="88" t="s">
        <v>4</v>
      </c>
      <c r="C10" s="89" t="s">
        <v>47</v>
      </c>
      <c r="D10" s="90">
        <v>2855296555.3200002</v>
      </c>
      <c r="E10" s="91">
        <v>1315818422.1000001</v>
      </c>
      <c r="F10" s="91">
        <v>1539478133.22</v>
      </c>
      <c r="G10" s="91">
        <v>78399202.430000007</v>
      </c>
      <c r="H10" s="91">
        <v>1871233592.5800004</v>
      </c>
      <c r="I10" s="91">
        <v>38907796.269999996</v>
      </c>
      <c r="J10" s="91">
        <v>40442465.730000004</v>
      </c>
      <c r="K10" s="92">
        <v>34741559.589999989</v>
      </c>
      <c r="L10" s="93" t="s">
        <v>42</v>
      </c>
      <c r="M10" s="94" t="s">
        <v>43</v>
      </c>
      <c r="N10" s="79"/>
      <c r="O10" s="79"/>
      <c r="P10" s="79"/>
      <c r="Q10" s="79"/>
      <c r="R10" s="79"/>
      <c r="S10" s="79"/>
      <c r="T10" s="79"/>
      <c r="U10" s="79"/>
      <c r="V10" s="79"/>
      <c r="W10" s="79"/>
      <c r="X10" s="79"/>
      <c r="Y10" s="79"/>
      <c r="Z10" s="79"/>
      <c r="AA10" s="79"/>
      <c r="AB10" s="79"/>
      <c r="AC10" s="79"/>
      <c r="AD10" s="79"/>
      <c r="AE10" s="79"/>
      <c r="AF10" s="79"/>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row>
    <row r="11" spans="1:171" s="96" customFormat="1" ht="15.75" x14ac:dyDescent="0.25">
      <c r="A11" s="87">
        <f t="shared" si="0"/>
        <v>5</v>
      </c>
      <c r="B11" s="88" t="s">
        <v>4</v>
      </c>
      <c r="C11" s="89" t="s">
        <v>48</v>
      </c>
      <c r="D11" s="90">
        <v>32973832645.825798</v>
      </c>
      <c r="E11" s="91">
        <v>25139059501.949997</v>
      </c>
      <c r="F11" s="91">
        <v>7834773143.8800001</v>
      </c>
      <c r="G11" s="91">
        <v>179378700</v>
      </c>
      <c r="H11" s="91">
        <v>31748310858.935787</v>
      </c>
      <c r="I11" s="91">
        <v>1488539691.48</v>
      </c>
      <c r="J11" s="91">
        <v>700586354.40999997</v>
      </c>
      <c r="K11" s="92">
        <v>289014707.07800007</v>
      </c>
      <c r="L11" s="93" t="s">
        <v>45</v>
      </c>
      <c r="M11" s="94" t="s">
        <v>43</v>
      </c>
      <c r="N11" s="79"/>
      <c r="O11" s="79"/>
      <c r="P11" s="79"/>
      <c r="Q11" s="79"/>
      <c r="R11" s="79"/>
      <c r="S11" s="79"/>
      <c r="T11" s="79"/>
      <c r="U11" s="79"/>
      <c r="V11" s="79"/>
      <c r="W11" s="79"/>
      <c r="X11" s="79"/>
      <c r="Y11" s="79"/>
      <c r="Z11" s="79"/>
      <c r="AA11" s="79"/>
      <c r="AB11" s="79"/>
      <c r="AC11" s="79"/>
      <c r="AD11" s="79"/>
      <c r="AE11" s="79"/>
      <c r="AF11" s="79"/>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row>
    <row r="12" spans="1:171" s="96" customFormat="1" ht="15.75" x14ac:dyDescent="0.25">
      <c r="A12" s="87">
        <f t="shared" si="0"/>
        <v>6</v>
      </c>
      <c r="B12" s="88" t="s">
        <v>4</v>
      </c>
      <c r="C12" s="89" t="s">
        <v>49</v>
      </c>
      <c r="D12" s="90">
        <v>229158200.08999997</v>
      </c>
      <c r="E12" s="91">
        <v>160354968.25999999</v>
      </c>
      <c r="F12" s="91">
        <v>68803231.810000002</v>
      </c>
      <c r="G12" s="91">
        <v>14985218.75</v>
      </c>
      <c r="H12" s="91">
        <v>71663484.109999999</v>
      </c>
      <c r="I12" s="91">
        <v>40781873.840000004</v>
      </c>
      <c r="J12" s="91">
        <v>7145137.2300000004</v>
      </c>
      <c r="K12" s="92">
        <v>33398879.5</v>
      </c>
      <c r="L12" s="93" t="s">
        <v>45</v>
      </c>
      <c r="M12" s="94" t="s">
        <v>43</v>
      </c>
      <c r="N12" s="79"/>
      <c r="O12" s="79"/>
      <c r="P12" s="79"/>
      <c r="Q12" s="79"/>
      <c r="R12" s="79"/>
      <c r="S12" s="79"/>
      <c r="T12" s="79"/>
      <c r="U12" s="79"/>
      <c r="V12" s="79"/>
      <c r="W12" s="79"/>
      <c r="X12" s="79"/>
      <c r="Y12" s="79"/>
      <c r="Z12" s="79"/>
      <c r="AA12" s="79"/>
      <c r="AB12" s="79"/>
      <c r="AC12" s="79"/>
      <c r="AD12" s="79"/>
      <c r="AE12" s="79"/>
      <c r="AF12" s="79"/>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row>
    <row r="13" spans="1:171" s="96" customFormat="1" ht="15.75" x14ac:dyDescent="0.25">
      <c r="A13" s="87">
        <f t="shared" si="0"/>
        <v>7</v>
      </c>
      <c r="B13" s="88" t="s">
        <v>4</v>
      </c>
      <c r="C13" s="89" t="s">
        <v>50</v>
      </c>
      <c r="D13" s="90">
        <v>157723159.77000001</v>
      </c>
      <c r="E13" s="91">
        <v>91480370.129999995</v>
      </c>
      <c r="F13" s="91">
        <v>66242789.640000001</v>
      </c>
      <c r="G13" s="91">
        <v>20306976.289999999</v>
      </c>
      <c r="H13" s="91">
        <v>140081719.43000004</v>
      </c>
      <c r="I13" s="91">
        <v>8194032.7899999991</v>
      </c>
      <c r="J13" s="91">
        <v>2609306.36</v>
      </c>
      <c r="K13" s="92">
        <v>1743187.98</v>
      </c>
      <c r="L13" s="93" t="s">
        <v>45</v>
      </c>
      <c r="M13" s="94" t="s">
        <v>43</v>
      </c>
      <c r="N13" s="79"/>
      <c r="O13" s="79"/>
      <c r="P13" s="79"/>
      <c r="Q13" s="79"/>
      <c r="R13" s="79"/>
      <c r="S13" s="79"/>
      <c r="T13" s="79"/>
      <c r="U13" s="79"/>
      <c r="V13" s="79"/>
      <c r="W13" s="79"/>
      <c r="X13" s="79"/>
      <c r="Y13" s="79"/>
      <c r="Z13" s="79"/>
      <c r="AA13" s="79"/>
      <c r="AB13" s="79"/>
      <c r="AC13" s="79"/>
      <c r="AD13" s="79"/>
      <c r="AE13" s="79"/>
      <c r="AF13" s="79"/>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row>
    <row r="14" spans="1:171" s="96" customFormat="1" ht="15.75" x14ac:dyDescent="0.25">
      <c r="A14" s="87">
        <f t="shared" si="0"/>
        <v>8</v>
      </c>
      <c r="B14" s="88" t="s">
        <v>4</v>
      </c>
      <c r="C14" s="89" t="s">
        <v>51</v>
      </c>
      <c r="D14" s="90">
        <v>32627308.8675</v>
      </c>
      <c r="E14" s="91">
        <v>13036073.07</v>
      </c>
      <c r="F14" s="91">
        <v>19591235.800000001</v>
      </c>
      <c r="G14" s="91">
        <v>5807000</v>
      </c>
      <c r="H14" s="91">
        <v>17560996.41</v>
      </c>
      <c r="I14" s="91">
        <v>3299820</v>
      </c>
      <c r="J14" s="91">
        <v>1319497</v>
      </c>
      <c r="K14" s="92">
        <v>1579278.8900000001</v>
      </c>
      <c r="L14" s="93" t="s">
        <v>45</v>
      </c>
      <c r="M14" s="94" t="s">
        <v>43</v>
      </c>
      <c r="N14" s="79"/>
      <c r="O14" s="79"/>
      <c r="P14" s="79"/>
      <c r="Q14" s="79"/>
      <c r="R14" s="79"/>
      <c r="S14" s="79"/>
      <c r="T14" s="79"/>
      <c r="U14" s="79"/>
      <c r="V14" s="79"/>
      <c r="W14" s="79"/>
      <c r="X14" s="79"/>
      <c r="Y14" s="79"/>
      <c r="Z14" s="79"/>
      <c r="AA14" s="79"/>
      <c r="AB14" s="79"/>
      <c r="AC14" s="79"/>
      <c r="AD14" s="79"/>
      <c r="AE14" s="79"/>
      <c r="AF14" s="79"/>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row>
    <row r="15" spans="1:171" s="96" customFormat="1" ht="15.75" x14ac:dyDescent="0.25">
      <c r="A15" s="87">
        <f t="shared" si="0"/>
        <v>9</v>
      </c>
      <c r="B15" s="88" t="s">
        <v>4</v>
      </c>
      <c r="C15" s="89" t="s">
        <v>52</v>
      </c>
      <c r="D15" s="90">
        <v>66913317.599044263</v>
      </c>
      <c r="E15" s="91">
        <v>51192935.339999996</v>
      </c>
      <c r="F15" s="91">
        <v>15720382.27</v>
      </c>
      <c r="G15" s="91">
        <v>14016458.57</v>
      </c>
      <c r="H15" s="91">
        <v>31994852.380757548</v>
      </c>
      <c r="I15" s="91">
        <v>3174885.72</v>
      </c>
      <c r="J15" s="91">
        <v>3176924.37625833</v>
      </c>
      <c r="K15" s="92">
        <v>-993738.86380566773</v>
      </c>
      <c r="L15" s="93" t="s">
        <v>42</v>
      </c>
      <c r="M15" s="94" t="s">
        <v>43</v>
      </c>
      <c r="N15" s="79"/>
      <c r="O15" s="79"/>
      <c r="P15" s="79"/>
      <c r="Q15" s="79"/>
      <c r="R15" s="79"/>
      <c r="S15" s="79"/>
      <c r="T15" s="79"/>
      <c r="U15" s="79"/>
      <c r="V15" s="79"/>
      <c r="W15" s="79"/>
      <c r="X15" s="79"/>
      <c r="Y15" s="79"/>
      <c r="Z15" s="79"/>
      <c r="AA15" s="79"/>
      <c r="AB15" s="79"/>
      <c r="AC15" s="79"/>
      <c r="AD15" s="79"/>
      <c r="AE15" s="79"/>
      <c r="AF15" s="79"/>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row>
    <row r="16" spans="1:171" s="96" customFormat="1" ht="15.75" x14ac:dyDescent="0.25">
      <c r="A16" s="87">
        <f t="shared" si="0"/>
        <v>10</v>
      </c>
      <c r="B16" s="88" t="s">
        <v>4</v>
      </c>
      <c r="C16" s="89" t="s">
        <v>53</v>
      </c>
      <c r="D16" s="90">
        <v>34826948.719999999</v>
      </c>
      <c r="E16" s="91">
        <v>32333387.32</v>
      </c>
      <c r="F16" s="91">
        <v>2493561.4000000004</v>
      </c>
      <c r="G16" s="91">
        <v>12667113.869999999</v>
      </c>
      <c r="H16" s="91">
        <v>42889858.629999995</v>
      </c>
      <c r="I16" s="91">
        <v>6123.2000000000007</v>
      </c>
      <c r="J16" s="91">
        <v>0</v>
      </c>
      <c r="K16" s="92">
        <v>-170341.31</v>
      </c>
      <c r="L16" s="93" t="s">
        <v>42</v>
      </c>
      <c r="M16" s="97" t="s">
        <v>43</v>
      </c>
      <c r="N16" s="79"/>
      <c r="O16" s="79"/>
      <c r="P16" s="79"/>
      <c r="Q16" s="79"/>
      <c r="R16" s="79"/>
      <c r="S16" s="79"/>
      <c r="T16" s="79"/>
      <c r="U16" s="79"/>
      <c r="V16" s="79"/>
      <c r="W16" s="79"/>
      <c r="X16" s="79"/>
      <c r="Y16" s="79"/>
      <c r="Z16" s="79"/>
      <c r="AA16" s="79"/>
      <c r="AB16" s="79"/>
      <c r="AC16" s="79"/>
      <c r="AD16" s="79"/>
      <c r="AE16" s="79"/>
      <c r="AF16" s="79"/>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row>
    <row r="17" spans="1:171" s="96" customFormat="1" ht="15.75" x14ac:dyDescent="0.25">
      <c r="A17" s="87">
        <f t="shared" si="0"/>
        <v>11</v>
      </c>
      <c r="B17" s="88" t="s">
        <v>4</v>
      </c>
      <c r="C17" s="98" t="s">
        <v>54</v>
      </c>
      <c r="D17" s="90">
        <v>5030060</v>
      </c>
      <c r="E17" s="91">
        <v>342247</v>
      </c>
      <c r="F17" s="91">
        <v>4687813</v>
      </c>
      <c r="G17" s="91">
        <v>5000000</v>
      </c>
      <c r="H17" s="91">
        <v>5019014</v>
      </c>
      <c r="I17" s="91">
        <v>0</v>
      </c>
      <c r="J17" s="91">
        <v>0</v>
      </c>
      <c r="K17" s="92">
        <v>39239</v>
      </c>
      <c r="L17" s="93" t="s">
        <v>45</v>
      </c>
      <c r="M17" s="94" t="s">
        <v>43</v>
      </c>
      <c r="N17" s="79"/>
      <c r="O17" s="79"/>
      <c r="P17" s="79"/>
      <c r="Q17" s="79"/>
      <c r="R17" s="79"/>
      <c r="S17" s="79"/>
      <c r="T17" s="79"/>
      <c r="U17" s="79"/>
      <c r="V17" s="79"/>
      <c r="W17" s="79"/>
      <c r="X17" s="79"/>
      <c r="Y17" s="79"/>
      <c r="Z17" s="79"/>
      <c r="AA17" s="79"/>
      <c r="AB17" s="79"/>
      <c r="AC17" s="79"/>
      <c r="AD17" s="79"/>
      <c r="AE17" s="79"/>
      <c r="AF17" s="79"/>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row>
    <row r="18" spans="1:171" s="96" customFormat="1" ht="15.75" x14ac:dyDescent="0.25">
      <c r="A18" s="87">
        <f t="shared" si="0"/>
        <v>12</v>
      </c>
      <c r="B18" s="88" t="s">
        <v>4</v>
      </c>
      <c r="C18" s="98" t="s">
        <v>55</v>
      </c>
      <c r="D18" s="90">
        <v>242883553.37040001</v>
      </c>
      <c r="E18" s="91">
        <v>145628126.30375001</v>
      </c>
      <c r="F18" s="91">
        <v>97255427.066250011</v>
      </c>
      <c r="G18" s="91">
        <v>33141756.155000001</v>
      </c>
      <c r="H18" s="91">
        <v>190963623.17039999</v>
      </c>
      <c r="I18" s="91">
        <v>12051663.720000001</v>
      </c>
      <c r="J18" s="91">
        <v>11027341.158749999</v>
      </c>
      <c r="K18" s="92">
        <v>-1362791.0587499994</v>
      </c>
      <c r="L18" s="93" t="s">
        <v>45</v>
      </c>
      <c r="M18" s="94" t="s">
        <v>43</v>
      </c>
      <c r="N18" s="79"/>
      <c r="O18" s="79"/>
      <c r="P18" s="79"/>
      <c r="Q18" s="79"/>
      <c r="R18" s="79"/>
      <c r="S18" s="79"/>
      <c r="T18" s="79"/>
      <c r="U18" s="79"/>
      <c r="V18" s="79"/>
      <c r="W18" s="79"/>
      <c r="X18" s="79"/>
      <c r="Y18" s="79"/>
      <c r="Z18" s="79"/>
      <c r="AA18" s="79"/>
      <c r="AB18" s="79"/>
      <c r="AC18" s="79"/>
      <c r="AD18" s="79"/>
      <c r="AE18" s="79"/>
      <c r="AF18" s="79"/>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row>
    <row r="19" spans="1:171" s="96" customFormat="1" ht="15.75" x14ac:dyDescent="0.25">
      <c r="A19" s="87">
        <f t="shared" si="0"/>
        <v>13</v>
      </c>
      <c r="B19" s="88" t="s">
        <v>4</v>
      </c>
      <c r="C19" s="89" t="s">
        <v>56</v>
      </c>
      <c r="D19" s="90">
        <v>45397446.07</v>
      </c>
      <c r="E19" s="91">
        <v>31082526.650000002</v>
      </c>
      <c r="F19" s="91">
        <v>14314919.42</v>
      </c>
      <c r="G19" s="91">
        <v>12609295.199999999</v>
      </c>
      <c r="H19" s="91">
        <v>31915879.870000001</v>
      </c>
      <c r="I19" s="91">
        <v>3212484.29</v>
      </c>
      <c r="J19" s="91">
        <v>2442812.4700000002</v>
      </c>
      <c r="K19" s="92">
        <v>-119545.98000000027</v>
      </c>
      <c r="L19" s="93" t="s">
        <v>45</v>
      </c>
      <c r="M19" s="94" t="s">
        <v>43</v>
      </c>
      <c r="N19" s="79"/>
      <c r="O19" s="79"/>
      <c r="P19" s="79"/>
      <c r="Q19" s="79"/>
      <c r="R19" s="79"/>
      <c r="S19" s="79"/>
      <c r="T19" s="79"/>
      <c r="U19" s="79"/>
      <c r="V19" s="79"/>
      <c r="W19" s="79"/>
      <c r="X19" s="79"/>
      <c r="Y19" s="79"/>
      <c r="Z19" s="79"/>
      <c r="AA19" s="79"/>
      <c r="AB19" s="79"/>
      <c r="AC19" s="79"/>
      <c r="AD19" s="79"/>
      <c r="AE19" s="79"/>
      <c r="AF19" s="79"/>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row>
    <row r="20" spans="1:171" s="96" customFormat="1" ht="15.75" x14ac:dyDescent="0.25">
      <c r="A20" s="87">
        <f t="shared" si="0"/>
        <v>14</v>
      </c>
      <c r="B20" s="88" t="s">
        <v>4</v>
      </c>
      <c r="C20" s="89" t="s">
        <v>57</v>
      </c>
      <c r="D20" s="90">
        <v>79579016.210000008</v>
      </c>
      <c r="E20" s="91">
        <v>44349140.799999997</v>
      </c>
      <c r="F20" s="91">
        <v>35229875.409999996</v>
      </c>
      <c r="G20" s="91">
        <v>16309479.5</v>
      </c>
      <c r="H20" s="91">
        <v>50966564.539999999</v>
      </c>
      <c r="I20" s="91">
        <v>2972598.5</v>
      </c>
      <c r="J20" s="91">
        <v>1559598.63</v>
      </c>
      <c r="K20" s="92">
        <v>309937.2100000002</v>
      </c>
      <c r="L20" s="93" t="s">
        <v>45</v>
      </c>
      <c r="M20" s="94" t="s">
        <v>43</v>
      </c>
      <c r="N20" s="79"/>
      <c r="O20" s="79"/>
      <c r="P20" s="79"/>
      <c r="Q20" s="79"/>
      <c r="R20" s="79"/>
      <c r="S20" s="79"/>
      <c r="T20" s="79"/>
      <c r="U20" s="79"/>
      <c r="V20" s="79"/>
      <c r="W20" s="79"/>
      <c r="X20" s="79"/>
      <c r="Y20" s="79"/>
      <c r="Z20" s="79"/>
      <c r="AA20" s="79"/>
      <c r="AB20" s="79"/>
      <c r="AC20" s="79"/>
      <c r="AD20" s="79"/>
      <c r="AE20" s="79"/>
      <c r="AF20" s="79"/>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row>
    <row r="21" spans="1:171" s="96" customFormat="1" ht="15.75" x14ac:dyDescent="0.25">
      <c r="A21" s="87">
        <f t="shared" si="0"/>
        <v>15</v>
      </c>
      <c r="B21" s="88" t="s">
        <v>4</v>
      </c>
      <c r="C21" s="89" t="s">
        <v>58</v>
      </c>
      <c r="D21" s="90">
        <v>120465553.38</v>
      </c>
      <c r="E21" s="91">
        <v>89551866.579999998</v>
      </c>
      <c r="F21" s="91">
        <v>30913686.800000004</v>
      </c>
      <c r="G21" s="91">
        <v>19165707.32</v>
      </c>
      <c r="H21" s="91">
        <v>113983425.98</v>
      </c>
      <c r="I21" s="91">
        <v>7881121</v>
      </c>
      <c r="J21" s="91">
        <v>5732406.3600000003</v>
      </c>
      <c r="K21" s="92">
        <v>822000.18999999983</v>
      </c>
      <c r="L21" s="93" t="s">
        <v>45</v>
      </c>
      <c r="M21" s="94" t="s">
        <v>43</v>
      </c>
      <c r="N21" s="79"/>
      <c r="O21" s="79"/>
      <c r="P21" s="79"/>
      <c r="Q21" s="79"/>
      <c r="R21" s="79"/>
      <c r="S21" s="79"/>
      <c r="T21" s="79"/>
      <c r="U21" s="79"/>
      <c r="V21" s="79"/>
      <c r="W21" s="79"/>
      <c r="X21" s="79"/>
      <c r="Y21" s="79"/>
      <c r="Z21" s="79"/>
      <c r="AA21" s="79"/>
      <c r="AB21" s="79"/>
      <c r="AC21" s="79"/>
      <c r="AD21" s="79"/>
      <c r="AE21" s="79"/>
      <c r="AF21" s="79"/>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row>
    <row r="22" spans="1:171" s="96" customFormat="1" ht="15.75" x14ac:dyDescent="0.25">
      <c r="A22" s="87">
        <f t="shared" si="0"/>
        <v>16</v>
      </c>
      <c r="B22" s="88" t="s">
        <v>4</v>
      </c>
      <c r="C22" s="89" t="s">
        <v>59</v>
      </c>
      <c r="D22" s="90">
        <v>7236871441.8590202</v>
      </c>
      <c r="E22" s="91">
        <v>5944973231.5221043</v>
      </c>
      <c r="F22" s="91">
        <v>1291898210.233469</v>
      </c>
      <c r="G22" s="91">
        <v>50000000</v>
      </c>
      <c r="H22" s="91">
        <v>6731546576.6233282</v>
      </c>
      <c r="I22" s="91">
        <v>234003721.84999999</v>
      </c>
      <c r="J22" s="91">
        <v>267626449.723591</v>
      </c>
      <c r="K22" s="92">
        <v>17355785.191774018</v>
      </c>
      <c r="L22" s="93" t="s">
        <v>42</v>
      </c>
      <c r="M22" s="94" t="s">
        <v>43</v>
      </c>
      <c r="N22" s="79"/>
      <c r="O22" s="79"/>
      <c r="P22" s="79"/>
      <c r="Q22" s="79"/>
      <c r="R22" s="79"/>
      <c r="S22" s="79"/>
      <c r="T22" s="79"/>
      <c r="U22" s="79"/>
      <c r="V22" s="79"/>
      <c r="W22" s="79"/>
      <c r="X22" s="79"/>
      <c r="Y22" s="79"/>
      <c r="Z22" s="79"/>
      <c r="AA22" s="79"/>
      <c r="AB22" s="79"/>
      <c r="AC22" s="79"/>
      <c r="AD22" s="79"/>
      <c r="AE22" s="79"/>
      <c r="AF22" s="79"/>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row>
    <row r="23" spans="1:171" s="96" customFormat="1" ht="15.75" x14ac:dyDescent="0.25">
      <c r="A23" s="87">
        <f t="shared" si="0"/>
        <v>17</v>
      </c>
      <c r="B23" s="88" t="s">
        <v>4</v>
      </c>
      <c r="C23" s="89" t="s">
        <v>60</v>
      </c>
      <c r="D23" s="90">
        <v>22279570.689950179</v>
      </c>
      <c r="E23" s="91">
        <v>16348935.565751601</v>
      </c>
      <c r="F23" s="91">
        <v>5930635.1241985802</v>
      </c>
      <c r="G23" s="91">
        <v>5221824.49</v>
      </c>
      <c r="H23" s="91">
        <v>5606797.78522796</v>
      </c>
      <c r="I23" s="91">
        <v>4240985.75</v>
      </c>
      <c r="J23" s="91">
        <v>3231174.42</v>
      </c>
      <c r="K23" s="92">
        <v>299775.37916666747</v>
      </c>
      <c r="L23" s="93" t="s">
        <v>42</v>
      </c>
      <c r="M23" s="94" t="s">
        <v>61</v>
      </c>
      <c r="N23" s="79"/>
      <c r="O23" s="79"/>
      <c r="P23" s="79"/>
      <c r="Q23" s="79"/>
      <c r="R23" s="79"/>
      <c r="S23" s="79"/>
      <c r="T23" s="79"/>
      <c r="U23" s="79"/>
      <c r="V23" s="79"/>
      <c r="W23" s="79"/>
      <c r="X23" s="79"/>
      <c r="Y23" s="79"/>
      <c r="Z23" s="79"/>
      <c r="AA23" s="79"/>
      <c r="AB23" s="79"/>
      <c r="AC23" s="79"/>
      <c r="AD23" s="79"/>
      <c r="AE23" s="79"/>
      <c r="AF23" s="79"/>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row>
    <row r="24" spans="1:171" s="96" customFormat="1" ht="15.75" x14ac:dyDescent="0.25">
      <c r="A24" s="87">
        <f t="shared" si="0"/>
        <v>18</v>
      </c>
      <c r="B24" s="88" t="s">
        <v>4</v>
      </c>
      <c r="C24" s="89" t="s">
        <v>62</v>
      </c>
      <c r="D24" s="90">
        <v>37868177.25</v>
      </c>
      <c r="E24" s="91">
        <v>19170838.199999999</v>
      </c>
      <c r="F24" s="91">
        <v>18697339.050000001</v>
      </c>
      <c r="G24" s="91">
        <v>8444611.0999999996</v>
      </c>
      <c r="H24" s="91">
        <v>8523970.2599999998</v>
      </c>
      <c r="I24" s="91">
        <v>2213780</v>
      </c>
      <c r="J24" s="91">
        <v>359339.96</v>
      </c>
      <c r="K24" s="92">
        <v>1572637.1399999997</v>
      </c>
      <c r="L24" s="93" t="s">
        <v>45</v>
      </c>
      <c r="M24" s="94" t="s">
        <v>63</v>
      </c>
      <c r="N24" s="79"/>
      <c r="O24" s="79"/>
      <c r="P24" s="79"/>
      <c r="Q24" s="79"/>
      <c r="R24" s="79"/>
      <c r="S24" s="79"/>
      <c r="T24" s="79"/>
      <c r="U24" s="79"/>
      <c r="V24" s="79"/>
      <c r="W24" s="79"/>
      <c r="X24" s="79"/>
      <c r="Y24" s="79"/>
      <c r="Z24" s="79"/>
      <c r="AA24" s="79"/>
      <c r="AB24" s="79"/>
      <c r="AC24" s="79"/>
      <c r="AD24" s="79"/>
      <c r="AE24" s="79"/>
      <c r="AF24" s="79"/>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row>
    <row r="25" spans="1:171" s="96" customFormat="1" ht="15.75" x14ac:dyDescent="0.25">
      <c r="A25" s="87">
        <f t="shared" si="0"/>
        <v>19</v>
      </c>
      <c r="B25" s="88" t="s">
        <v>4</v>
      </c>
      <c r="C25" s="89" t="s">
        <v>64</v>
      </c>
      <c r="D25" s="90">
        <v>16178814106.147999</v>
      </c>
      <c r="E25" s="91">
        <v>4031989500.3150001</v>
      </c>
      <c r="F25" s="91">
        <v>12146824605.831001</v>
      </c>
      <c r="G25" s="91">
        <v>31584000</v>
      </c>
      <c r="H25" s="91">
        <v>13025718738.949999</v>
      </c>
      <c r="I25" s="91">
        <v>44854282.329999998</v>
      </c>
      <c r="J25" s="91">
        <v>17438744.350000001</v>
      </c>
      <c r="K25" s="92">
        <v>389854012.91100001</v>
      </c>
      <c r="L25" s="93" t="s">
        <v>42</v>
      </c>
      <c r="M25" s="94" t="s">
        <v>43</v>
      </c>
      <c r="N25" s="79"/>
      <c r="O25" s="79"/>
      <c r="P25" s="79"/>
      <c r="Q25" s="79"/>
      <c r="R25" s="79"/>
      <c r="S25" s="79"/>
      <c r="T25" s="79"/>
      <c r="U25" s="79"/>
      <c r="V25" s="79"/>
      <c r="W25" s="79"/>
      <c r="X25" s="79"/>
      <c r="Y25" s="79"/>
      <c r="Z25" s="79"/>
      <c r="AA25" s="79"/>
      <c r="AB25" s="79"/>
      <c r="AC25" s="79"/>
      <c r="AD25" s="79"/>
      <c r="AE25" s="79"/>
      <c r="AF25" s="79"/>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row>
    <row r="26" spans="1:171" s="96" customFormat="1" ht="15.75" x14ac:dyDescent="0.25">
      <c r="A26" s="87">
        <f t="shared" si="0"/>
        <v>20</v>
      </c>
      <c r="B26" s="88" t="s">
        <v>4</v>
      </c>
      <c r="C26" s="89" t="s">
        <v>65</v>
      </c>
      <c r="D26" s="90">
        <v>427210017.22000003</v>
      </c>
      <c r="E26" s="91">
        <v>324333743.19999999</v>
      </c>
      <c r="F26" s="91">
        <v>102876274.01000001</v>
      </c>
      <c r="G26" s="91">
        <v>21000000</v>
      </c>
      <c r="H26" s="91">
        <v>348405645.60000002</v>
      </c>
      <c r="I26" s="91">
        <v>4254585</v>
      </c>
      <c r="J26" s="91">
        <v>2442058</v>
      </c>
      <c r="K26" s="92">
        <v>5426358.0886371695</v>
      </c>
      <c r="L26" s="93" t="s">
        <v>42</v>
      </c>
      <c r="M26" s="94" t="s">
        <v>43</v>
      </c>
      <c r="N26" s="79"/>
      <c r="O26" s="79"/>
      <c r="P26" s="79"/>
      <c r="Q26" s="79"/>
      <c r="R26" s="79"/>
      <c r="S26" s="79"/>
      <c r="T26" s="79"/>
      <c r="U26" s="79"/>
      <c r="V26" s="79"/>
      <c r="W26" s="79"/>
      <c r="X26" s="79"/>
      <c r="Y26" s="79"/>
      <c r="Z26" s="79"/>
      <c r="AA26" s="79"/>
      <c r="AB26" s="79"/>
      <c r="AC26" s="79"/>
      <c r="AD26" s="79"/>
      <c r="AE26" s="79"/>
      <c r="AF26" s="79"/>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row>
    <row r="27" spans="1:171" s="96" customFormat="1" ht="15.75" x14ac:dyDescent="0.25">
      <c r="A27" s="87">
        <f t="shared" si="0"/>
        <v>21</v>
      </c>
      <c r="B27" s="88" t="s">
        <v>4</v>
      </c>
      <c r="C27" s="89" t="s">
        <v>66</v>
      </c>
      <c r="D27" s="90">
        <v>766589720</v>
      </c>
      <c r="E27" s="91">
        <v>660434644</v>
      </c>
      <c r="F27" s="91">
        <v>106155076</v>
      </c>
      <c r="G27" s="91">
        <v>12856611</v>
      </c>
      <c r="H27" s="91">
        <v>739634003</v>
      </c>
      <c r="I27" s="91">
        <v>7444693</v>
      </c>
      <c r="J27" s="91">
        <v>1211299.28</v>
      </c>
      <c r="K27" s="92">
        <v>8456305.3200000003</v>
      </c>
      <c r="L27" s="93" t="s">
        <v>45</v>
      </c>
      <c r="M27" s="94" t="s">
        <v>43</v>
      </c>
      <c r="N27" s="79"/>
      <c r="O27" s="79"/>
      <c r="P27" s="79"/>
      <c r="Q27" s="79"/>
      <c r="R27" s="79"/>
      <c r="S27" s="79"/>
      <c r="T27" s="79"/>
      <c r="U27" s="79"/>
      <c r="V27" s="79"/>
      <c r="W27" s="79"/>
      <c r="X27" s="79"/>
      <c r="Y27" s="79"/>
      <c r="Z27" s="79"/>
      <c r="AA27" s="79"/>
      <c r="AB27" s="79"/>
      <c r="AC27" s="79"/>
      <c r="AD27" s="79"/>
      <c r="AE27" s="79"/>
      <c r="AF27" s="79"/>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row>
    <row r="28" spans="1:171" s="96" customFormat="1" ht="15.75" x14ac:dyDescent="0.25">
      <c r="A28" s="87">
        <f t="shared" si="0"/>
        <v>22</v>
      </c>
      <c r="B28" s="88" t="s">
        <v>4</v>
      </c>
      <c r="C28" s="89" t="s">
        <v>67</v>
      </c>
      <c r="D28" s="90">
        <v>34720085.43</v>
      </c>
      <c r="E28" s="91">
        <v>25346858.829999998</v>
      </c>
      <c r="F28" s="91">
        <v>9373226.6000000015</v>
      </c>
      <c r="G28" s="91">
        <v>5797598.1500000004</v>
      </c>
      <c r="H28" s="91">
        <v>6091082.1200000001</v>
      </c>
      <c r="I28" s="91">
        <v>241605</v>
      </c>
      <c r="J28" s="91">
        <v>0</v>
      </c>
      <c r="K28" s="92">
        <v>189382.08000000002</v>
      </c>
      <c r="L28" s="93" t="s">
        <v>45</v>
      </c>
      <c r="M28" s="94" t="s">
        <v>43</v>
      </c>
      <c r="N28" s="79"/>
      <c r="O28" s="79"/>
      <c r="P28" s="79"/>
      <c r="Q28" s="79"/>
      <c r="R28" s="79"/>
      <c r="S28" s="79"/>
      <c r="T28" s="79"/>
      <c r="U28" s="79"/>
      <c r="V28" s="79"/>
      <c r="W28" s="79"/>
      <c r="X28" s="79"/>
      <c r="Y28" s="79"/>
      <c r="Z28" s="79"/>
      <c r="AA28" s="79"/>
      <c r="AB28" s="79"/>
      <c r="AC28" s="79"/>
      <c r="AD28" s="79"/>
      <c r="AE28" s="79"/>
      <c r="AF28" s="79"/>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row>
    <row r="29" spans="1:171" s="96" customFormat="1" ht="15.75" x14ac:dyDescent="0.25">
      <c r="A29" s="87">
        <f t="shared" si="0"/>
        <v>23</v>
      </c>
      <c r="B29" s="88" t="s">
        <v>4</v>
      </c>
      <c r="C29" s="89" t="s">
        <v>68</v>
      </c>
      <c r="D29" s="90">
        <v>1753560071.2</v>
      </c>
      <c r="E29" s="91">
        <v>1272968942.9200001</v>
      </c>
      <c r="F29" s="91">
        <v>480591128.28000003</v>
      </c>
      <c r="G29" s="91">
        <v>5890510.7000000002</v>
      </c>
      <c r="H29" s="91">
        <v>813504993.58000004</v>
      </c>
      <c r="I29" s="91">
        <v>1836284.5</v>
      </c>
      <c r="J29" s="91">
        <v>35000</v>
      </c>
      <c r="K29" s="92">
        <v>9476771.7800000012</v>
      </c>
      <c r="L29" s="93" t="s">
        <v>45</v>
      </c>
      <c r="M29" s="94" t="s">
        <v>43</v>
      </c>
      <c r="N29" s="79"/>
      <c r="O29" s="79"/>
      <c r="P29" s="79"/>
      <c r="Q29" s="79"/>
      <c r="R29" s="79"/>
      <c r="S29" s="79"/>
      <c r="T29" s="79"/>
      <c r="U29" s="79"/>
      <c r="V29" s="79"/>
      <c r="W29" s="79"/>
      <c r="X29" s="79"/>
      <c r="Y29" s="79"/>
      <c r="Z29" s="79"/>
      <c r="AA29" s="79"/>
      <c r="AB29" s="79"/>
      <c r="AC29" s="79"/>
      <c r="AD29" s="79"/>
      <c r="AE29" s="79"/>
      <c r="AF29" s="79"/>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row>
    <row r="30" spans="1:171" s="96" customFormat="1" ht="15.75" x14ac:dyDescent="0.25">
      <c r="A30" s="87">
        <f t="shared" si="0"/>
        <v>24</v>
      </c>
      <c r="B30" s="88" t="s">
        <v>4</v>
      </c>
      <c r="C30" s="89" t="s">
        <v>69</v>
      </c>
      <c r="D30" s="90">
        <v>99867222.704541713</v>
      </c>
      <c r="E30" s="91">
        <v>68047438.322739765</v>
      </c>
      <c r="F30" s="91">
        <v>31819784.800000001</v>
      </c>
      <c r="G30" s="91">
        <v>24178137.359999999</v>
      </c>
      <c r="H30" s="91">
        <v>77360717.390000001</v>
      </c>
      <c r="I30" s="91">
        <v>10618330.709999999</v>
      </c>
      <c r="J30" s="91">
        <v>7745013.6299999999</v>
      </c>
      <c r="K30" s="92">
        <v>476153.0299999998</v>
      </c>
      <c r="L30" s="93" t="s">
        <v>45</v>
      </c>
      <c r="M30" s="94" t="s">
        <v>43</v>
      </c>
      <c r="N30" s="79"/>
      <c r="O30" s="79"/>
      <c r="P30" s="79"/>
      <c r="Q30" s="79"/>
      <c r="R30" s="79"/>
      <c r="S30" s="79"/>
      <c r="T30" s="79"/>
      <c r="U30" s="79"/>
      <c r="V30" s="79"/>
      <c r="W30" s="79"/>
      <c r="X30" s="79"/>
      <c r="Y30" s="79"/>
      <c r="Z30" s="79"/>
      <c r="AA30" s="79"/>
      <c r="AB30" s="79"/>
      <c r="AC30" s="79"/>
      <c r="AD30" s="79"/>
      <c r="AE30" s="79"/>
      <c r="AF30" s="79"/>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row>
    <row r="31" spans="1:171" s="96" customFormat="1" ht="15.75" x14ac:dyDescent="0.25">
      <c r="A31" s="87">
        <f t="shared" si="0"/>
        <v>25</v>
      </c>
      <c r="B31" s="88" t="s">
        <v>4</v>
      </c>
      <c r="C31" s="89" t="s">
        <v>70</v>
      </c>
      <c r="D31" s="90">
        <v>217350995.44</v>
      </c>
      <c r="E31" s="91">
        <v>142127953.12</v>
      </c>
      <c r="F31" s="91">
        <v>75223042.319999993</v>
      </c>
      <c r="G31" s="91">
        <v>12743820.27</v>
      </c>
      <c r="H31" s="91">
        <v>214815389.29000002</v>
      </c>
      <c r="I31" s="91">
        <v>321375</v>
      </c>
      <c r="J31" s="91">
        <v>70000</v>
      </c>
      <c r="K31" s="92">
        <v>-41350.759999999776</v>
      </c>
      <c r="L31" s="93" t="s">
        <v>42</v>
      </c>
      <c r="M31" s="94" t="s">
        <v>43</v>
      </c>
      <c r="N31" s="79"/>
      <c r="O31" s="79"/>
      <c r="P31" s="79"/>
      <c r="Q31" s="79"/>
      <c r="R31" s="79"/>
      <c r="S31" s="79"/>
      <c r="T31" s="79"/>
      <c r="U31" s="79"/>
      <c r="V31" s="79"/>
      <c r="W31" s="79"/>
      <c r="X31" s="79"/>
      <c r="Y31" s="79"/>
      <c r="Z31" s="79"/>
      <c r="AA31" s="79"/>
      <c r="AB31" s="79"/>
      <c r="AC31" s="79"/>
      <c r="AD31" s="79"/>
      <c r="AE31" s="79"/>
      <c r="AF31" s="79"/>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5"/>
      <c r="FN31" s="95"/>
      <c r="FO31" s="95"/>
    </row>
    <row r="32" spans="1:171" s="96" customFormat="1" ht="15.75" x14ac:dyDescent="0.25">
      <c r="A32" s="87">
        <f t="shared" si="0"/>
        <v>26</v>
      </c>
      <c r="B32" s="88" t="s">
        <v>4</v>
      </c>
      <c r="C32" s="89" t="s">
        <v>71</v>
      </c>
      <c r="D32" s="90">
        <v>63824878.82</v>
      </c>
      <c r="E32" s="91">
        <v>47405428.070000008</v>
      </c>
      <c r="F32" s="91">
        <v>16419450.75</v>
      </c>
      <c r="G32" s="91">
        <v>10120123.58</v>
      </c>
      <c r="H32" s="91">
        <v>11486390.550000001</v>
      </c>
      <c r="I32" s="91">
        <v>5815764.8300000001</v>
      </c>
      <c r="J32" s="91">
        <v>4416892.46</v>
      </c>
      <c r="K32" s="92">
        <v>459386.18000000017</v>
      </c>
      <c r="L32" s="93" t="s">
        <v>45</v>
      </c>
      <c r="M32" s="94" t="s">
        <v>43</v>
      </c>
      <c r="N32" s="79"/>
      <c r="O32" s="79"/>
      <c r="P32" s="79"/>
      <c r="Q32" s="79"/>
      <c r="R32" s="79"/>
      <c r="S32" s="79"/>
      <c r="T32" s="79"/>
      <c r="U32" s="79"/>
      <c r="V32" s="79"/>
      <c r="W32" s="79"/>
      <c r="X32" s="79"/>
      <c r="Y32" s="79"/>
      <c r="Z32" s="79"/>
      <c r="AA32" s="79"/>
      <c r="AB32" s="79"/>
      <c r="AC32" s="79"/>
      <c r="AD32" s="79"/>
      <c r="AE32" s="79"/>
      <c r="AF32" s="79"/>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c r="EO32" s="95"/>
      <c r="EP32" s="95"/>
      <c r="EQ32" s="95"/>
      <c r="ER32" s="95"/>
      <c r="ES32" s="95"/>
      <c r="ET32" s="95"/>
      <c r="EU32" s="95"/>
      <c r="EV32" s="95"/>
      <c r="EW32" s="95"/>
      <c r="EX32" s="95"/>
      <c r="EY32" s="95"/>
      <c r="EZ32" s="95"/>
      <c r="FA32" s="95"/>
      <c r="FB32" s="95"/>
      <c r="FC32" s="95"/>
      <c r="FD32" s="95"/>
      <c r="FE32" s="95"/>
      <c r="FF32" s="95"/>
      <c r="FG32" s="95"/>
      <c r="FH32" s="95"/>
      <c r="FI32" s="95"/>
      <c r="FJ32" s="95"/>
      <c r="FK32" s="95"/>
      <c r="FL32" s="95"/>
      <c r="FM32" s="95"/>
      <c r="FN32" s="95"/>
      <c r="FO32" s="95"/>
    </row>
    <row r="33" spans="1:171" s="96" customFormat="1" ht="15.75" x14ac:dyDescent="0.25">
      <c r="A33" s="87">
        <f t="shared" si="0"/>
        <v>27</v>
      </c>
      <c r="B33" s="88" t="s">
        <v>4</v>
      </c>
      <c r="C33" s="89" t="s">
        <v>72</v>
      </c>
      <c r="D33" s="90">
        <v>754920782.70983648</v>
      </c>
      <c r="E33" s="91">
        <v>666876550.26190877</v>
      </c>
      <c r="F33" s="91">
        <v>88044232.762889072</v>
      </c>
      <c r="G33" s="91">
        <v>80000000</v>
      </c>
      <c r="H33" s="91">
        <v>337733293.46739149</v>
      </c>
      <c r="I33" s="91">
        <v>85289161</v>
      </c>
      <c r="J33" s="91">
        <v>50729895.517110899</v>
      </c>
      <c r="K33" s="92">
        <v>6075274.8328890977</v>
      </c>
      <c r="L33" s="93" t="s">
        <v>45</v>
      </c>
      <c r="M33" s="94" t="s">
        <v>43</v>
      </c>
      <c r="N33" s="79"/>
      <c r="O33" s="79"/>
      <c r="P33" s="79"/>
      <c r="Q33" s="79"/>
      <c r="R33" s="79"/>
      <c r="S33" s="79"/>
      <c r="T33" s="79"/>
      <c r="U33" s="79"/>
      <c r="V33" s="79"/>
      <c r="W33" s="79"/>
      <c r="X33" s="79"/>
      <c r="Y33" s="79"/>
      <c r="Z33" s="79"/>
      <c r="AA33" s="79"/>
      <c r="AB33" s="79"/>
      <c r="AC33" s="79"/>
      <c r="AD33" s="79"/>
      <c r="AE33" s="79"/>
      <c r="AF33" s="79"/>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c r="EO33" s="95"/>
      <c r="EP33" s="95"/>
      <c r="EQ33" s="95"/>
      <c r="ER33" s="95"/>
      <c r="ES33" s="95"/>
      <c r="ET33" s="95"/>
      <c r="EU33" s="95"/>
      <c r="EV33" s="95"/>
      <c r="EW33" s="95"/>
      <c r="EX33" s="95"/>
      <c r="EY33" s="95"/>
      <c r="EZ33" s="95"/>
      <c r="FA33" s="95"/>
      <c r="FB33" s="95"/>
      <c r="FC33" s="95"/>
      <c r="FD33" s="95"/>
      <c r="FE33" s="95"/>
      <c r="FF33" s="95"/>
      <c r="FG33" s="95"/>
      <c r="FH33" s="95"/>
      <c r="FI33" s="95"/>
      <c r="FJ33" s="95"/>
      <c r="FK33" s="95"/>
      <c r="FL33" s="95"/>
      <c r="FM33" s="95"/>
      <c r="FN33" s="95"/>
      <c r="FO33" s="95"/>
    </row>
    <row r="34" spans="1:171" s="96" customFormat="1" ht="15.75" x14ac:dyDescent="0.25">
      <c r="A34" s="87">
        <f t="shared" si="0"/>
        <v>28</v>
      </c>
      <c r="B34" s="88" t="s">
        <v>4</v>
      </c>
      <c r="C34" s="89" t="s">
        <v>73</v>
      </c>
      <c r="D34" s="90">
        <v>127702388.69</v>
      </c>
      <c r="E34" s="91">
        <v>87975437.639999986</v>
      </c>
      <c r="F34" s="91">
        <v>39726951</v>
      </c>
      <c r="G34" s="91">
        <v>12480250</v>
      </c>
      <c r="H34" s="91">
        <v>100784419</v>
      </c>
      <c r="I34" s="91">
        <v>5048843</v>
      </c>
      <c r="J34" s="91">
        <v>4472981</v>
      </c>
      <c r="K34" s="92">
        <v>908640</v>
      </c>
      <c r="L34" s="93" t="s">
        <v>45</v>
      </c>
      <c r="M34" s="94" t="s">
        <v>43</v>
      </c>
      <c r="N34" s="79"/>
      <c r="O34" s="79"/>
      <c r="P34" s="79"/>
      <c r="Q34" s="79"/>
      <c r="R34" s="79"/>
      <c r="S34" s="79"/>
      <c r="T34" s="79"/>
      <c r="U34" s="79"/>
      <c r="V34" s="79"/>
      <c r="W34" s="79"/>
      <c r="X34" s="79"/>
      <c r="Y34" s="79"/>
      <c r="Z34" s="79"/>
      <c r="AA34" s="79"/>
      <c r="AB34" s="79"/>
      <c r="AC34" s="79"/>
      <c r="AD34" s="79"/>
      <c r="AE34" s="79"/>
      <c r="AF34" s="79"/>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c r="EN34" s="95"/>
      <c r="EO34" s="95"/>
      <c r="EP34" s="95"/>
      <c r="EQ34" s="95"/>
      <c r="ER34" s="95"/>
      <c r="ES34" s="95"/>
      <c r="ET34" s="95"/>
      <c r="EU34" s="95"/>
      <c r="EV34" s="95"/>
      <c r="EW34" s="95"/>
      <c r="EX34" s="95"/>
      <c r="EY34" s="95"/>
      <c r="EZ34" s="95"/>
      <c r="FA34" s="95"/>
      <c r="FB34" s="95"/>
      <c r="FC34" s="95"/>
      <c r="FD34" s="95"/>
      <c r="FE34" s="95"/>
      <c r="FF34" s="95"/>
      <c r="FG34" s="95"/>
      <c r="FH34" s="95"/>
      <c r="FI34" s="95"/>
      <c r="FJ34" s="95"/>
      <c r="FK34" s="95"/>
      <c r="FL34" s="95"/>
      <c r="FM34" s="95"/>
      <c r="FN34" s="95"/>
      <c r="FO34" s="95"/>
    </row>
    <row r="35" spans="1:171" s="96" customFormat="1" ht="15.75" x14ac:dyDescent="0.25">
      <c r="A35" s="87">
        <f t="shared" si="0"/>
        <v>29</v>
      </c>
      <c r="B35" s="88" t="s">
        <v>4</v>
      </c>
      <c r="C35" s="89" t="s">
        <v>74</v>
      </c>
      <c r="D35" s="99" t="s">
        <v>75</v>
      </c>
      <c r="E35" s="91"/>
      <c r="F35" s="91"/>
      <c r="G35" s="91"/>
      <c r="H35" s="91"/>
      <c r="I35" s="91"/>
      <c r="J35" s="91"/>
      <c r="K35" s="92"/>
      <c r="L35" s="93" t="s">
        <v>42</v>
      </c>
      <c r="M35" s="94" t="s">
        <v>43</v>
      </c>
      <c r="N35" s="79"/>
      <c r="O35" s="79"/>
      <c r="P35" s="79"/>
      <c r="Q35" s="79"/>
      <c r="R35" s="79"/>
      <c r="S35" s="79"/>
      <c r="T35" s="79"/>
      <c r="U35" s="79"/>
      <c r="V35" s="79"/>
      <c r="W35" s="79"/>
      <c r="X35" s="79"/>
      <c r="Y35" s="79"/>
      <c r="Z35" s="79"/>
      <c r="AA35" s="79"/>
      <c r="AB35" s="79"/>
      <c r="AC35" s="79"/>
      <c r="AD35" s="79"/>
      <c r="AE35" s="79"/>
      <c r="AF35" s="79"/>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c r="EO35" s="95"/>
      <c r="EP35" s="95"/>
      <c r="EQ35" s="95"/>
      <c r="ER35" s="95"/>
      <c r="ES35" s="95"/>
      <c r="ET35" s="95"/>
      <c r="EU35" s="95"/>
      <c r="EV35" s="95"/>
      <c r="EW35" s="95"/>
      <c r="EX35" s="95"/>
      <c r="EY35" s="95"/>
      <c r="EZ35" s="95"/>
      <c r="FA35" s="95"/>
      <c r="FB35" s="95"/>
      <c r="FC35" s="95"/>
      <c r="FD35" s="95"/>
      <c r="FE35" s="95"/>
      <c r="FF35" s="95"/>
      <c r="FG35" s="95"/>
      <c r="FH35" s="95"/>
      <c r="FI35" s="95"/>
      <c r="FJ35" s="95"/>
      <c r="FK35" s="95"/>
      <c r="FL35" s="95"/>
      <c r="FM35" s="95"/>
      <c r="FN35" s="95"/>
      <c r="FO35" s="95"/>
    </row>
    <row r="36" spans="1:171" s="96" customFormat="1" ht="15.75" x14ac:dyDescent="0.25">
      <c r="A36" s="87">
        <f t="shared" si="0"/>
        <v>30</v>
      </c>
      <c r="B36" s="88" t="s">
        <v>4</v>
      </c>
      <c r="C36" s="89" t="s">
        <v>76</v>
      </c>
      <c r="D36" s="90">
        <v>62956237.439999998</v>
      </c>
      <c r="E36" s="91">
        <v>35525897.710000001</v>
      </c>
      <c r="F36" s="91">
        <v>27430339.73</v>
      </c>
      <c r="G36" s="91">
        <v>12340906.640000001</v>
      </c>
      <c r="H36" s="91">
        <v>33770038.990000002</v>
      </c>
      <c r="I36" s="91">
        <v>147630.6</v>
      </c>
      <c r="J36" s="91">
        <v>79426.03</v>
      </c>
      <c r="K36" s="92">
        <v>-110485.68999999994</v>
      </c>
      <c r="L36" s="93" t="s">
        <v>45</v>
      </c>
      <c r="M36" s="94" t="s">
        <v>43</v>
      </c>
      <c r="N36" s="79"/>
      <c r="O36" s="79"/>
      <c r="P36" s="79"/>
      <c r="Q36" s="79"/>
      <c r="R36" s="79"/>
      <c r="S36" s="79"/>
      <c r="T36" s="79"/>
      <c r="U36" s="79"/>
      <c r="V36" s="79"/>
      <c r="W36" s="79"/>
      <c r="X36" s="79"/>
      <c r="Y36" s="79"/>
      <c r="Z36" s="79"/>
      <c r="AA36" s="79"/>
      <c r="AB36" s="79"/>
      <c r="AC36" s="79"/>
      <c r="AD36" s="79"/>
      <c r="AE36" s="79"/>
      <c r="AF36" s="79"/>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c r="EO36" s="95"/>
      <c r="EP36" s="95"/>
      <c r="EQ36" s="95"/>
      <c r="ER36" s="95"/>
      <c r="ES36" s="95"/>
      <c r="ET36" s="95"/>
      <c r="EU36" s="95"/>
      <c r="EV36" s="95"/>
      <c r="EW36" s="95"/>
      <c r="EX36" s="95"/>
      <c r="EY36" s="95"/>
      <c r="EZ36" s="95"/>
      <c r="FA36" s="95"/>
      <c r="FB36" s="95"/>
      <c r="FC36" s="95"/>
      <c r="FD36" s="95"/>
      <c r="FE36" s="95"/>
      <c r="FF36" s="95"/>
      <c r="FG36" s="95"/>
      <c r="FH36" s="95"/>
      <c r="FI36" s="95"/>
      <c r="FJ36" s="95"/>
      <c r="FK36" s="95"/>
      <c r="FL36" s="95"/>
      <c r="FM36" s="95"/>
      <c r="FN36" s="95"/>
      <c r="FO36" s="95"/>
    </row>
    <row r="37" spans="1:171" s="96" customFormat="1" ht="15.75" x14ac:dyDescent="0.25">
      <c r="A37" s="87">
        <f t="shared" si="0"/>
        <v>31</v>
      </c>
      <c r="B37" s="88" t="s">
        <v>4</v>
      </c>
      <c r="C37" s="98" t="s">
        <v>77</v>
      </c>
      <c r="D37" s="90">
        <v>8922189513.1633205</v>
      </c>
      <c r="E37" s="91">
        <v>5166790830.9933014</v>
      </c>
      <c r="F37" s="91">
        <v>3755398682.170022</v>
      </c>
      <c r="G37" s="91">
        <v>105129617.688219</v>
      </c>
      <c r="H37" s="91">
        <v>8426050024.9144316</v>
      </c>
      <c r="I37" s="91">
        <v>108442902.13</v>
      </c>
      <c r="J37" s="91">
        <v>90648602</v>
      </c>
      <c r="K37" s="92">
        <v>109027745.13</v>
      </c>
      <c r="L37" s="93" t="s">
        <v>42</v>
      </c>
      <c r="M37" s="94" t="s">
        <v>43</v>
      </c>
      <c r="N37" s="79"/>
      <c r="O37" s="79"/>
      <c r="P37" s="79"/>
      <c r="Q37" s="79"/>
      <c r="R37" s="79"/>
      <c r="S37" s="79"/>
      <c r="T37" s="79"/>
      <c r="U37" s="79"/>
      <c r="V37" s="79"/>
      <c r="W37" s="79"/>
      <c r="X37" s="79"/>
      <c r="Y37" s="79"/>
      <c r="Z37" s="79"/>
      <c r="AA37" s="79"/>
      <c r="AB37" s="79"/>
      <c r="AC37" s="79"/>
      <c r="AD37" s="79"/>
      <c r="AE37" s="79"/>
      <c r="AF37" s="79"/>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c r="EO37" s="95"/>
      <c r="EP37" s="95"/>
      <c r="EQ37" s="95"/>
      <c r="ER37" s="95"/>
      <c r="ES37" s="95"/>
      <c r="ET37" s="95"/>
      <c r="EU37" s="95"/>
      <c r="EV37" s="95"/>
      <c r="EW37" s="95"/>
      <c r="EX37" s="95"/>
      <c r="EY37" s="95"/>
      <c r="EZ37" s="95"/>
      <c r="FA37" s="95"/>
      <c r="FB37" s="95"/>
      <c r="FC37" s="95"/>
      <c r="FD37" s="95"/>
      <c r="FE37" s="95"/>
      <c r="FF37" s="95"/>
      <c r="FG37" s="95"/>
      <c r="FH37" s="95"/>
      <c r="FI37" s="95"/>
      <c r="FJ37" s="95"/>
      <c r="FK37" s="95"/>
      <c r="FL37" s="95"/>
      <c r="FM37" s="95"/>
      <c r="FN37" s="95"/>
      <c r="FO37" s="95"/>
    </row>
    <row r="38" spans="1:171" s="96" customFormat="1" ht="15.75" x14ac:dyDescent="0.25">
      <c r="A38" s="87">
        <f t="shared" si="0"/>
        <v>32</v>
      </c>
      <c r="B38" s="88" t="s">
        <v>4</v>
      </c>
      <c r="C38" s="89" t="s">
        <v>78</v>
      </c>
      <c r="D38" s="90">
        <v>40120285.118707016</v>
      </c>
      <c r="E38" s="91">
        <v>27282733.718056202</v>
      </c>
      <c r="F38" s="91">
        <v>12837551.40165085</v>
      </c>
      <c r="G38" s="91">
        <v>15250000</v>
      </c>
      <c r="H38" s="91">
        <v>33640093.76019562</v>
      </c>
      <c r="I38" s="91">
        <v>642144.08000000007</v>
      </c>
      <c r="J38" s="91">
        <v>700308.54500000004</v>
      </c>
      <c r="K38" s="92">
        <v>-825068.00656447001</v>
      </c>
      <c r="L38" s="93" t="s">
        <v>42</v>
      </c>
      <c r="M38" s="94" t="s">
        <v>43</v>
      </c>
      <c r="N38" s="79"/>
      <c r="O38" s="79"/>
      <c r="P38" s="79"/>
      <c r="Q38" s="79"/>
      <c r="R38" s="79"/>
      <c r="S38" s="79"/>
      <c r="T38" s="79"/>
      <c r="U38" s="79"/>
      <c r="V38" s="79"/>
      <c r="W38" s="79"/>
      <c r="X38" s="79"/>
      <c r="Y38" s="79"/>
      <c r="Z38" s="79"/>
      <c r="AA38" s="79"/>
      <c r="AB38" s="79"/>
      <c r="AC38" s="79"/>
      <c r="AD38" s="79"/>
      <c r="AE38" s="79"/>
      <c r="AF38" s="79"/>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row>
    <row r="39" spans="1:171" s="96" customFormat="1" ht="15.75" x14ac:dyDescent="0.25">
      <c r="A39" s="87">
        <f t="shared" si="0"/>
        <v>33</v>
      </c>
      <c r="B39" s="88" t="s">
        <v>4</v>
      </c>
      <c r="C39" s="89" t="s">
        <v>79</v>
      </c>
      <c r="D39" s="90">
        <v>1161461361.3799999</v>
      </c>
      <c r="E39" s="91">
        <v>751529277.12</v>
      </c>
      <c r="F39" s="91">
        <v>409932084.25999999</v>
      </c>
      <c r="G39" s="91">
        <v>44000000</v>
      </c>
      <c r="H39" s="91">
        <v>1006260459.1700001</v>
      </c>
      <c r="I39" s="91">
        <v>14427937.780000001</v>
      </c>
      <c r="J39" s="91">
        <v>2120000</v>
      </c>
      <c r="K39" s="92">
        <v>13106630.070000002</v>
      </c>
      <c r="L39" s="93" t="s">
        <v>42</v>
      </c>
      <c r="M39" s="94" t="s">
        <v>43</v>
      </c>
      <c r="N39" s="79"/>
      <c r="O39" s="79"/>
      <c r="P39" s="79"/>
      <c r="Q39" s="79"/>
      <c r="R39" s="79"/>
      <c r="S39" s="79"/>
      <c r="T39" s="79"/>
      <c r="U39" s="79"/>
      <c r="V39" s="79"/>
      <c r="W39" s="79"/>
      <c r="X39" s="79"/>
      <c r="Y39" s="79"/>
      <c r="Z39" s="79"/>
      <c r="AA39" s="79"/>
      <c r="AB39" s="79"/>
      <c r="AC39" s="79"/>
      <c r="AD39" s="79"/>
      <c r="AE39" s="79"/>
      <c r="AF39" s="79"/>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5"/>
      <c r="FG39" s="95"/>
      <c r="FH39" s="95"/>
      <c r="FI39" s="95"/>
      <c r="FJ39" s="95"/>
      <c r="FK39" s="95"/>
      <c r="FL39" s="95"/>
      <c r="FM39" s="95"/>
      <c r="FN39" s="95"/>
      <c r="FO39" s="95"/>
    </row>
    <row r="40" spans="1:171" s="96" customFormat="1" ht="15.75" x14ac:dyDescent="0.25">
      <c r="A40" s="87">
        <f t="shared" si="0"/>
        <v>34</v>
      </c>
      <c r="B40" s="88" t="s">
        <v>4</v>
      </c>
      <c r="C40" s="89" t="s">
        <v>80</v>
      </c>
      <c r="D40" s="90">
        <v>20880335798.758617</v>
      </c>
      <c r="E40" s="91">
        <v>7553182870.5885677</v>
      </c>
      <c r="F40" s="91">
        <v>13327152928.174389</v>
      </c>
      <c r="G40" s="91">
        <v>25000000</v>
      </c>
      <c r="H40" s="91">
        <v>18837800667.736427</v>
      </c>
      <c r="I40" s="91">
        <v>376838557.35780001</v>
      </c>
      <c r="J40" s="91">
        <v>85441483.260000005</v>
      </c>
      <c r="K40" s="92">
        <v>-512489192.50956011</v>
      </c>
      <c r="L40" s="93" t="s">
        <v>42</v>
      </c>
      <c r="M40" s="94" t="s">
        <v>43</v>
      </c>
      <c r="N40" s="79"/>
      <c r="O40" s="79"/>
      <c r="P40" s="79"/>
      <c r="Q40" s="79"/>
      <c r="R40" s="79"/>
      <c r="S40" s="79"/>
      <c r="T40" s="79"/>
      <c r="U40" s="79"/>
      <c r="V40" s="79"/>
      <c r="W40" s="79"/>
      <c r="X40" s="79"/>
      <c r="Y40" s="79"/>
      <c r="Z40" s="79"/>
      <c r="AA40" s="79"/>
      <c r="AB40" s="79"/>
      <c r="AC40" s="79"/>
      <c r="AD40" s="79"/>
      <c r="AE40" s="79"/>
      <c r="AF40" s="79"/>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row>
    <row r="41" spans="1:171" s="96" customFormat="1" ht="15.75" x14ac:dyDescent="0.25">
      <c r="A41" s="87">
        <f t="shared" si="0"/>
        <v>35</v>
      </c>
      <c r="B41" s="88" t="s">
        <v>4</v>
      </c>
      <c r="C41" s="89" t="s">
        <v>81</v>
      </c>
      <c r="D41" s="90">
        <v>52481783.671274297</v>
      </c>
      <c r="E41" s="91">
        <v>24717314.539999999</v>
      </c>
      <c r="F41" s="91">
        <v>27764469.127757616</v>
      </c>
      <c r="G41" s="91">
        <v>8828497.3450000007</v>
      </c>
      <c r="H41" s="91">
        <v>24618627.600000001</v>
      </c>
      <c r="I41" s="91">
        <v>335827</v>
      </c>
      <c r="J41" s="91">
        <v>375272.34</v>
      </c>
      <c r="K41" s="92">
        <v>-338877.44000000006</v>
      </c>
      <c r="L41" s="93" t="s">
        <v>45</v>
      </c>
      <c r="M41" s="94" t="s">
        <v>43</v>
      </c>
      <c r="N41" s="79"/>
      <c r="O41" s="79"/>
      <c r="P41" s="79"/>
      <c r="Q41" s="79"/>
      <c r="R41" s="79"/>
      <c r="S41" s="79"/>
      <c r="T41" s="79"/>
      <c r="U41" s="79"/>
      <c r="V41" s="79"/>
      <c r="W41" s="79"/>
      <c r="X41" s="79"/>
      <c r="Y41" s="79"/>
      <c r="Z41" s="79"/>
      <c r="AA41" s="79"/>
      <c r="AB41" s="79"/>
      <c r="AC41" s="79"/>
      <c r="AD41" s="79"/>
      <c r="AE41" s="79"/>
      <c r="AF41" s="79"/>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row>
    <row r="42" spans="1:171" s="96" customFormat="1" ht="15.75" x14ac:dyDescent="0.25">
      <c r="A42" s="87">
        <f t="shared" si="0"/>
        <v>36</v>
      </c>
      <c r="B42" s="88" t="s">
        <v>4</v>
      </c>
      <c r="C42" s="89" t="s">
        <v>82</v>
      </c>
      <c r="D42" s="90">
        <v>107125776.04000001</v>
      </c>
      <c r="E42" s="91">
        <v>71843162.180000007</v>
      </c>
      <c r="F42" s="91">
        <v>35282613.8633333</v>
      </c>
      <c r="G42" s="91">
        <v>13951472.529999999</v>
      </c>
      <c r="H42" s="91">
        <v>87403266.479999989</v>
      </c>
      <c r="I42" s="91">
        <v>9097950</v>
      </c>
      <c r="J42" s="91">
        <v>7342867.2000000002</v>
      </c>
      <c r="K42" s="92">
        <v>974431.75</v>
      </c>
      <c r="L42" s="93" t="s">
        <v>45</v>
      </c>
      <c r="M42" s="94" t="s">
        <v>43</v>
      </c>
      <c r="N42" s="79"/>
      <c r="O42" s="79"/>
      <c r="P42" s="79"/>
      <c r="Q42" s="79"/>
      <c r="R42" s="79"/>
      <c r="S42" s="79"/>
      <c r="T42" s="79"/>
      <c r="U42" s="79"/>
      <c r="V42" s="79"/>
      <c r="W42" s="79"/>
      <c r="X42" s="79"/>
      <c r="Y42" s="79"/>
      <c r="Z42" s="79"/>
      <c r="AA42" s="79"/>
      <c r="AB42" s="79"/>
      <c r="AC42" s="79"/>
      <c r="AD42" s="79"/>
      <c r="AE42" s="79"/>
      <c r="AF42" s="79"/>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c r="EO42" s="95"/>
      <c r="EP42" s="95"/>
      <c r="EQ42" s="95"/>
      <c r="ER42" s="95"/>
      <c r="ES42" s="95"/>
      <c r="ET42" s="95"/>
      <c r="EU42" s="95"/>
      <c r="EV42" s="95"/>
      <c r="EW42" s="95"/>
      <c r="EX42" s="95"/>
      <c r="EY42" s="95"/>
      <c r="EZ42" s="95"/>
      <c r="FA42" s="95"/>
      <c r="FB42" s="95"/>
      <c r="FC42" s="95"/>
      <c r="FD42" s="95"/>
      <c r="FE42" s="95"/>
      <c r="FF42" s="95"/>
      <c r="FG42" s="95"/>
      <c r="FH42" s="95"/>
      <c r="FI42" s="95"/>
      <c r="FJ42" s="95"/>
      <c r="FK42" s="95"/>
      <c r="FL42" s="95"/>
      <c r="FM42" s="95"/>
      <c r="FN42" s="95"/>
      <c r="FO42" s="95"/>
    </row>
    <row r="43" spans="1:171" s="96" customFormat="1" ht="15.75" x14ac:dyDescent="0.25">
      <c r="A43" s="87">
        <f t="shared" si="0"/>
        <v>37</v>
      </c>
      <c r="B43" s="88" t="s">
        <v>4</v>
      </c>
      <c r="C43" s="89" t="s">
        <v>83</v>
      </c>
      <c r="D43" s="90">
        <v>399923443.93000001</v>
      </c>
      <c r="E43" s="91">
        <v>227132072.56</v>
      </c>
      <c r="F43" s="91">
        <v>172791371.37</v>
      </c>
      <c r="G43" s="91">
        <v>41109295.189999998</v>
      </c>
      <c r="H43" s="91">
        <v>372832794.75</v>
      </c>
      <c r="I43" s="91">
        <v>23313484.560000002</v>
      </c>
      <c r="J43" s="91">
        <v>16561132.15</v>
      </c>
      <c r="K43" s="92">
        <v>6255907.9400000013</v>
      </c>
      <c r="L43" s="93" t="s">
        <v>45</v>
      </c>
      <c r="M43" s="94" t="s">
        <v>43</v>
      </c>
      <c r="N43" s="79"/>
      <c r="O43" s="79"/>
      <c r="P43" s="79"/>
      <c r="Q43" s="79"/>
      <c r="R43" s="79"/>
      <c r="S43" s="79"/>
      <c r="T43" s="79"/>
      <c r="U43" s="79"/>
      <c r="V43" s="79"/>
      <c r="W43" s="79"/>
      <c r="X43" s="79"/>
      <c r="Y43" s="79"/>
      <c r="Z43" s="79"/>
      <c r="AA43" s="79"/>
      <c r="AB43" s="79"/>
      <c r="AC43" s="79"/>
      <c r="AD43" s="79"/>
      <c r="AE43" s="79"/>
      <c r="AF43" s="79"/>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5"/>
      <c r="FD43" s="95"/>
      <c r="FE43" s="95"/>
      <c r="FF43" s="95"/>
      <c r="FG43" s="95"/>
      <c r="FH43" s="95"/>
      <c r="FI43" s="95"/>
      <c r="FJ43" s="95"/>
      <c r="FK43" s="95"/>
      <c r="FL43" s="95"/>
      <c r="FM43" s="95"/>
      <c r="FN43" s="95"/>
      <c r="FO43" s="95"/>
    </row>
    <row r="44" spans="1:171" s="96" customFormat="1" ht="15.75" x14ac:dyDescent="0.25">
      <c r="A44" s="87">
        <f t="shared" si="0"/>
        <v>38</v>
      </c>
      <c r="B44" s="88" t="s">
        <v>4</v>
      </c>
      <c r="C44" s="89" t="s">
        <v>84</v>
      </c>
      <c r="D44" s="90">
        <v>26144246</v>
      </c>
      <c r="E44" s="91">
        <v>0</v>
      </c>
      <c r="F44" s="91">
        <v>26144247</v>
      </c>
      <c r="G44" s="91">
        <v>0</v>
      </c>
      <c r="H44" s="91">
        <v>23927175</v>
      </c>
      <c r="I44" s="91">
        <v>0</v>
      </c>
      <c r="J44" s="91">
        <v>844503</v>
      </c>
      <c r="K44" s="92">
        <v>-1013521</v>
      </c>
      <c r="L44" s="93" t="s">
        <v>42</v>
      </c>
      <c r="M44" s="94" t="s">
        <v>43</v>
      </c>
      <c r="N44" s="79"/>
      <c r="O44" s="79"/>
      <c r="P44" s="79"/>
      <c r="Q44" s="79"/>
      <c r="R44" s="79"/>
      <c r="S44" s="79"/>
      <c r="T44" s="79"/>
      <c r="U44" s="79"/>
      <c r="V44" s="79"/>
      <c r="W44" s="79"/>
      <c r="X44" s="79"/>
      <c r="Y44" s="79"/>
      <c r="Z44" s="79"/>
      <c r="AA44" s="79"/>
      <c r="AB44" s="79"/>
      <c r="AC44" s="79"/>
      <c r="AD44" s="79"/>
      <c r="AE44" s="79"/>
      <c r="AF44" s="79"/>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row>
    <row r="45" spans="1:171" s="96" customFormat="1" ht="15.95" customHeight="1" x14ac:dyDescent="0.25">
      <c r="A45" s="87">
        <f t="shared" si="0"/>
        <v>39</v>
      </c>
      <c r="B45" s="88" t="s">
        <v>4</v>
      </c>
      <c r="C45" s="89" t="s">
        <v>85</v>
      </c>
      <c r="D45" s="90">
        <v>1416708880.6405053</v>
      </c>
      <c r="E45" s="91">
        <v>350115910.76990813</v>
      </c>
      <c r="F45" s="91">
        <v>1066592969.8727672</v>
      </c>
      <c r="G45" s="91">
        <v>154808559.73504001</v>
      </c>
      <c r="H45" s="91">
        <v>1243108419.8089521</v>
      </c>
      <c r="I45" s="91">
        <v>44425418.859999999</v>
      </c>
      <c r="J45" s="91">
        <v>21838493.350000001</v>
      </c>
      <c r="K45" s="92">
        <v>25057033.800000001</v>
      </c>
      <c r="L45" s="93" t="s">
        <v>45</v>
      </c>
      <c r="M45" s="94" t="s">
        <v>43</v>
      </c>
      <c r="N45" s="79"/>
      <c r="O45" s="79"/>
      <c r="P45" s="79"/>
      <c r="Q45" s="79"/>
      <c r="R45" s="79"/>
      <c r="S45" s="79"/>
      <c r="T45" s="79"/>
      <c r="U45" s="79"/>
      <c r="V45" s="79"/>
      <c r="W45" s="79"/>
      <c r="X45" s="79"/>
      <c r="Y45" s="79"/>
      <c r="Z45" s="79"/>
      <c r="AA45" s="79"/>
      <c r="AB45" s="79"/>
      <c r="AC45" s="79"/>
      <c r="AD45" s="79"/>
      <c r="AE45" s="79"/>
      <c r="AF45" s="79"/>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row>
    <row r="46" spans="1:171" s="96" customFormat="1" ht="15.95" customHeight="1" x14ac:dyDescent="0.25">
      <c r="A46" s="87">
        <f t="shared" si="0"/>
        <v>40</v>
      </c>
      <c r="B46" s="88" t="s">
        <v>4</v>
      </c>
      <c r="C46" s="89" t="s">
        <v>86</v>
      </c>
      <c r="D46" s="90">
        <v>23158485.080000002</v>
      </c>
      <c r="E46" s="91">
        <v>17939611.59</v>
      </c>
      <c r="F46" s="91">
        <v>5218873.49</v>
      </c>
      <c r="G46" s="91">
        <v>7529050.5</v>
      </c>
      <c r="H46" s="91">
        <v>22783410.34</v>
      </c>
      <c r="I46" s="91">
        <v>360025</v>
      </c>
      <c r="J46" s="91">
        <v>184376.25</v>
      </c>
      <c r="K46" s="92">
        <v>-37293.600000000006</v>
      </c>
      <c r="L46" s="100" t="s">
        <v>45</v>
      </c>
      <c r="M46" s="94" t="s">
        <v>43</v>
      </c>
      <c r="N46" s="79"/>
      <c r="O46" s="79"/>
      <c r="P46" s="79"/>
      <c r="Q46" s="79"/>
      <c r="R46" s="79"/>
      <c r="S46" s="79"/>
      <c r="T46" s="79"/>
      <c r="U46" s="79"/>
      <c r="V46" s="79"/>
      <c r="W46" s="79"/>
      <c r="X46" s="79"/>
      <c r="Y46" s="79"/>
      <c r="Z46" s="79"/>
      <c r="AA46" s="79"/>
      <c r="AB46" s="79"/>
      <c r="AC46" s="79"/>
      <c r="AD46" s="79"/>
      <c r="AE46" s="79"/>
      <c r="AF46" s="79"/>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row>
    <row r="47" spans="1:171" s="96" customFormat="1" ht="15.95" customHeight="1" x14ac:dyDescent="0.25">
      <c r="A47" s="87">
        <f t="shared" si="0"/>
        <v>41</v>
      </c>
      <c r="B47" s="88" t="s">
        <v>4</v>
      </c>
      <c r="C47" s="101" t="s">
        <v>87</v>
      </c>
      <c r="D47" s="90">
        <v>7152678.4399999995</v>
      </c>
      <c r="E47" s="91">
        <v>493711.22</v>
      </c>
      <c r="F47" s="91">
        <v>6658967.2199999997</v>
      </c>
      <c r="G47" s="91">
        <v>5009607</v>
      </c>
      <c r="H47" s="91">
        <v>0</v>
      </c>
      <c r="I47" s="91">
        <v>192140</v>
      </c>
      <c r="J47" s="91">
        <v>34850.800000000003</v>
      </c>
      <c r="K47" s="92">
        <v>-289192.77999999997</v>
      </c>
      <c r="L47" s="100" t="s">
        <v>45</v>
      </c>
      <c r="M47" s="94" t="s">
        <v>43</v>
      </c>
      <c r="N47" s="79"/>
      <c r="O47" s="79"/>
      <c r="P47" s="79"/>
      <c r="Q47" s="79"/>
      <c r="R47" s="79"/>
      <c r="S47" s="79"/>
      <c r="T47" s="79"/>
      <c r="U47" s="79"/>
      <c r="V47" s="79"/>
      <c r="W47" s="79"/>
      <c r="X47" s="79"/>
      <c r="Y47" s="79"/>
      <c r="Z47" s="79"/>
      <c r="AA47" s="79"/>
      <c r="AB47" s="79"/>
      <c r="AC47" s="79"/>
      <c r="AD47" s="79"/>
      <c r="AE47" s="79"/>
      <c r="AF47" s="79"/>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row>
    <row r="48" spans="1:171" s="88" customFormat="1" ht="15.75" customHeight="1" thickBot="1" x14ac:dyDescent="0.3">
      <c r="A48" s="102"/>
      <c r="B48" s="103"/>
      <c r="C48" s="104" t="s">
        <v>88</v>
      </c>
      <c r="D48" s="105">
        <f t="shared" ref="D48:K48" si="1">SUM(D7:D47)</f>
        <v>138039104558.53195</v>
      </c>
      <c r="E48" s="105">
        <f t="shared" si="1"/>
        <v>82057428532.991043</v>
      </c>
      <c r="F48" s="105">
        <f t="shared" si="1"/>
        <v>55981691308.117729</v>
      </c>
      <c r="G48" s="105">
        <f t="shared" si="1"/>
        <v>1232089931.3632591</v>
      </c>
      <c r="H48" s="105">
        <f t="shared" si="1"/>
        <v>125332227085.81143</v>
      </c>
      <c r="I48" s="105">
        <f t="shared" si="1"/>
        <v>3780880404.5077996</v>
      </c>
      <c r="J48" s="105">
        <f t="shared" si="1"/>
        <v>2507472302.9907112</v>
      </c>
      <c r="K48" s="105">
        <f t="shared" si="1"/>
        <v>731258931.91278684</v>
      </c>
      <c r="L48" s="106"/>
      <c r="M48" s="107"/>
      <c r="N48" s="79"/>
      <c r="O48" s="79"/>
      <c r="P48" s="79"/>
      <c r="Q48" s="79"/>
      <c r="R48" s="79"/>
      <c r="S48" s="79"/>
      <c r="T48" s="79"/>
      <c r="U48" s="79"/>
      <c r="V48" s="79"/>
      <c r="W48" s="79"/>
      <c r="X48" s="79"/>
      <c r="Y48" s="79"/>
      <c r="Z48" s="79"/>
      <c r="AA48" s="79"/>
      <c r="AB48" s="79"/>
      <c r="AC48" s="79"/>
      <c r="AD48" s="79"/>
      <c r="AE48" s="79"/>
      <c r="AF48" s="79"/>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c r="FK48" s="82"/>
      <c r="FL48" s="82"/>
      <c r="FM48" s="82"/>
      <c r="FN48" s="82"/>
      <c r="FO48" s="82"/>
    </row>
    <row r="49" spans="1:171" s="88" customFormat="1" ht="15.75" customHeight="1" x14ac:dyDescent="0.25">
      <c r="A49" s="78" t="s">
        <v>89</v>
      </c>
      <c r="B49" s="79"/>
      <c r="C49" s="79"/>
      <c r="D49" s="79"/>
      <c r="E49" s="79"/>
      <c r="F49" s="79"/>
      <c r="G49" s="79"/>
      <c r="H49" s="79"/>
      <c r="I49" s="79"/>
      <c r="J49" s="79"/>
      <c r="K49" s="79"/>
      <c r="L49" s="79"/>
      <c r="M49" s="80"/>
      <c r="N49" s="79"/>
      <c r="O49" s="79"/>
      <c r="P49" s="79"/>
      <c r="Q49" s="79"/>
      <c r="R49" s="79"/>
      <c r="S49" s="79"/>
      <c r="T49" s="79"/>
      <c r="U49" s="79"/>
      <c r="V49" s="79"/>
      <c r="W49" s="79"/>
      <c r="X49" s="79"/>
      <c r="Y49" s="79"/>
      <c r="Z49" s="79"/>
      <c r="AA49" s="79"/>
      <c r="AB49" s="79"/>
      <c r="AC49" s="79"/>
      <c r="AD49" s="79"/>
      <c r="AE49" s="79"/>
      <c r="AF49" s="79"/>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row>
    <row r="50" spans="1:171" x14ac:dyDescent="0.25">
      <c r="C50" s="108" t="s">
        <v>90</v>
      </c>
    </row>
    <row r="51" spans="1:171" x14ac:dyDescent="0.25">
      <c r="C51" s="109"/>
      <c r="D51" s="110"/>
      <c r="E51" s="110"/>
      <c r="F51" s="110"/>
      <c r="G51" s="110"/>
      <c r="H51" s="110"/>
      <c r="I51" s="110"/>
      <c r="J51" s="110"/>
      <c r="K51" s="110"/>
      <c r="L51" s="110"/>
    </row>
    <row r="52" spans="1:171" x14ac:dyDescent="0.25">
      <c r="C52" s="109"/>
      <c r="D52" s="110"/>
      <c r="E52" s="110"/>
      <c r="F52" s="110"/>
      <c r="G52" s="110"/>
      <c r="H52" s="110"/>
      <c r="I52" s="110"/>
      <c r="J52" s="110"/>
      <c r="K52" s="110"/>
      <c r="L52" s="110"/>
    </row>
    <row r="53" spans="1:171" x14ac:dyDescent="0.25">
      <c r="C53" s="111"/>
    </row>
  </sheetData>
  <protectedRanges>
    <protectedRange password="CE2C" sqref="C8:C39 C41:C47" name="Range1_1_1"/>
    <protectedRange password="CE2C" sqref="C7" name="Range1_1_4_1"/>
  </protectedRanges>
  <mergeCells count="11">
    <mergeCell ref="H5:H6"/>
    <mergeCell ref="A5:C6"/>
    <mergeCell ref="D5:D6"/>
    <mergeCell ref="E5:E6"/>
    <mergeCell ref="F5:F6"/>
    <mergeCell ref="G5:G6"/>
    <mergeCell ref="I5:I6"/>
    <mergeCell ref="J5:J6"/>
    <mergeCell ref="K5:K6"/>
    <mergeCell ref="L5:L6"/>
    <mergeCell ref="M5:M6"/>
  </mergeCells>
  <printOptions horizontalCentered="1"/>
  <pageMargins left="0.31496062992125984" right="0.31496062992125984" top="0.19685039370078741" bottom="0" header="0.27559055118110237" footer="0.31496062992125984"/>
  <pageSetup paperSize="9" scale="70" fitToWidth="0" orientation="landscape" r:id="rId1"/>
  <colBreaks count="3" manualBreakCount="3">
    <brk id="7" max="50" man="1"/>
    <brk id="11" max="50" man="1"/>
    <brk id="13"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MBA Q1 2023</vt:lpstr>
      <vt:lpstr>Key Performance</vt:lpstr>
      <vt:lpstr>'Key Performance'!Print_Area</vt:lpstr>
      <vt:lpstr>'MBA Q1 2023'!Print_Area</vt:lpstr>
      <vt:lpstr>'Key Performance'!Print_Titles</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 Lieza Anne B. Serquina</dc:creator>
  <cp:lastModifiedBy>Jul Lieza Anne B. Serquina</cp:lastModifiedBy>
  <cp:lastPrinted>2023-06-15T06:41:41Z</cp:lastPrinted>
  <dcterms:created xsi:type="dcterms:W3CDTF">2023-06-15T06:25:51Z</dcterms:created>
  <dcterms:modified xsi:type="dcterms:W3CDTF">2023-06-23T00:09:50Z</dcterms:modified>
</cp:coreProperties>
</file>