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lab.serquina\OneDrive - Insurance Commission, DBM PS\Desktop\0623 For Records Section\"/>
    </mc:Choice>
  </mc:AlternateContent>
  <bookViews>
    <workbookView xWindow="0" yWindow="0" windowWidth="21570" windowHeight="8055" activeTab="1"/>
  </bookViews>
  <sheets>
    <sheet name="LIFE Q1 2023" sheetId="1" r:id="rId1"/>
    <sheet name="Key Performance" sheetId="3" r:id="rId2"/>
  </sheets>
  <externalReferences>
    <externalReference r:id="rId3"/>
    <externalReference r:id="rId4"/>
    <externalReference r:id="rId5"/>
  </externalReferences>
  <definedNames>
    <definedName name="_xlnm.Print_Area" localSheetId="1">'Key Performance'!$A$1:$X$57</definedName>
    <definedName name="_xlnm.Print_Area" localSheetId="0">'LIFE Q1 2023'!$A$1:$K$65</definedName>
    <definedName name="sched24_DivDue">'[1]24'!$I$2975</definedName>
    <definedName name="schedA1_LA">[2]A1!$U$65</definedName>
    <definedName name="schedB_LA">[3]B!$T$118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6" i="3" l="1"/>
  <c r="U46" i="3"/>
  <c r="T46" i="3"/>
  <c r="S46" i="3"/>
  <c r="V46" i="3" s="1"/>
  <c r="Q46" i="3"/>
  <c r="P46" i="3"/>
  <c r="O46" i="3"/>
  <c r="R46" i="3" s="1"/>
  <c r="J46" i="3"/>
  <c r="I46" i="3"/>
  <c r="H46" i="3"/>
  <c r="G46" i="3"/>
  <c r="E46" i="3"/>
  <c r="D46" i="3"/>
  <c r="W42" i="3"/>
  <c r="W41" i="3"/>
  <c r="W40" i="3"/>
  <c r="V40" i="3"/>
  <c r="R40" i="3"/>
  <c r="F40" i="3"/>
  <c r="W39" i="3"/>
  <c r="V39" i="3"/>
  <c r="R39" i="3"/>
  <c r="F39" i="3"/>
  <c r="W38" i="3"/>
  <c r="V38" i="3"/>
  <c r="R38" i="3"/>
  <c r="F38" i="3"/>
  <c r="W37" i="3"/>
  <c r="V37" i="3"/>
  <c r="R37" i="3"/>
  <c r="F37" i="3"/>
  <c r="W36" i="3"/>
  <c r="V36" i="3"/>
  <c r="R36" i="3"/>
  <c r="F36" i="3"/>
  <c r="W35" i="3"/>
  <c r="V35" i="3"/>
  <c r="R35" i="3"/>
  <c r="F35" i="3"/>
  <c r="W34" i="3"/>
  <c r="V34" i="3"/>
  <c r="R34" i="3"/>
  <c r="F34" i="3"/>
  <c r="W33" i="3"/>
  <c r="V33" i="3"/>
  <c r="R33" i="3"/>
  <c r="F33" i="3"/>
  <c r="W32" i="3"/>
  <c r="V32" i="3"/>
  <c r="R32" i="3"/>
  <c r="F32" i="3"/>
  <c r="W31" i="3"/>
  <c r="V31" i="3"/>
  <c r="R31" i="3"/>
  <c r="F31" i="3"/>
  <c r="W30" i="3"/>
  <c r="V30" i="3"/>
  <c r="R30" i="3"/>
  <c r="F30" i="3"/>
  <c r="W29" i="3"/>
  <c r="V29" i="3"/>
  <c r="R29" i="3"/>
  <c r="F29" i="3"/>
  <c r="W28" i="3"/>
  <c r="V28" i="3"/>
  <c r="R28" i="3"/>
  <c r="F28" i="3"/>
  <c r="W27" i="3"/>
  <c r="V27" i="3"/>
  <c r="R27" i="3"/>
  <c r="F27" i="3"/>
  <c r="W26" i="3"/>
  <c r="V26" i="3"/>
  <c r="R26" i="3"/>
  <c r="F26" i="3"/>
  <c r="W25" i="3"/>
  <c r="V25" i="3"/>
  <c r="R25" i="3"/>
  <c r="F25" i="3"/>
  <c r="W24" i="3"/>
  <c r="V24" i="3"/>
  <c r="R24" i="3"/>
  <c r="F24" i="3"/>
  <c r="W23" i="3"/>
  <c r="V23" i="3"/>
  <c r="R23" i="3"/>
  <c r="F23" i="3"/>
  <c r="W22" i="3"/>
  <c r="V22" i="3"/>
  <c r="R22" i="3"/>
  <c r="F22" i="3"/>
  <c r="W21" i="3"/>
  <c r="V21" i="3"/>
  <c r="R21" i="3"/>
  <c r="F21" i="3"/>
  <c r="W20" i="3"/>
  <c r="V20" i="3"/>
  <c r="R20" i="3"/>
  <c r="F20" i="3"/>
  <c r="W19" i="3"/>
  <c r="V19" i="3"/>
  <c r="R19" i="3"/>
  <c r="F19" i="3"/>
  <c r="W18" i="3"/>
  <c r="V18" i="3"/>
  <c r="R18" i="3"/>
  <c r="F18" i="3"/>
  <c r="W17" i="3"/>
  <c r="V17" i="3"/>
  <c r="R17" i="3"/>
  <c r="F17" i="3"/>
  <c r="W16" i="3"/>
  <c r="V16" i="3"/>
  <c r="R16" i="3"/>
  <c r="F16" i="3"/>
  <c r="W15" i="3"/>
  <c r="V15" i="3"/>
  <c r="R15" i="3"/>
  <c r="F15" i="3"/>
  <c r="W14" i="3"/>
  <c r="V14" i="3"/>
  <c r="R14" i="3"/>
  <c r="F14" i="3"/>
  <c r="W13" i="3"/>
  <c r="V13" i="3"/>
  <c r="R13" i="3"/>
  <c r="F13" i="3"/>
  <c r="W12" i="3"/>
  <c r="V12" i="3"/>
  <c r="R12" i="3"/>
  <c r="L12" i="3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F12" i="3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W11" i="3"/>
  <c r="V11" i="3"/>
  <c r="R11" i="3"/>
  <c r="F11" i="3"/>
  <c r="V10" i="3"/>
  <c r="R10" i="3"/>
  <c r="W10" i="3" s="1"/>
  <c r="F10" i="3"/>
  <c r="V9" i="3"/>
  <c r="R9" i="3"/>
  <c r="W9" i="3" s="1"/>
  <c r="F9" i="3"/>
  <c r="F46" i="3" s="1"/>
  <c r="W46" i="3" l="1"/>
  <c r="H61" i="1" l="1"/>
  <c r="I61" i="1" s="1"/>
  <c r="F61" i="1"/>
  <c r="I59" i="1"/>
  <c r="I40" i="1"/>
  <c r="I38" i="1"/>
  <c r="I37" i="1"/>
  <c r="I35" i="1"/>
  <c r="I33" i="1"/>
  <c r="I32" i="1"/>
  <c r="I31" i="1"/>
  <c r="H30" i="1"/>
  <c r="I30" i="1" s="1"/>
  <c r="F30" i="1"/>
  <c r="I29" i="1"/>
  <c r="I28" i="1"/>
  <c r="I27" i="1"/>
  <c r="H26" i="1"/>
  <c r="H25" i="1" s="1"/>
  <c r="I25" i="1" s="1"/>
  <c r="F26" i="1"/>
  <c r="F25" i="1"/>
  <c r="I23" i="1"/>
  <c r="I21" i="1"/>
  <c r="H19" i="1"/>
  <c r="I19" i="1" s="1"/>
  <c r="I17" i="1"/>
  <c r="I15" i="1"/>
  <c r="I12" i="1"/>
  <c r="I10" i="1"/>
  <c r="I26" i="1" l="1"/>
</calcChain>
</file>

<file path=xl/sharedStrings.xml><?xml version="1.0" encoding="utf-8"?>
<sst xmlns="http://schemas.openxmlformats.org/spreadsheetml/2006/main" count="243" uniqueCount="105">
  <si>
    <t>INSURANCE INDUSTRY PERFORMANCE REPORT</t>
  </si>
  <si>
    <t>as of  the Quarter Ending March 31</t>
  </si>
  <si>
    <t>LIFE INSURANCE COMPANIES</t>
  </si>
  <si>
    <t>% Increase/ (Decrease)</t>
  </si>
  <si>
    <t>.</t>
  </si>
  <si>
    <t>Total Number of Companies</t>
  </si>
  <si>
    <t>*</t>
  </si>
  <si>
    <t>Total Number of Companies with Submissions</t>
  </si>
  <si>
    <t>( In Million Pesos )</t>
  </si>
  <si>
    <t xml:space="preserve">Total Assets </t>
  </si>
  <si>
    <t>Total Liabilities</t>
  </si>
  <si>
    <t>Total Net Worth</t>
  </si>
  <si>
    <t>Total Paid-Up Capital**</t>
  </si>
  <si>
    <t>Total Invested Assets</t>
  </si>
  <si>
    <t>Total Premiums</t>
  </si>
  <si>
    <t xml:space="preserve">    Variable Life</t>
  </si>
  <si>
    <t xml:space="preserve">        First Year Premiums</t>
  </si>
  <si>
    <t xml:space="preserve">        Single Premiums</t>
  </si>
  <si>
    <t xml:space="preserve">        Renewal Premiums</t>
  </si>
  <si>
    <t xml:space="preserve">    Traditional Life</t>
  </si>
  <si>
    <t xml:space="preserve">    New Business Annual 
    Premium Equivalent</t>
  </si>
  <si>
    <t>Total Benefit Payments (Life)</t>
  </si>
  <si>
    <t>Total Benefits Payment</t>
  </si>
  <si>
    <t>Total Net Income</t>
  </si>
  <si>
    <t>TAXES PAID</t>
  </si>
  <si>
    <t>For the Quarter Ending March  31</t>
  </si>
  <si>
    <t>(in million Pesos)</t>
  </si>
  <si>
    <t>NON- LIFE</t>
  </si>
  <si>
    <t>Value Added Tax (VAT)</t>
  </si>
  <si>
    <t>Documentary Stamp Tax (DST)</t>
  </si>
  <si>
    <t>Fire Service Tax</t>
  </si>
  <si>
    <t>Income Tax</t>
  </si>
  <si>
    <t xml:space="preserve">Total </t>
  </si>
  <si>
    <t>includes licensed servicing company</t>
  </si>
  <si>
    <t>**</t>
  </si>
  <si>
    <t>With Available Cash Assets</t>
  </si>
  <si>
    <t>KEY FINANCIAL STATISTICS OF LIFE INSURANCE COMPANIES</t>
  </si>
  <si>
    <t>PERFORMANCE OF LIFE INSURANCE COMPANIES</t>
  </si>
  <si>
    <t>Based on submitted unaudited Quarterly Report on Selected Financial Statistics (QRSFS)</t>
  </si>
  <si>
    <t>as of March 31, 2023</t>
  </si>
  <si>
    <t>NAME OF COMPANY</t>
  </si>
  <si>
    <t>ASSETS</t>
  </si>
  <si>
    <t xml:space="preserve"> LIABILITIES</t>
  </si>
  <si>
    <t>NET WORTH</t>
  </si>
  <si>
    <t xml:space="preserve">PAID-UP CAPITAL </t>
  </si>
  <si>
    <t xml:space="preserve"> INVESTED ASSETS</t>
  </si>
  <si>
    <t xml:space="preserve">  BENEFIT PAYMENTS</t>
  </si>
  <si>
    <t>NET INCOME</t>
  </si>
  <si>
    <t>PREMIUM INCOME</t>
  </si>
  <si>
    <t>NEW BUSINESS ANNUAL PREMIUM EQUIVALENT (NBAPE)</t>
  </si>
  <si>
    <t>Traditional</t>
  </si>
  <si>
    <t xml:space="preserve">Variable </t>
  </si>
  <si>
    <t>TOTAL</t>
  </si>
  <si>
    <t>First Year</t>
  </si>
  <si>
    <t>Single</t>
  </si>
  <si>
    <t>Renewal</t>
  </si>
  <si>
    <t>Sub-total</t>
  </si>
  <si>
    <t>A</t>
  </si>
  <si>
    <t>LIFE COMPANIES</t>
  </si>
  <si>
    <t>1 Cooperative Insurance System of the Phils Life and Gen Insurance*</t>
  </si>
  <si>
    <t>1 Cooperative Insurance System of the Phils Life and Gen Ins.*</t>
  </si>
  <si>
    <t>AIA Philippines Life and General Ins. Co., Inc.*</t>
  </si>
  <si>
    <t>Allianz PNB Life Insurance, Inc.</t>
  </si>
  <si>
    <t>BDO Life Assurance Company, Inc.</t>
  </si>
  <si>
    <t>Beneficial Life Insurance Company, Inc.</t>
  </si>
  <si>
    <t>BPI AIA Life Assurance Corporation</t>
  </si>
  <si>
    <t>Caritas Life Insurance Corporation</t>
  </si>
  <si>
    <t>CLIMBS Life &amp; General Insurance Cooperative *</t>
  </si>
  <si>
    <t>Country Bankers Life Insurance Corporation</t>
  </si>
  <si>
    <t>East West Aegas Life Insurance Corporation</t>
  </si>
  <si>
    <t>Etiqa Life &amp; General Assurance Philippines, Inc.*</t>
  </si>
  <si>
    <t>First Life Financial Company, Inc.</t>
  </si>
  <si>
    <t>Fortune Life  Insurance Company, Inc.</t>
  </si>
  <si>
    <t>FWD Life Insurance Corporation</t>
  </si>
  <si>
    <t>Generali  Life Assurance Philippines, Inc.</t>
  </si>
  <si>
    <t>Insular Life Assurance Company, Limited, The</t>
  </si>
  <si>
    <t>Manila Bankers Life Insurance Corporation*</t>
  </si>
  <si>
    <t>Manila Bankers Life Insurance Corporation</t>
  </si>
  <si>
    <t>Manufacturers Life Insurance Company (Phils.), Inc., The</t>
  </si>
  <si>
    <t>Manulife Chinabank Life Assurance Corporation</t>
  </si>
  <si>
    <t>Maxicare Life Insurance Corp.</t>
  </si>
  <si>
    <t>Paramount Life and General Insurance Corporation*</t>
  </si>
  <si>
    <t>Philippine Axa Life Insurance Corporation</t>
  </si>
  <si>
    <t>Philippine Life Financial Assurance Corporation</t>
  </si>
  <si>
    <t>Philippines International Life Insurance Company, Inc.</t>
  </si>
  <si>
    <t>Pioneer Life, Inc.</t>
  </si>
  <si>
    <t>Pru Life Insurance Corporation of U.K.</t>
  </si>
  <si>
    <t>Seainsure Life Insurance Co., Inc.</t>
  </si>
  <si>
    <t xml:space="preserve">Singlife Philippines, Inc. </t>
  </si>
  <si>
    <t>Sun Life Grepa Financial, Inc.</t>
  </si>
  <si>
    <t>Sun Life of Canada (Philippines), Inc.</t>
  </si>
  <si>
    <t>United Coconut Planters Life Assurance Corporation</t>
  </si>
  <si>
    <t>United Life Assurance  Corporation</t>
  </si>
  <si>
    <t>The Premier Life and General Assurance Corporation*</t>
  </si>
  <si>
    <t>The Travellers Life Assurance of the Phils., lnc.</t>
  </si>
  <si>
    <t>No report submitted</t>
  </si>
  <si>
    <t>The Travellers Life Assurance of the Phils., lnc.*</t>
  </si>
  <si>
    <t>B</t>
  </si>
  <si>
    <t>SERVICING COMPANY</t>
  </si>
  <si>
    <t>SERVICING COMPANIES</t>
  </si>
  <si>
    <t>Sun Life Assurance Company of Canada</t>
  </si>
  <si>
    <t>GRAND TOTAL</t>
  </si>
  <si>
    <t>Note:</t>
  </si>
  <si>
    <t>* Composite companies</t>
  </si>
  <si>
    <t>* Composite companies**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</si>
</sst>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b/>
      <u val="doubleAccounting"/>
      <sz val="12"/>
      <name val="Arial"/>
      <family val="2"/>
    </font>
    <font>
      <i/>
      <sz val="10"/>
      <name val="Arial Narrow"/>
      <family val="2"/>
    </font>
    <font>
      <sz val="10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9"/>
      <name val="Arial Narrow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82909634693444"/>
        <bgColor indexed="64"/>
      </patternFill>
    </fill>
    <fill>
      <patternFill patternType="solid">
        <fgColor theme="3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indexed="64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double">
        <color indexed="64"/>
      </right>
      <top style="thin">
        <color auto="1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uble">
        <color indexed="64"/>
      </right>
      <top style="thin">
        <color auto="1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20" fillId="0" borderId="0" applyFont="0" applyFill="0" applyBorder="0" applyAlignment="0" applyProtection="0"/>
  </cellStyleXfs>
  <cellXfs count="205">
    <xf numFmtId="0" fontId="0" fillId="0" borderId="0" xfId="0"/>
    <xf numFmtId="0" fontId="4" fillId="0" borderId="0" xfId="2" applyFont="1"/>
    <xf numFmtId="0" fontId="4" fillId="0" borderId="1" xfId="2" applyFont="1" applyBorder="1"/>
    <xf numFmtId="0" fontId="4" fillId="0" borderId="2" xfId="2" applyFont="1" applyBorder="1"/>
    <xf numFmtId="0" fontId="4" fillId="0" borderId="3" xfId="2" applyFont="1" applyBorder="1"/>
    <xf numFmtId="0" fontId="6" fillId="2" borderId="20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6" fillId="2" borderId="22" xfId="2" applyFont="1" applyFill="1" applyBorder="1"/>
    <xf numFmtId="0" fontId="6" fillId="2" borderId="23" xfId="2" applyFont="1" applyFill="1" applyBorder="1"/>
    <xf numFmtId="0" fontId="8" fillId="2" borderId="22" xfId="2" applyFont="1" applyFill="1" applyBorder="1" applyAlignment="1">
      <alignment vertical="center" wrapText="1"/>
    </xf>
    <xf numFmtId="0" fontId="4" fillId="2" borderId="5" xfId="2" applyFont="1" applyFill="1" applyBorder="1"/>
    <xf numFmtId="0" fontId="6" fillId="2" borderId="24" xfId="2" applyFont="1" applyFill="1" applyBorder="1"/>
    <xf numFmtId="0" fontId="6" fillId="2" borderId="25" xfId="2" applyFont="1" applyFill="1" applyBorder="1" applyAlignment="1">
      <alignment horizontal="center" vertical="center"/>
    </xf>
    <xf numFmtId="0" fontId="6" fillId="2" borderId="25" xfId="0" applyFont="1" applyFill="1" applyBorder="1"/>
    <xf numFmtId="0" fontId="6" fillId="2" borderId="26" xfId="2" applyFont="1" applyFill="1" applyBorder="1"/>
    <xf numFmtId="165" fontId="6" fillId="2" borderId="27" xfId="1" applyNumberFormat="1" applyFont="1" applyFill="1" applyBorder="1" applyAlignment="1">
      <alignment horizontal="center"/>
    </xf>
    <xf numFmtId="165" fontId="6" fillId="2" borderId="28" xfId="1" applyNumberFormat="1" applyFont="1" applyFill="1" applyBorder="1"/>
    <xf numFmtId="164" fontId="6" fillId="2" borderId="26" xfId="3" applyFont="1" applyFill="1" applyBorder="1"/>
    <xf numFmtId="0" fontId="4" fillId="2" borderId="29" xfId="2" applyFont="1" applyFill="1" applyBorder="1"/>
    <xf numFmtId="0" fontId="6" fillId="2" borderId="4" xfId="2" applyFont="1" applyFill="1" applyBorder="1"/>
    <xf numFmtId="0" fontId="6" fillId="2" borderId="0" xfId="2" applyFont="1" applyFill="1" applyAlignment="1">
      <alignment horizontal="center" vertical="center"/>
    </xf>
    <xf numFmtId="0" fontId="6" fillId="2" borderId="0" xfId="0" applyFont="1" applyFill="1"/>
    <xf numFmtId="165" fontId="6" fillId="2" borderId="13" xfId="1" applyNumberFormat="1" applyFont="1" applyFill="1" applyBorder="1"/>
    <xf numFmtId="165" fontId="6" fillId="2" borderId="12" xfId="1" applyNumberFormat="1" applyFont="1" applyFill="1" applyBorder="1"/>
    <xf numFmtId="165" fontId="6" fillId="2" borderId="30" xfId="1" applyNumberFormat="1" applyFont="1" applyFill="1" applyBorder="1"/>
    <xf numFmtId="164" fontId="6" fillId="2" borderId="0" xfId="3" applyFont="1" applyFill="1" applyBorder="1"/>
    <xf numFmtId="0" fontId="6" fillId="2" borderId="24" xfId="0" applyFont="1" applyFill="1" applyBorder="1"/>
    <xf numFmtId="0" fontId="4" fillId="2" borderId="25" xfId="0" applyFont="1" applyFill="1" applyBorder="1"/>
    <xf numFmtId="0" fontId="4" fillId="2" borderId="27" xfId="2" applyFont="1" applyFill="1" applyBorder="1"/>
    <xf numFmtId="0" fontId="6" fillId="2" borderId="27" xfId="2" applyFont="1" applyFill="1" applyBorder="1"/>
    <xf numFmtId="0" fontId="6" fillId="2" borderId="28" xfId="2" applyFont="1" applyFill="1" applyBorder="1"/>
    <xf numFmtId="0" fontId="4" fillId="2" borderId="29" xfId="0" applyFont="1" applyFill="1" applyBorder="1"/>
    <xf numFmtId="0" fontId="6" fillId="2" borderId="4" xfId="2" applyFont="1" applyFill="1" applyBorder="1" applyAlignment="1">
      <alignment horizontal="center" vertical="center"/>
    </xf>
    <xf numFmtId="0" fontId="6" fillId="2" borderId="31" xfId="2" applyFont="1" applyFill="1" applyBorder="1"/>
    <xf numFmtId="0" fontId="6" fillId="2" borderId="32" xfId="2" applyFont="1" applyFill="1" applyBorder="1"/>
    <xf numFmtId="0" fontId="6" fillId="2" borderId="33" xfId="2" applyFont="1" applyFill="1" applyBorder="1"/>
    <xf numFmtId="164" fontId="6" fillId="2" borderId="32" xfId="3" applyFont="1" applyFill="1" applyBorder="1"/>
    <xf numFmtId="0" fontId="4" fillId="2" borderId="34" xfId="2" applyFont="1" applyFill="1" applyBorder="1"/>
    <xf numFmtId="0" fontId="6" fillId="2" borderId="24" xfId="2" applyFont="1" applyFill="1" applyBorder="1" applyAlignment="1">
      <alignment horizontal="center" vertical="center"/>
    </xf>
    <xf numFmtId="0" fontId="6" fillId="2" borderId="35" xfId="2" applyFont="1" applyFill="1" applyBorder="1"/>
    <xf numFmtId="0" fontId="4" fillId="2" borderId="36" xfId="2" applyFont="1" applyFill="1" applyBorder="1"/>
    <xf numFmtId="0" fontId="6" fillId="2" borderId="36" xfId="2" applyFont="1" applyFill="1" applyBorder="1"/>
    <xf numFmtId="166" fontId="6" fillId="2" borderId="37" xfId="4" applyNumberFormat="1" applyFont="1" applyFill="1" applyBorder="1"/>
    <xf numFmtId="166" fontId="6" fillId="2" borderId="38" xfId="4" applyNumberFormat="1" applyFont="1" applyFill="1" applyBorder="1"/>
    <xf numFmtId="164" fontId="6" fillId="2" borderId="37" xfId="3" applyFont="1" applyFill="1" applyBorder="1"/>
    <xf numFmtId="0" fontId="4" fillId="2" borderId="39" xfId="2" applyFont="1" applyFill="1" applyBorder="1"/>
    <xf numFmtId="0" fontId="4" fillId="2" borderId="37" xfId="2" applyFont="1" applyFill="1" applyBorder="1"/>
    <xf numFmtId="0" fontId="6" fillId="2" borderId="36" xfId="0" applyFont="1" applyFill="1" applyBorder="1"/>
    <xf numFmtId="165" fontId="6" fillId="2" borderId="36" xfId="3" applyNumberFormat="1" applyFont="1" applyFill="1" applyBorder="1"/>
    <xf numFmtId="166" fontId="6" fillId="2" borderId="37" xfId="5" applyNumberFormat="1" applyFont="1" applyFill="1" applyBorder="1"/>
    <xf numFmtId="166" fontId="6" fillId="2" borderId="38" xfId="5" applyNumberFormat="1" applyFont="1" applyFill="1" applyBorder="1"/>
    <xf numFmtId="0" fontId="9" fillId="2" borderId="36" xfId="2" applyFont="1" applyFill="1" applyBorder="1"/>
    <xf numFmtId="166" fontId="9" fillId="2" borderId="37" xfId="5" applyNumberFormat="1" applyFont="1" applyFill="1" applyBorder="1"/>
    <xf numFmtId="166" fontId="9" fillId="2" borderId="38" xfId="5" applyNumberFormat="1" applyFont="1" applyFill="1" applyBorder="1"/>
    <xf numFmtId="164" fontId="9" fillId="2" borderId="37" xfId="3" applyFont="1" applyFill="1" applyBorder="1"/>
    <xf numFmtId="0" fontId="6" fillId="2" borderId="36" xfId="2" applyFont="1" applyFill="1" applyBorder="1" applyAlignment="1">
      <alignment horizontal="left" vertical="center" wrapText="1"/>
    </xf>
    <xf numFmtId="43" fontId="4" fillId="0" borderId="0" xfId="2" applyNumberFormat="1" applyFont="1"/>
    <xf numFmtId="166" fontId="6" fillId="2" borderId="40" xfId="5" applyNumberFormat="1" applyFont="1" applyFill="1" applyBorder="1"/>
    <xf numFmtId="0" fontId="6" fillId="2" borderId="36" xfId="2" applyFont="1" applyFill="1" applyBorder="1" applyAlignment="1">
      <alignment horizontal="left"/>
    </xf>
    <xf numFmtId="0" fontId="6" fillId="2" borderId="6" xfId="2" applyFont="1" applyFill="1" applyBorder="1"/>
    <xf numFmtId="0" fontId="4" fillId="2" borderId="7" xfId="2" applyFont="1" applyFill="1" applyBorder="1"/>
    <xf numFmtId="164" fontId="4" fillId="2" borderId="41" xfId="5" applyFont="1" applyFill="1" applyBorder="1"/>
    <xf numFmtId="164" fontId="4" fillId="2" borderId="42" xfId="5" applyFont="1" applyFill="1" applyBorder="1"/>
    <xf numFmtId="164" fontId="4" fillId="2" borderId="43" xfId="5" applyFont="1" applyFill="1" applyBorder="1"/>
    <xf numFmtId="0" fontId="4" fillId="2" borderId="41" xfId="2" applyFont="1" applyFill="1" applyBorder="1"/>
    <xf numFmtId="0" fontId="4" fillId="2" borderId="8" xfId="2" applyFont="1" applyFill="1" applyBorder="1"/>
    <xf numFmtId="0" fontId="3" fillId="0" borderId="0" xfId="2"/>
    <xf numFmtId="164" fontId="3" fillId="0" borderId="0" xfId="5" applyFont="1"/>
    <xf numFmtId="0" fontId="4" fillId="0" borderId="44" xfId="2" applyFont="1" applyBorder="1"/>
    <xf numFmtId="0" fontId="4" fillId="0" borderId="45" xfId="2" applyFont="1" applyBorder="1"/>
    <xf numFmtId="0" fontId="4" fillId="0" borderId="4" xfId="2" applyFont="1" applyBorder="1"/>
    <xf numFmtId="0" fontId="6" fillId="0" borderId="1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4" fillId="0" borderId="46" xfId="2" applyFont="1" applyBorder="1"/>
    <xf numFmtId="0" fontId="4" fillId="0" borderId="14" xfId="2" applyFont="1" applyBorder="1"/>
    <xf numFmtId="0" fontId="4" fillId="0" borderId="15" xfId="2" applyFont="1" applyBorder="1"/>
    <xf numFmtId="0" fontId="6" fillId="0" borderId="18" xfId="2" applyFont="1" applyBorder="1" applyAlignment="1">
      <alignment horizontal="center"/>
    </xf>
    <xf numFmtId="0" fontId="6" fillId="0" borderId="15" xfId="2" applyFont="1" applyBorder="1" applyAlignment="1">
      <alignment horizontal="center"/>
    </xf>
    <xf numFmtId="0" fontId="4" fillId="0" borderId="47" xfId="2" applyFont="1" applyBorder="1"/>
    <xf numFmtId="0" fontId="6" fillId="0" borderId="35" xfId="2" applyFont="1" applyBorder="1"/>
    <xf numFmtId="0" fontId="4" fillId="0" borderId="36" xfId="2" applyFont="1" applyBorder="1"/>
    <xf numFmtId="0" fontId="6" fillId="0" borderId="36" xfId="2" applyFont="1" applyBorder="1"/>
    <xf numFmtId="165" fontId="6" fillId="0" borderId="40" xfId="3" applyNumberFormat="1" applyFont="1" applyBorder="1"/>
    <xf numFmtId="165" fontId="6" fillId="0" borderId="36" xfId="3" applyNumberFormat="1" applyFont="1" applyBorder="1"/>
    <xf numFmtId="0" fontId="4" fillId="0" borderId="48" xfId="2" applyFont="1" applyBorder="1"/>
    <xf numFmtId="164" fontId="6" fillId="0" borderId="48" xfId="3" applyFont="1" applyBorder="1"/>
    <xf numFmtId="0" fontId="6" fillId="0" borderId="36" xfId="2" applyFont="1" applyBorder="1" applyAlignment="1">
      <alignment horizontal="center"/>
    </xf>
    <xf numFmtId="165" fontId="10" fillId="0" borderId="40" xfId="3" applyNumberFormat="1" applyFont="1" applyBorder="1"/>
    <xf numFmtId="165" fontId="10" fillId="0" borderId="37" xfId="3" applyNumberFormat="1" applyFont="1" applyBorder="1"/>
    <xf numFmtId="164" fontId="10" fillId="0" borderId="48" xfId="3" applyFont="1" applyBorder="1"/>
    <xf numFmtId="0" fontId="6" fillId="0" borderId="49" xfId="2" applyFont="1" applyBorder="1"/>
    <xf numFmtId="0" fontId="4" fillId="0" borderId="50" xfId="2" applyFont="1" applyBorder="1"/>
    <xf numFmtId="0" fontId="6" fillId="0" borderId="50" xfId="2" applyFont="1" applyBorder="1"/>
    <xf numFmtId="165" fontId="6" fillId="0" borderId="51" xfId="3" applyNumberFormat="1" applyFont="1" applyBorder="1"/>
    <xf numFmtId="165" fontId="6" fillId="0" borderId="50" xfId="3" applyNumberFormat="1" applyFont="1" applyBorder="1"/>
    <xf numFmtId="0" fontId="4" fillId="0" borderId="52" xfId="2" applyFont="1" applyBorder="1"/>
    <xf numFmtId="0" fontId="11" fillId="0" borderId="0" xfId="2" applyFont="1"/>
    <xf numFmtId="0" fontId="9" fillId="0" borderId="0" xfId="2" applyFont="1"/>
    <xf numFmtId="0" fontId="5" fillId="0" borderId="0" xfId="6" applyFont="1"/>
    <xf numFmtId="0" fontId="13" fillId="0" borderId="0" xfId="6" applyFont="1"/>
    <xf numFmtId="0" fontId="14" fillId="0" borderId="0" xfId="6" applyFont="1"/>
    <xf numFmtId="0" fontId="4" fillId="0" borderId="0" xfId="6" applyFont="1"/>
    <xf numFmtId="0" fontId="15" fillId="0" borderId="0" xfId="6" applyFont="1"/>
    <xf numFmtId="0" fontId="4" fillId="0" borderId="0" xfId="6" applyFont="1" applyAlignment="1">
      <alignment horizontal="center"/>
    </xf>
    <xf numFmtId="0" fontId="7" fillId="0" borderId="4" xfId="6" applyFont="1" applyBorder="1" applyAlignment="1">
      <alignment horizontal="center" vertical="center" wrapText="1"/>
    </xf>
    <xf numFmtId="0" fontId="17" fillId="0" borderId="0" xfId="6" applyFont="1"/>
    <xf numFmtId="0" fontId="16" fillId="3" borderId="55" xfId="6" applyFont="1" applyFill="1" applyBorder="1" applyAlignment="1">
      <alignment horizontal="center" vertical="center" wrapText="1"/>
    </xf>
    <xf numFmtId="0" fontId="16" fillId="3" borderId="53" xfId="6" applyFont="1" applyFill="1" applyBorder="1" applyAlignment="1">
      <alignment horizontal="center" vertical="center" wrapText="1"/>
    </xf>
    <xf numFmtId="0" fontId="6" fillId="0" borderId="58" xfId="6" applyFont="1" applyBorder="1" applyAlignment="1">
      <alignment horizontal="center" vertical="center" wrapText="1"/>
    </xf>
    <xf numFmtId="0" fontId="6" fillId="0" borderId="59" xfId="6" applyFont="1" applyBorder="1" applyAlignment="1">
      <alignment vertical="center" wrapText="1"/>
    </xf>
    <xf numFmtId="0" fontId="6" fillId="0" borderId="59" xfId="6" applyFont="1" applyBorder="1" applyAlignment="1">
      <alignment horizontal="left" vertical="center" wrapText="1"/>
    </xf>
    <xf numFmtId="0" fontId="18" fillId="0" borderId="60" xfId="6" applyFont="1" applyBorder="1" applyAlignment="1">
      <alignment horizontal="center" vertical="center" wrapText="1"/>
    </xf>
    <xf numFmtId="0" fontId="16" fillId="0" borderId="60" xfId="6" applyFont="1" applyBorder="1" applyAlignment="1">
      <alignment horizontal="center" vertical="center" wrapText="1"/>
    </xf>
    <xf numFmtId="0" fontId="17" fillId="0" borderId="61" xfId="7" applyFont="1" applyBorder="1" applyAlignment="1">
      <alignment wrapText="1"/>
    </xf>
    <xf numFmtId="0" fontId="3" fillId="0" borderId="60" xfId="6" applyFont="1" applyBorder="1"/>
    <xf numFmtId="0" fontId="3" fillId="0" borderId="4" xfId="6" applyFont="1" applyBorder="1"/>
    <xf numFmtId="0" fontId="17" fillId="0" borderId="62" xfId="7" applyFont="1" applyBorder="1" applyAlignment="1">
      <alignment wrapText="1"/>
    </xf>
    <xf numFmtId="0" fontId="17" fillId="0" borderId="59" xfId="7" applyFont="1" applyBorder="1" applyAlignment="1">
      <alignment wrapText="1"/>
    </xf>
    <xf numFmtId="0" fontId="3" fillId="0" borderId="63" xfId="6" applyFont="1" applyBorder="1"/>
    <xf numFmtId="0" fontId="3" fillId="0" borderId="64" xfId="6" applyFont="1" applyBorder="1"/>
    <xf numFmtId="0" fontId="19" fillId="0" borderId="35" xfId="6" applyFont="1" applyBorder="1"/>
    <xf numFmtId="0" fontId="19" fillId="0" borderId="36" xfId="6" applyFont="1" applyBorder="1"/>
    <xf numFmtId="0" fontId="3" fillId="0" borderId="36" xfId="6" applyFont="1" applyBorder="1"/>
    <xf numFmtId="165" fontId="21" fillId="0" borderId="65" xfId="8" applyNumberFormat="1" applyFont="1" applyFill="1" applyBorder="1"/>
    <xf numFmtId="165" fontId="3" fillId="0" borderId="65" xfId="6" applyNumberFormat="1" applyFont="1" applyBorder="1"/>
    <xf numFmtId="165" fontId="22" fillId="0" borderId="65" xfId="8" applyNumberFormat="1" applyFont="1" applyFill="1" applyBorder="1"/>
    <xf numFmtId="165" fontId="21" fillId="0" borderId="65" xfId="8" applyNumberFormat="1" applyFont="1" applyBorder="1"/>
    <xf numFmtId="165" fontId="19" fillId="0" borderId="0" xfId="8" applyNumberFormat="1" applyFont="1" applyFill="1" applyBorder="1"/>
    <xf numFmtId="165" fontId="19" fillId="0" borderId="66" xfId="8" applyNumberFormat="1" applyFont="1" applyFill="1" applyBorder="1"/>
    <xf numFmtId="165" fontId="19" fillId="0" borderId="65" xfId="8" applyNumberFormat="1" applyFont="1" applyFill="1" applyBorder="1"/>
    <xf numFmtId="165" fontId="19" fillId="0" borderId="67" xfId="8" applyNumberFormat="1" applyFont="1" applyFill="1" applyBorder="1"/>
    <xf numFmtId="0" fontId="3" fillId="2" borderId="36" xfId="6" applyFont="1" applyFill="1" applyBorder="1"/>
    <xf numFmtId="0" fontId="3" fillId="0" borderId="36" xfId="7" applyFont="1" applyBorder="1"/>
    <xf numFmtId="0" fontId="3" fillId="0" borderId="32" xfId="6" applyFont="1" applyBorder="1"/>
    <xf numFmtId="165" fontId="3" fillId="0" borderId="65" xfId="8" applyNumberFormat="1" applyFont="1" applyFill="1" applyBorder="1"/>
    <xf numFmtId="165" fontId="23" fillId="0" borderId="65" xfId="8" applyNumberFormat="1" applyFont="1" applyFill="1" applyBorder="1" applyAlignment="1">
      <alignment horizontal="center"/>
    </xf>
    <xf numFmtId="165" fontId="23" fillId="0" borderId="48" xfId="8" applyNumberFormat="1" applyFont="1" applyFill="1" applyBorder="1" applyAlignment="1">
      <alignment horizontal="center"/>
    </xf>
    <xf numFmtId="0" fontId="19" fillId="0" borderId="68" xfId="6" applyFont="1" applyBorder="1"/>
    <xf numFmtId="0" fontId="19" fillId="0" borderId="32" xfId="6" applyFont="1" applyBorder="1"/>
    <xf numFmtId="165" fontId="19" fillId="0" borderId="69" xfId="8" applyNumberFormat="1" applyFont="1" applyFill="1" applyBorder="1"/>
    <xf numFmtId="0" fontId="7" fillId="0" borderId="68" xfId="6" applyFont="1" applyBorder="1"/>
    <xf numFmtId="0" fontId="7" fillId="0" borderId="32" xfId="6" applyFont="1" applyBorder="1"/>
    <xf numFmtId="0" fontId="18" fillId="4" borderId="49" xfId="6" applyFont="1" applyFill="1" applyBorder="1" applyAlignment="1">
      <alignment vertical="center"/>
    </xf>
    <xf numFmtId="0" fontId="3" fillId="4" borderId="50" xfId="6" applyFont="1" applyFill="1" applyBorder="1" applyAlignment="1">
      <alignment vertical="center"/>
    </xf>
    <xf numFmtId="0" fontId="18" fillId="4" borderId="50" xfId="6" applyFont="1" applyFill="1" applyBorder="1" applyAlignment="1">
      <alignment horizontal="center" vertical="center"/>
    </xf>
    <xf numFmtId="165" fontId="18" fillId="4" borderId="70" xfId="6" applyNumberFormat="1" applyFont="1" applyFill="1" applyBorder="1" applyAlignment="1">
      <alignment horizontal="center" vertical="center"/>
    </xf>
    <xf numFmtId="165" fontId="18" fillId="4" borderId="71" xfId="6" applyNumberFormat="1" applyFont="1" applyFill="1" applyBorder="1" applyAlignment="1">
      <alignment horizontal="center" vertical="center"/>
    </xf>
    <xf numFmtId="165" fontId="18" fillId="5" borderId="70" xfId="6" applyNumberFormat="1" applyFont="1" applyFill="1" applyBorder="1" applyAlignment="1">
      <alignment horizontal="center" vertical="center"/>
    </xf>
    <xf numFmtId="165" fontId="18" fillId="0" borderId="4" xfId="6" applyNumberFormat="1" applyFont="1" applyBorder="1" applyAlignment="1">
      <alignment horizontal="center" vertical="center"/>
    </xf>
    <xf numFmtId="165" fontId="18" fillId="4" borderId="72" xfId="6" applyNumberFormat="1" applyFont="1" applyFill="1" applyBorder="1" applyAlignment="1">
      <alignment horizontal="center" vertical="center"/>
    </xf>
    <xf numFmtId="165" fontId="18" fillId="4" borderId="73" xfId="6" applyNumberFormat="1" applyFont="1" applyFill="1" applyBorder="1" applyAlignment="1">
      <alignment horizontal="center" vertical="center"/>
    </xf>
    <xf numFmtId="165" fontId="18" fillId="5" borderId="73" xfId="6" applyNumberFormat="1" applyFont="1" applyFill="1" applyBorder="1" applyAlignment="1">
      <alignment horizontal="center" vertical="center"/>
    </xf>
    <xf numFmtId="165" fontId="18" fillId="5" borderId="73" xfId="8" applyNumberFormat="1" applyFont="1" applyFill="1" applyBorder="1" applyAlignment="1">
      <alignment vertical="center"/>
    </xf>
    <xf numFmtId="165" fontId="18" fillId="5" borderId="74" xfId="6" applyNumberFormat="1" applyFont="1" applyFill="1" applyBorder="1" applyAlignment="1">
      <alignment horizontal="center" vertical="center"/>
    </xf>
    <xf numFmtId="165" fontId="18" fillId="5" borderId="75" xfId="6" applyNumberFormat="1" applyFont="1" applyFill="1" applyBorder="1" applyAlignment="1">
      <alignment horizontal="center" vertical="center"/>
    </xf>
    <xf numFmtId="0" fontId="12" fillId="0" borderId="0" xfId="6" applyFont="1" applyAlignment="1">
      <alignment vertical="center"/>
    </xf>
    <xf numFmtId="0" fontId="19" fillId="0" borderId="0" xfId="6" applyFont="1"/>
    <xf numFmtId="0" fontId="3" fillId="0" borderId="0" xfId="6" applyFont="1"/>
    <xf numFmtId="166" fontId="6" fillId="2" borderId="26" xfId="1" applyNumberFormat="1" applyFont="1" applyFill="1" applyBorder="1" applyAlignment="1">
      <alignment horizontal="center" vertical="center"/>
    </xf>
    <xf numFmtId="166" fontId="6" fillId="2" borderId="25" xfId="1" applyNumberFormat="1" applyFont="1" applyFill="1" applyBorder="1" applyAlignment="1">
      <alignment horizontal="center" vertical="center"/>
    </xf>
    <xf numFmtId="166" fontId="6" fillId="2" borderId="27" xfId="1" applyNumberFormat="1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5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3" borderId="53" xfId="6" applyFont="1" applyFill="1" applyBorder="1" applyAlignment="1">
      <alignment horizontal="center" vertical="center" wrapText="1"/>
    </xf>
    <xf numFmtId="0" fontId="6" fillId="3" borderId="53" xfId="6" applyFont="1" applyFill="1" applyBorder="1" applyAlignment="1">
      <alignment horizontal="center" vertical="center" wrapText="1"/>
    </xf>
    <xf numFmtId="0" fontId="6" fillId="3" borderId="55" xfId="6" applyFont="1" applyFill="1" applyBorder="1" applyAlignment="1">
      <alignment horizontal="center" vertical="center" wrapText="1"/>
    </xf>
    <xf numFmtId="0" fontId="6" fillId="3" borderId="56" xfId="6" applyFont="1" applyFill="1" applyBorder="1" applyAlignment="1">
      <alignment horizontal="center" vertical="center" wrapText="1"/>
    </xf>
    <xf numFmtId="0" fontId="16" fillId="3" borderId="57" xfId="6" applyFont="1" applyFill="1" applyBorder="1" applyAlignment="1">
      <alignment horizontal="center" vertical="center" wrapText="1"/>
    </xf>
    <xf numFmtId="0" fontId="7" fillId="3" borderId="55" xfId="6" applyFont="1" applyFill="1" applyBorder="1" applyAlignment="1">
      <alignment horizontal="center" vertical="center" wrapText="1"/>
    </xf>
    <xf numFmtId="0" fontId="7" fillId="3" borderId="56" xfId="6" applyFont="1" applyFill="1" applyBorder="1" applyAlignment="1">
      <alignment horizontal="center" vertical="center"/>
    </xf>
    <xf numFmtId="0" fontId="7" fillId="3" borderId="54" xfId="6" applyFont="1" applyFill="1" applyBorder="1" applyAlignment="1">
      <alignment horizontal="center" vertical="center" wrapText="1"/>
    </xf>
  </cellXfs>
  <cellStyles count="9">
    <cellStyle name="Comma" xfId="1" builtinId="3"/>
    <cellStyle name="Comma 2" xfId="8"/>
    <cellStyle name="Comma 3" xfId="3"/>
    <cellStyle name="Comma 4" xfId="4"/>
    <cellStyle name="Comma 4 2" xfId="5"/>
    <cellStyle name="Normal" xfId="0" builtinId="0"/>
    <cellStyle name="Normal 2" xfId="2"/>
    <cellStyle name="Normal 2 2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/Users/em.labrador/Desktop/Annual%20Statements%202015/Life%202015/CLIMBS%20LIFE%202015/Copy%20of%20000%20AS%202012%20life%20climbs%202015-Revised%20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/Life%20Annual%20Statement/CY%202016/14%20FWD%20Life%20lnsurance%20Corporation%20OK/24.)%20FWD%202016%20Annual%20Statement_IC%20Submission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J/02%20-%20Philippine%20Prudential%20Life%20Annual%20Statement%20for%20201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ular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W"/>
      <sheetName val="24"/>
      <sheetName val="X"/>
      <sheetName val="SIS"/>
      <sheetName val="PS1"/>
      <sheetName val="PS2"/>
      <sheetName val="RBC-x17"/>
      <sheetName val="C1x18"/>
      <sheetName val="C1x19"/>
      <sheetName val="C2C4x20"/>
      <sheetName val="C3x21"/>
      <sheetName val="Links"/>
      <sheetName val="Lead (Orig)"/>
      <sheetName val="PS4"/>
      <sheetName val="Pag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ular"/>
      <sheetName val="x12IC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24"/>
      <sheetName val="SIS"/>
      <sheetName val="PS1"/>
      <sheetName val="PS2"/>
      <sheetName val="PS3"/>
      <sheetName val="PS4"/>
      <sheetName val="RBC-x17"/>
      <sheetName val="C1x18"/>
      <sheetName val="C1x19"/>
      <sheetName val="C2C4x20"/>
      <sheetName val="C3x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ular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W"/>
      <sheetName val="24"/>
      <sheetName val="X"/>
      <sheetName val="SIS"/>
      <sheetName val="PS1"/>
      <sheetName val="PS2"/>
      <sheetName val="RBC-x17"/>
      <sheetName val="C1x18"/>
      <sheetName val="C1x19"/>
      <sheetName val="C2C4x20"/>
      <sheetName val="C3x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65"/>
  <sheetViews>
    <sheetView view="pageLayout" topLeftCell="A13" zoomScale="70" zoomScaleNormal="75" zoomScaleSheetLayoutView="75" zoomScalePageLayoutView="70" workbookViewId="0">
      <selection activeCell="K2" sqref="K2"/>
    </sheetView>
  </sheetViews>
  <sheetFormatPr defaultColWidth="9.140625" defaultRowHeight="15" x14ac:dyDescent="0.2"/>
  <cols>
    <col min="1" max="1" width="2.42578125" style="1" customWidth="1"/>
    <col min="2" max="2" width="6" style="1" customWidth="1"/>
    <col min="3" max="3" width="3.28515625" style="1" customWidth="1"/>
    <col min="4" max="4" width="33.42578125" style="1" customWidth="1"/>
    <col min="5" max="5" width="17.42578125" style="1" customWidth="1"/>
    <col min="6" max="6" width="19.42578125" style="1" customWidth="1"/>
    <col min="7" max="7" width="2.7109375" style="1" customWidth="1"/>
    <col min="8" max="8" width="19.42578125" style="1" customWidth="1"/>
    <col min="9" max="9" width="14" style="1" customWidth="1"/>
    <col min="10" max="10" width="6.42578125" style="1" customWidth="1"/>
    <col min="11" max="11" width="3.28515625" style="1" customWidth="1"/>
    <col min="12" max="12" width="18.85546875" style="1" customWidth="1"/>
    <col min="13" max="16384" width="9.140625" style="1"/>
  </cols>
  <sheetData>
    <row r="1" spans="2:10" ht="15.75" thickBot="1" x14ac:dyDescent="0.25"/>
    <row r="2" spans="2:10" x14ac:dyDescent="0.2">
      <c r="B2" s="2"/>
      <c r="C2" s="3"/>
      <c r="D2" s="3"/>
      <c r="E2" s="3"/>
      <c r="F2" s="3"/>
      <c r="G2" s="3"/>
      <c r="H2" s="3"/>
      <c r="I2" s="3"/>
      <c r="J2" s="4"/>
    </row>
    <row r="3" spans="2:10" ht="18" x14ac:dyDescent="0.25">
      <c r="B3" s="161" t="s">
        <v>0</v>
      </c>
      <c r="C3" s="162"/>
      <c r="D3" s="162"/>
      <c r="E3" s="162"/>
      <c r="F3" s="162"/>
      <c r="G3" s="162"/>
      <c r="H3" s="162"/>
      <c r="I3" s="162"/>
      <c r="J3" s="163"/>
    </row>
    <row r="4" spans="2:10" ht="15.75" x14ac:dyDescent="0.25">
      <c r="B4" s="170" t="s">
        <v>1</v>
      </c>
      <c r="C4" s="171"/>
      <c r="D4" s="171"/>
      <c r="E4" s="171"/>
      <c r="F4" s="171"/>
      <c r="G4" s="171"/>
      <c r="H4" s="171"/>
      <c r="I4" s="171"/>
      <c r="J4" s="172"/>
    </row>
    <row r="5" spans="2:10" ht="9" customHeight="1" thickBot="1" x14ac:dyDescent="0.3">
      <c r="B5" s="167"/>
      <c r="C5" s="168"/>
      <c r="D5" s="168"/>
      <c r="E5" s="168"/>
      <c r="F5" s="168"/>
      <c r="G5" s="168"/>
      <c r="H5" s="168"/>
      <c r="I5" s="168"/>
      <c r="J5" s="169"/>
    </row>
    <row r="6" spans="2:10" ht="15.75" customHeight="1" x14ac:dyDescent="0.2">
      <c r="B6" s="173" t="s">
        <v>2</v>
      </c>
      <c r="C6" s="174"/>
      <c r="D6" s="174"/>
      <c r="E6" s="175"/>
      <c r="F6" s="182">
        <v>2023</v>
      </c>
      <c r="G6" s="183"/>
      <c r="H6" s="188">
        <v>2022</v>
      </c>
      <c r="I6" s="191" t="s">
        <v>3</v>
      </c>
      <c r="J6" s="192"/>
    </row>
    <row r="7" spans="2:10" ht="15" customHeight="1" x14ac:dyDescent="0.2">
      <c r="B7" s="176"/>
      <c r="C7" s="177"/>
      <c r="D7" s="177"/>
      <c r="E7" s="178"/>
      <c r="F7" s="184"/>
      <c r="G7" s="185"/>
      <c r="H7" s="189"/>
      <c r="I7" s="193"/>
      <c r="J7" s="194"/>
    </row>
    <row r="8" spans="2:10" ht="23.25" customHeight="1" thickBot="1" x14ac:dyDescent="0.25">
      <c r="B8" s="179"/>
      <c r="C8" s="180"/>
      <c r="D8" s="180"/>
      <c r="E8" s="181"/>
      <c r="F8" s="186"/>
      <c r="G8" s="187"/>
      <c r="H8" s="190"/>
      <c r="I8" s="195"/>
      <c r="J8" s="196"/>
    </row>
    <row r="9" spans="2:10" ht="16.5" thickTop="1" x14ac:dyDescent="0.25">
      <c r="B9" s="5"/>
      <c r="C9" s="6"/>
      <c r="D9" s="6"/>
      <c r="E9" s="6"/>
      <c r="F9" s="7"/>
      <c r="G9" s="8"/>
      <c r="H9" s="8"/>
      <c r="I9" s="9"/>
      <c r="J9" s="10"/>
    </row>
    <row r="10" spans="2:10" ht="15.75" x14ac:dyDescent="0.25">
      <c r="B10" s="11">
        <v>1</v>
      </c>
      <c r="C10" s="12" t="s">
        <v>4</v>
      </c>
      <c r="D10" s="13" t="s">
        <v>5</v>
      </c>
      <c r="E10" s="12"/>
      <c r="F10" s="14">
        <v>35</v>
      </c>
      <c r="G10" s="15" t="s">
        <v>6</v>
      </c>
      <c r="H10" s="16">
        <v>32</v>
      </c>
      <c r="I10" s="17">
        <f>(F10-H10)/H10*100</f>
        <v>9.375</v>
      </c>
      <c r="J10" s="18"/>
    </row>
    <row r="11" spans="2:10" ht="15.75" x14ac:dyDescent="0.25">
      <c r="B11" s="19"/>
      <c r="C11" s="20"/>
      <c r="D11" s="21"/>
      <c r="E11" s="20"/>
      <c r="F11" s="22"/>
      <c r="G11" s="23"/>
      <c r="H11" s="24"/>
      <c r="I11" s="25"/>
      <c r="J11" s="10"/>
    </row>
    <row r="12" spans="2:10" ht="15.75" x14ac:dyDescent="0.25">
      <c r="B12" s="26"/>
      <c r="C12" s="27"/>
      <c r="D12" s="13" t="s">
        <v>7</v>
      </c>
      <c r="E12" s="28"/>
      <c r="F12" s="14">
        <v>33</v>
      </c>
      <c r="G12" s="29"/>
      <c r="H12" s="30">
        <v>31</v>
      </c>
      <c r="I12" s="17">
        <f>(F12-H12)/H12*100</f>
        <v>6.4516129032258061</v>
      </c>
      <c r="J12" s="31"/>
    </row>
    <row r="13" spans="2:10" ht="15.75" x14ac:dyDescent="0.25">
      <c r="B13" s="32"/>
      <c r="C13" s="20"/>
      <c r="D13" s="20"/>
      <c r="E13" s="20"/>
      <c r="F13" s="33"/>
      <c r="G13" s="34"/>
      <c r="H13" s="35"/>
      <c r="I13" s="36"/>
      <c r="J13" s="37"/>
    </row>
    <row r="14" spans="2:10" ht="20.25" customHeight="1" x14ac:dyDescent="0.25">
      <c r="B14" s="38"/>
      <c r="C14" s="12"/>
      <c r="D14" s="12"/>
      <c r="E14" s="12"/>
      <c r="F14" s="158" t="s">
        <v>8</v>
      </c>
      <c r="G14" s="159"/>
      <c r="H14" s="160"/>
      <c r="I14" s="17"/>
      <c r="J14" s="18"/>
    </row>
    <row r="15" spans="2:10" ht="19.5" customHeight="1" x14ac:dyDescent="0.25">
      <c r="B15" s="39">
        <v>2</v>
      </c>
      <c r="C15" s="40" t="s">
        <v>4</v>
      </c>
      <c r="D15" s="41" t="s">
        <v>9</v>
      </c>
      <c r="E15" s="41"/>
      <c r="F15" s="42">
        <v>1708646.5</v>
      </c>
      <c r="G15" s="43"/>
      <c r="H15" s="42">
        <v>1654038.2</v>
      </c>
      <c r="I15" s="44">
        <f>(F15-H15)/H15*100</f>
        <v>3.3015138344446973</v>
      </c>
      <c r="J15" s="45"/>
    </row>
    <row r="16" spans="2:10" ht="19.5" customHeight="1" x14ac:dyDescent="0.25">
      <c r="B16" s="39"/>
      <c r="C16" s="40"/>
      <c r="D16" s="41"/>
      <c r="E16" s="41"/>
      <c r="F16" s="42"/>
      <c r="G16" s="43"/>
      <c r="H16" s="42"/>
      <c r="I16" s="46"/>
      <c r="J16" s="45"/>
    </row>
    <row r="17" spans="2:10" ht="19.5" customHeight="1" x14ac:dyDescent="0.25">
      <c r="B17" s="39">
        <v>3</v>
      </c>
      <c r="C17" s="40" t="s">
        <v>4</v>
      </c>
      <c r="D17" s="41" t="s">
        <v>10</v>
      </c>
      <c r="E17" s="41"/>
      <c r="F17" s="42">
        <v>1425100.7</v>
      </c>
      <c r="G17" s="43"/>
      <c r="H17" s="42">
        <v>1433689.5</v>
      </c>
      <c r="I17" s="44">
        <f>(F17-H17)/H17*100</f>
        <v>-0.59906974278601099</v>
      </c>
      <c r="J17" s="45"/>
    </row>
    <row r="18" spans="2:10" ht="19.5" customHeight="1" x14ac:dyDescent="0.25">
      <c r="B18" s="39"/>
      <c r="C18" s="40"/>
      <c r="D18" s="41"/>
      <c r="E18" s="41"/>
      <c r="F18" s="42"/>
      <c r="G18" s="43"/>
      <c r="H18" s="42"/>
      <c r="I18" s="44"/>
      <c r="J18" s="45"/>
    </row>
    <row r="19" spans="2:10" ht="19.5" customHeight="1" x14ac:dyDescent="0.25">
      <c r="B19" s="39">
        <v>4</v>
      </c>
      <c r="C19" s="40" t="s">
        <v>4</v>
      </c>
      <c r="D19" s="47" t="s">
        <v>11</v>
      </c>
      <c r="E19" s="41"/>
      <c r="F19" s="42">
        <v>283545.8</v>
      </c>
      <c r="G19" s="43"/>
      <c r="H19" s="42">
        <f>H15-H17</f>
        <v>220348.69999999995</v>
      </c>
      <c r="I19" s="44">
        <f>(F19-H19)/H19*100</f>
        <v>28.680495959358982</v>
      </c>
      <c r="J19" s="45"/>
    </row>
    <row r="20" spans="2:10" ht="19.5" customHeight="1" x14ac:dyDescent="0.25">
      <c r="B20" s="39"/>
      <c r="C20" s="40"/>
      <c r="D20" s="41"/>
      <c r="E20" s="41"/>
      <c r="F20" s="42"/>
      <c r="G20" s="43"/>
      <c r="H20" s="42"/>
      <c r="I20" s="44"/>
      <c r="J20" s="45"/>
    </row>
    <row r="21" spans="2:10" ht="19.5" customHeight="1" x14ac:dyDescent="0.25">
      <c r="B21" s="39">
        <v>5</v>
      </c>
      <c r="C21" s="40" t="s">
        <v>4</v>
      </c>
      <c r="D21" s="41" t="s">
        <v>12</v>
      </c>
      <c r="E21" s="48"/>
      <c r="F21" s="42">
        <v>31401</v>
      </c>
      <c r="G21" s="43"/>
      <c r="H21" s="42">
        <v>26553.7</v>
      </c>
      <c r="I21" s="44">
        <f>(F21-H21)/H21*100</f>
        <v>18.254706500412368</v>
      </c>
      <c r="J21" s="45"/>
    </row>
    <row r="22" spans="2:10" ht="19.5" customHeight="1" x14ac:dyDescent="0.25">
      <c r="B22" s="39"/>
      <c r="C22" s="40"/>
      <c r="D22" s="41"/>
      <c r="E22" s="41"/>
      <c r="F22" s="42"/>
      <c r="G22" s="43"/>
      <c r="H22" s="42"/>
      <c r="I22" s="44"/>
      <c r="J22" s="45"/>
    </row>
    <row r="23" spans="2:10" ht="19.5" customHeight="1" x14ac:dyDescent="0.25">
      <c r="B23" s="39">
        <v>6</v>
      </c>
      <c r="C23" s="40" t="s">
        <v>4</v>
      </c>
      <c r="D23" s="41" t="s">
        <v>13</v>
      </c>
      <c r="E23" s="41"/>
      <c r="F23" s="42">
        <v>1636371.6</v>
      </c>
      <c r="G23" s="43"/>
      <c r="H23" s="42">
        <v>1585460.2</v>
      </c>
      <c r="I23" s="44">
        <f>(F23-H23)/H23*100</f>
        <v>3.211143363926773</v>
      </c>
      <c r="J23" s="45"/>
    </row>
    <row r="24" spans="2:10" ht="19.5" customHeight="1" x14ac:dyDescent="0.25">
      <c r="B24" s="39"/>
      <c r="C24" s="40"/>
      <c r="D24" s="41"/>
      <c r="E24" s="41"/>
      <c r="F24" s="49"/>
      <c r="G24" s="50"/>
      <c r="H24" s="49"/>
      <c r="I24" s="44"/>
      <c r="J24" s="45"/>
    </row>
    <row r="25" spans="2:10" ht="19.5" customHeight="1" x14ac:dyDescent="0.25">
      <c r="B25" s="39">
        <v>7</v>
      </c>
      <c r="C25" s="40" t="s">
        <v>4</v>
      </c>
      <c r="D25" s="41" t="s">
        <v>14</v>
      </c>
      <c r="E25" s="41"/>
      <c r="F25" s="49">
        <f>F26+F30</f>
        <v>78241.700000000012</v>
      </c>
      <c r="G25" s="50"/>
      <c r="H25" s="49">
        <f>H26+H30</f>
        <v>78611.600000000006</v>
      </c>
      <c r="I25" s="44">
        <f t="shared" ref="I25:I33" si="0">(F25-H25)/H25*100</f>
        <v>-0.4705412432770662</v>
      </c>
      <c r="J25" s="45"/>
    </row>
    <row r="26" spans="2:10" ht="19.5" customHeight="1" x14ac:dyDescent="0.25">
      <c r="B26" s="39"/>
      <c r="C26" s="40"/>
      <c r="D26" s="41" t="s">
        <v>15</v>
      </c>
      <c r="E26" s="41"/>
      <c r="F26" s="49">
        <f>F27+F28+F29</f>
        <v>51553.8</v>
      </c>
      <c r="G26" s="50"/>
      <c r="H26" s="49">
        <f>H27+H28+H29</f>
        <v>59094.3</v>
      </c>
      <c r="I26" s="44">
        <f t="shared" si="0"/>
        <v>-12.760113919616611</v>
      </c>
      <c r="J26" s="45"/>
    </row>
    <row r="27" spans="2:10" ht="19.5" customHeight="1" x14ac:dyDescent="0.25">
      <c r="B27" s="39"/>
      <c r="C27" s="40"/>
      <c r="D27" s="51" t="s">
        <v>16</v>
      </c>
      <c r="E27" s="51"/>
      <c r="F27" s="52">
        <v>6516.7</v>
      </c>
      <c r="G27" s="53"/>
      <c r="H27" s="52">
        <v>6456.5</v>
      </c>
      <c r="I27" s="54">
        <f t="shared" si="0"/>
        <v>0.93239371176333641</v>
      </c>
      <c r="J27" s="45"/>
    </row>
    <row r="28" spans="2:10" ht="19.5" customHeight="1" x14ac:dyDescent="0.25">
      <c r="B28" s="39"/>
      <c r="C28" s="40"/>
      <c r="D28" s="51" t="s">
        <v>17</v>
      </c>
      <c r="E28" s="51"/>
      <c r="F28" s="52">
        <v>17041.5</v>
      </c>
      <c r="G28" s="53"/>
      <c r="H28" s="52">
        <v>25347</v>
      </c>
      <c r="I28" s="54">
        <f t="shared" si="0"/>
        <v>-32.767191383595687</v>
      </c>
      <c r="J28" s="45"/>
    </row>
    <row r="29" spans="2:10" ht="19.5" customHeight="1" x14ac:dyDescent="0.25">
      <c r="B29" s="39"/>
      <c r="C29" s="40"/>
      <c r="D29" s="51" t="s">
        <v>18</v>
      </c>
      <c r="E29" s="51"/>
      <c r="F29" s="52">
        <v>27995.599999999999</v>
      </c>
      <c r="G29" s="53"/>
      <c r="H29" s="52">
        <v>27290.799999999999</v>
      </c>
      <c r="I29" s="54">
        <f t="shared" si="0"/>
        <v>2.5825552933589315</v>
      </c>
      <c r="J29" s="45"/>
    </row>
    <row r="30" spans="2:10" ht="19.5" customHeight="1" x14ac:dyDescent="0.25">
      <c r="B30" s="39"/>
      <c r="C30" s="40"/>
      <c r="D30" s="41" t="s">
        <v>19</v>
      </c>
      <c r="E30" s="41"/>
      <c r="F30" s="49">
        <f>F31+F32+F33</f>
        <v>26687.9</v>
      </c>
      <c r="G30" s="50"/>
      <c r="H30" s="49">
        <f>H31+H32+H33</f>
        <v>19517.3</v>
      </c>
      <c r="I30" s="44">
        <f t="shared" si="0"/>
        <v>36.739712972593559</v>
      </c>
      <c r="J30" s="45"/>
    </row>
    <row r="31" spans="2:10" ht="19.5" customHeight="1" x14ac:dyDescent="0.25">
      <c r="B31" s="39"/>
      <c r="C31" s="40"/>
      <c r="D31" s="51" t="s">
        <v>16</v>
      </c>
      <c r="E31" s="51"/>
      <c r="F31" s="52">
        <v>6772.4</v>
      </c>
      <c r="G31" s="53"/>
      <c r="H31" s="52">
        <v>4056.2</v>
      </c>
      <c r="I31" s="54">
        <f t="shared" si="0"/>
        <v>66.96415364133918</v>
      </c>
      <c r="J31" s="45"/>
    </row>
    <row r="32" spans="2:10" ht="19.5" customHeight="1" x14ac:dyDescent="0.25">
      <c r="B32" s="39"/>
      <c r="C32" s="40"/>
      <c r="D32" s="51" t="s">
        <v>17</v>
      </c>
      <c r="E32" s="51"/>
      <c r="F32" s="52">
        <v>4765.5</v>
      </c>
      <c r="G32" s="53"/>
      <c r="H32" s="52">
        <v>453.2</v>
      </c>
      <c r="I32" s="54">
        <f t="shared" si="0"/>
        <v>951.52250661959408</v>
      </c>
      <c r="J32" s="45"/>
    </row>
    <row r="33" spans="2:12" ht="19.5" customHeight="1" x14ac:dyDescent="0.25">
      <c r="B33" s="39"/>
      <c r="C33" s="40"/>
      <c r="D33" s="51" t="s">
        <v>18</v>
      </c>
      <c r="E33" s="51"/>
      <c r="F33" s="52">
        <v>15150</v>
      </c>
      <c r="G33" s="53"/>
      <c r="H33" s="52">
        <v>15007.9</v>
      </c>
      <c r="I33" s="54">
        <f t="shared" si="0"/>
        <v>0.9468346670753427</v>
      </c>
      <c r="J33" s="45"/>
    </row>
    <row r="34" spans="2:12" ht="6.75" customHeight="1" x14ac:dyDescent="0.25">
      <c r="B34" s="39"/>
      <c r="C34" s="40"/>
      <c r="D34" s="51"/>
      <c r="E34" s="51"/>
      <c r="F34" s="52"/>
      <c r="G34" s="53"/>
      <c r="H34" s="52"/>
      <c r="I34" s="54"/>
      <c r="J34" s="45"/>
    </row>
    <row r="35" spans="2:12" ht="36" customHeight="1" x14ac:dyDescent="0.25">
      <c r="B35" s="39"/>
      <c r="C35" s="40"/>
      <c r="D35" s="55" t="s">
        <v>20</v>
      </c>
      <c r="E35" s="51"/>
      <c r="F35" s="49">
        <v>15469.8</v>
      </c>
      <c r="G35" s="50"/>
      <c r="H35" s="49">
        <v>13092.7</v>
      </c>
      <c r="I35" s="44">
        <f>(F35-H35)/H35*100</f>
        <v>18.155918947199574</v>
      </c>
      <c r="J35" s="45"/>
      <c r="L35" s="56"/>
    </row>
    <row r="36" spans="2:12" ht="19.5" customHeight="1" x14ac:dyDescent="0.25">
      <c r="B36" s="39"/>
      <c r="C36" s="40"/>
      <c r="D36" s="41"/>
      <c r="E36" s="41"/>
      <c r="F36" s="49"/>
      <c r="G36" s="50"/>
      <c r="H36" s="57"/>
      <c r="I36" s="44"/>
      <c r="J36" s="45"/>
    </row>
    <row r="37" spans="2:12" ht="19.5" hidden="1" customHeight="1" x14ac:dyDescent="0.25">
      <c r="B37" s="39">
        <v>6</v>
      </c>
      <c r="C37" s="40" t="s">
        <v>4</v>
      </c>
      <c r="D37" s="41" t="s">
        <v>21</v>
      </c>
      <c r="E37" s="41"/>
      <c r="F37" s="49"/>
      <c r="G37" s="50"/>
      <c r="H37" s="57"/>
      <c r="I37" s="44" t="e">
        <f>(H37-#REF!)/#REF!*100</f>
        <v>#REF!</v>
      </c>
      <c r="J37" s="45"/>
    </row>
    <row r="38" spans="2:12" ht="19.5" customHeight="1" x14ac:dyDescent="0.25">
      <c r="B38" s="39">
        <v>8</v>
      </c>
      <c r="C38" s="40" t="s">
        <v>4</v>
      </c>
      <c r="D38" s="41" t="s">
        <v>22</v>
      </c>
      <c r="E38" s="41"/>
      <c r="F38" s="49">
        <v>25967.3</v>
      </c>
      <c r="G38" s="50"/>
      <c r="H38" s="57">
        <v>25713.7</v>
      </c>
      <c r="I38" s="44">
        <f>(F38-H38)/H38*100</f>
        <v>0.98624468668452436</v>
      </c>
      <c r="J38" s="45"/>
    </row>
    <row r="39" spans="2:12" ht="19.5" customHeight="1" x14ac:dyDescent="0.25">
      <c r="B39" s="39"/>
      <c r="C39" s="40"/>
      <c r="D39" s="58"/>
      <c r="E39" s="41"/>
      <c r="F39" s="49"/>
      <c r="G39" s="50"/>
      <c r="H39" s="57"/>
      <c r="I39" s="44"/>
      <c r="J39" s="45"/>
    </row>
    <row r="40" spans="2:12" ht="19.5" customHeight="1" x14ac:dyDescent="0.25">
      <c r="B40" s="39">
        <v>9</v>
      </c>
      <c r="C40" s="40" t="s">
        <v>4</v>
      </c>
      <c r="D40" s="41" t="s">
        <v>23</v>
      </c>
      <c r="E40" s="41"/>
      <c r="F40" s="49">
        <v>6495.3</v>
      </c>
      <c r="G40" s="50"/>
      <c r="H40" s="57">
        <v>7455.1</v>
      </c>
      <c r="I40" s="44">
        <f>(F40-H40)/H40*100</f>
        <v>-12.874408123298148</v>
      </c>
      <c r="J40" s="45"/>
      <c r="L40" s="56"/>
    </row>
    <row r="41" spans="2:12" ht="19.5" customHeight="1" thickBot="1" x14ac:dyDescent="0.3">
      <c r="B41" s="59"/>
      <c r="C41" s="60"/>
      <c r="D41" s="60"/>
      <c r="E41" s="60"/>
      <c r="F41" s="61"/>
      <c r="G41" s="62"/>
      <c r="H41" s="63"/>
      <c r="I41" s="64"/>
      <c r="J41" s="65"/>
    </row>
    <row r="42" spans="2:12" x14ac:dyDescent="0.2">
      <c r="B42" s="66"/>
      <c r="C42" s="66"/>
      <c r="D42" s="66"/>
      <c r="E42" s="66"/>
      <c r="F42" s="67"/>
      <c r="G42" s="67"/>
      <c r="H42" s="67"/>
      <c r="I42" s="66"/>
    </row>
    <row r="43" spans="2:12" hidden="1" x14ac:dyDescent="0.2"/>
    <row r="44" spans="2:12" hidden="1" x14ac:dyDescent="0.2">
      <c r="B44" s="2"/>
      <c r="C44" s="3"/>
      <c r="D44" s="3"/>
      <c r="E44" s="3"/>
      <c r="F44" s="3"/>
      <c r="G44" s="3"/>
      <c r="H44" s="3"/>
      <c r="I44" s="4"/>
    </row>
    <row r="45" spans="2:12" ht="18" hidden="1" x14ac:dyDescent="0.25">
      <c r="B45" s="161" t="s">
        <v>24</v>
      </c>
      <c r="C45" s="162"/>
      <c r="D45" s="162"/>
      <c r="E45" s="162"/>
      <c r="F45" s="162"/>
      <c r="G45" s="162"/>
      <c r="H45" s="162"/>
      <c r="I45" s="163"/>
    </row>
    <row r="46" spans="2:12" ht="15.75" hidden="1" x14ac:dyDescent="0.25">
      <c r="B46" s="164" t="s">
        <v>25</v>
      </c>
      <c r="C46" s="165"/>
      <c r="D46" s="165"/>
      <c r="E46" s="165"/>
      <c r="F46" s="165"/>
      <c r="G46" s="165"/>
      <c r="H46" s="165"/>
      <c r="I46" s="166"/>
    </row>
    <row r="47" spans="2:12" ht="16.5" hidden="1" thickBot="1" x14ac:dyDescent="0.3">
      <c r="B47" s="167" t="s">
        <v>26</v>
      </c>
      <c r="C47" s="168"/>
      <c r="D47" s="168"/>
      <c r="E47" s="168"/>
      <c r="F47" s="168"/>
      <c r="G47" s="168"/>
      <c r="H47" s="168"/>
      <c r="I47" s="169"/>
    </row>
    <row r="48" spans="2:12" hidden="1" x14ac:dyDescent="0.2">
      <c r="B48" s="2"/>
      <c r="C48" s="3"/>
      <c r="D48" s="3"/>
      <c r="E48" s="3"/>
      <c r="F48" s="68"/>
      <c r="G48" s="3"/>
      <c r="H48" s="3"/>
      <c r="I48" s="69"/>
    </row>
    <row r="49" spans="2:9" ht="15.75" hidden="1" x14ac:dyDescent="0.25">
      <c r="B49" s="70"/>
      <c r="F49" s="71">
        <v>2012</v>
      </c>
      <c r="G49" s="72"/>
      <c r="H49" s="72">
        <v>2013</v>
      </c>
      <c r="I49" s="73"/>
    </row>
    <row r="50" spans="2:9" ht="16.5" hidden="1" thickBot="1" x14ac:dyDescent="0.3">
      <c r="B50" s="74"/>
      <c r="C50" s="75"/>
      <c r="D50" s="75"/>
      <c r="E50" s="75"/>
      <c r="F50" s="76"/>
      <c r="G50" s="77"/>
      <c r="H50" s="77"/>
      <c r="I50" s="78"/>
    </row>
    <row r="51" spans="2:9" ht="19.5" hidden="1" customHeight="1" thickTop="1" x14ac:dyDescent="0.25">
      <c r="B51" s="79"/>
      <c r="C51" s="80"/>
      <c r="D51" s="81"/>
      <c r="E51" s="81"/>
      <c r="F51" s="82"/>
      <c r="G51" s="83"/>
      <c r="H51" s="83"/>
      <c r="I51" s="84"/>
    </row>
    <row r="52" spans="2:9" ht="19.5" hidden="1" customHeight="1" x14ac:dyDescent="0.25">
      <c r="B52" s="79" t="s">
        <v>27</v>
      </c>
      <c r="C52" s="80"/>
      <c r="D52" s="81"/>
      <c r="E52" s="81"/>
      <c r="F52" s="82"/>
      <c r="G52" s="83"/>
      <c r="H52" s="83"/>
      <c r="I52" s="84"/>
    </row>
    <row r="53" spans="2:9" ht="19.5" hidden="1" customHeight="1" x14ac:dyDescent="0.25">
      <c r="B53" s="79">
        <v>1</v>
      </c>
      <c r="C53" s="80" t="s">
        <v>4</v>
      </c>
      <c r="D53" s="81" t="s">
        <v>28</v>
      </c>
      <c r="E53" s="81"/>
      <c r="F53" s="82">
        <v>0</v>
      </c>
      <c r="G53" s="83"/>
      <c r="H53" s="83">
        <v>0</v>
      </c>
      <c r="I53" s="85">
        <v>0</v>
      </c>
    </row>
    <row r="54" spans="2:9" ht="19.5" hidden="1" customHeight="1" x14ac:dyDescent="0.25">
      <c r="B54" s="79"/>
      <c r="C54" s="80"/>
      <c r="D54" s="81"/>
      <c r="E54" s="81"/>
      <c r="F54" s="82"/>
      <c r="G54" s="83"/>
      <c r="H54" s="83"/>
      <c r="I54" s="85"/>
    </row>
    <row r="55" spans="2:9" ht="19.5" hidden="1" customHeight="1" x14ac:dyDescent="0.25">
      <c r="B55" s="79">
        <v>2</v>
      </c>
      <c r="C55" s="80" t="s">
        <v>4</v>
      </c>
      <c r="D55" s="81" t="s">
        <v>29</v>
      </c>
      <c r="E55" s="81"/>
      <c r="F55" s="82">
        <v>0</v>
      </c>
      <c r="G55" s="83"/>
      <c r="H55" s="83">
        <v>0</v>
      </c>
      <c r="I55" s="85">
        <v>0</v>
      </c>
    </row>
    <row r="56" spans="2:9" ht="19.5" hidden="1" customHeight="1" x14ac:dyDescent="0.25">
      <c r="B56" s="79"/>
      <c r="C56" s="80"/>
      <c r="D56" s="81"/>
      <c r="E56" s="81"/>
      <c r="F56" s="82"/>
      <c r="G56" s="83"/>
      <c r="H56" s="83"/>
      <c r="I56" s="85"/>
    </row>
    <row r="57" spans="2:9" ht="19.5" hidden="1" customHeight="1" x14ac:dyDescent="0.25">
      <c r="B57" s="79">
        <v>3</v>
      </c>
      <c r="C57" s="80" t="s">
        <v>4</v>
      </c>
      <c r="D57" s="81" t="s">
        <v>30</v>
      </c>
      <c r="E57" s="81"/>
      <c r="F57" s="82">
        <v>0</v>
      </c>
      <c r="G57" s="83"/>
      <c r="H57" s="83">
        <v>0</v>
      </c>
      <c r="I57" s="85">
        <v>0</v>
      </c>
    </row>
    <row r="58" spans="2:9" ht="19.5" hidden="1" customHeight="1" x14ac:dyDescent="0.25">
      <c r="B58" s="79"/>
      <c r="C58" s="80"/>
      <c r="D58" s="81"/>
      <c r="E58" s="81"/>
      <c r="F58" s="82"/>
      <c r="G58" s="83"/>
      <c r="H58" s="83"/>
      <c r="I58" s="85"/>
    </row>
    <row r="59" spans="2:9" ht="19.5" hidden="1" customHeight="1" x14ac:dyDescent="0.25">
      <c r="B59" s="79">
        <v>4</v>
      </c>
      <c r="C59" s="80" t="s">
        <v>4</v>
      </c>
      <c r="D59" s="81" t="s">
        <v>31</v>
      </c>
      <c r="E59" s="81"/>
      <c r="F59" s="82">
        <v>194</v>
      </c>
      <c r="G59" s="83"/>
      <c r="H59" s="83">
        <v>220</v>
      </c>
      <c r="I59" s="85">
        <f>(H59-F59)/F59*100</f>
        <v>13.402061855670103</v>
      </c>
    </row>
    <row r="60" spans="2:9" ht="19.5" hidden="1" customHeight="1" x14ac:dyDescent="0.25">
      <c r="B60" s="79"/>
      <c r="C60" s="80"/>
      <c r="D60" s="81"/>
      <c r="E60" s="81"/>
      <c r="F60" s="82"/>
      <c r="G60" s="83"/>
      <c r="H60" s="83"/>
      <c r="I60" s="84"/>
    </row>
    <row r="61" spans="2:9" ht="19.5" hidden="1" customHeight="1" x14ac:dyDescent="0.4">
      <c r="B61" s="79"/>
      <c r="C61" s="80"/>
      <c r="D61" s="86" t="s">
        <v>32</v>
      </c>
      <c r="E61" s="81"/>
      <c r="F61" s="87">
        <f>SUM(F53:F59)</f>
        <v>194</v>
      </c>
      <c r="G61" s="88"/>
      <c r="H61" s="88">
        <f>SUM(H53:H59)</f>
        <v>220</v>
      </c>
      <c r="I61" s="89">
        <f>(H61-F61)/F61*100</f>
        <v>13.402061855670103</v>
      </c>
    </row>
    <row r="62" spans="2:9" ht="19.5" hidden="1" customHeight="1" thickBot="1" x14ac:dyDescent="0.3">
      <c r="B62" s="90"/>
      <c r="C62" s="91"/>
      <c r="D62" s="92"/>
      <c r="E62" s="92"/>
      <c r="F62" s="93"/>
      <c r="G62" s="94"/>
      <c r="H62" s="94"/>
      <c r="I62" s="95"/>
    </row>
    <row r="63" spans="2:9" hidden="1" x14ac:dyDescent="0.2"/>
    <row r="64" spans="2:9" x14ac:dyDescent="0.2">
      <c r="B64" s="96"/>
      <c r="C64" s="1" t="s">
        <v>6</v>
      </c>
      <c r="D64" s="97" t="s">
        <v>33</v>
      </c>
    </row>
    <row r="65" spans="2:4" x14ac:dyDescent="0.2">
      <c r="B65" s="96"/>
      <c r="C65" s="1" t="s">
        <v>34</v>
      </c>
      <c r="D65" s="97" t="s">
        <v>35</v>
      </c>
    </row>
  </sheetData>
  <mergeCells count="11">
    <mergeCell ref="F14:H14"/>
    <mergeCell ref="B45:I45"/>
    <mergeCell ref="B46:I46"/>
    <mergeCell ref="B47:I47"/>
    <mergeCell ref="B3:J3"/>
    <mergeCell ref="B4:J4"/>
    <mergeCell ref="B5:J5"/>
    <mergeCell ref="B6:E8"/>
    <mergeCell ref="F6:G8"/>
    <mergeCell ref="H6:H8"/>
    <mergeCell ref="I6:J8"/>
  </mergeCells>
  <printOptions horizontalCentered="1"/>
  <pageMargins left="0.5" right="0.5" top="2.25" bottom="0.25" header="0.5" footer="0.5"/>
  <pageSetup paperSize="9" scale="68" orientation="portrait" horizontalDpi="4294967294" verticalDpi="4294967294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9"/>
  <sheetViews>
    <sheetView tabSelected="1" view="pageBreakPreview" zoomScale="55" zoomScaleNormal="100" zoomScaleSheetLayoutView="55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H49" sqref="H49"/>
    </sheetView>
  </sheetViews>
  <sheetFormatPr defaultRowHeight="14.25" x14ac:dyDescent="0.2"/>
  <cols>
    <col min="1" max="1" width="3.42578125" style="156" customWidth="1"/>
    <col min="2" max="2" width="1.85546875" style="156" customWidth="1"/>
    <col min="3" max="3" width="60.140625" style="156" customWidth="1"/>
    <col min="4" max="10" width="21.7109375" style="157" customWidth="1"/>
    <col min="11" max="11" width="1.140625" style="157" hidden="1" customWidth="1"/>
    <col min="12" max="12" width="3.42578125" style="156" customWidth="1"/>
    <col min="13" max="13" width="1.28515625" style="156" customWidth="1"/>
    <col min="14" max="14" width="55.28515625" style="156" customWidth="1"/>
    <col min="15" max="18" width="16.42578125" style="157" customWidth="1"/>
    <col min="19" max="20" width="15.28515625" style="157" customWidth="1"/>
    <col min="21" max="21" width="16.28515625" style="157" customWidth="1"/>
    <col min="22" max="22" width="16.7109375" style="157" customWidth="1"/>
    <col min="23" max="23" width="19.140625" style="157" customWidth="1"/>
    <col min="24" max="24" width="18.85546875" style="157" customWidth="1"/>
    <col min="25" max="16384" width="9.140625" style="105"/>
  </cols>
  <sheetData>
    <row r="2" spans="1:24" s="100" customFormat="1" ht="18" x14ac:dyDescent="0.25">
      <c r="A2" s="98" t="s">
        <v>36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8" t="s">
        <v>37</v>
      </c>
      <c r="M2" s="99"/>
      <c r="N2" s="99"/>
      <c r="O2" s="98"/>
      <c r="P2" s="99"/>
      <c r="Q2" s="99"/>
      <c r="R2" s="99"/>
      <c r="S2" s="99"/>
      <c r="T2" s="99"/>
      <c r="U2" s="99"/>
      <c r="V2" s="99"/>
      <c r="W2" s="99"/>
      <c r="X2" s="99"/>
    </row>
    <row r="3" spans="1:24" s="102" customFormat="1" ht="15" x14ac:dyDescent="0.2">
      <c r="A3" s="101" t="s">
        <v>38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 t="s">
        <v>38</v>
      </c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</row>
    <row r="4" spans="1:24" s="102" customFormat="1" ht="15.75" thickBot="1" x14ac:dyDescent="0.25">
      <c r="A4" s="101" t="s">
        <v>39</v>
      </c>
      <c r="B4" s="101"/>
      <c r="C4" s="101"/>
      <c r="D4" s="101"/>
      <c r="E4" s="103"/>
      <c r="F4" s="103"/>
      <c r="G4" s="103"/>
      <c r="H4" s="103"/>
      <c r="I4" s="101"/>
      <c r="J4" s="101"/>
      <c r="K4" s="101"/>
      <c r="L4" s="101" t="s">
        <v>39</v>
      </c>
      <c r="M4" s="101"/>
      <c r="N4" s="101"/>
      <c r="O4" s="101"/>
      <c r="P4" s="103"/>
      <c r="Q4" s="103"/>
      <c r="R4" s="103"/>
      <c r="S4" s="103"/>
      <c r="T4" s="103"/>
      <c r="U4" s="103"/>
      <c r="V4" s="103"/>
      <c r="W4" s="101"/>
      <c r="X4" s="101"/>
    </row>
    <row r="5" spans="1:24" ht="16.5" thickBot="1" x14ac:dyDescent="0.25">
      <c r="A5" s="198" t="s">
        <v>40</v>
      </c>
      <c r="B5" s="198"/>
      <c r="C5" s="198"/>
      <c r="D5" s="197" t="s">
        <v>41</v>
      </c>
      <c r="E5" s="197" t="s">
        <v>42</v>
      </c>
      <c r="F5" s="197" t="s">
        <v>43</v>
      </c>
      <c r="G5" s="197" t="s">
        <v>44</v>
      </c>
      <c r="H5" s="204" t="s">
        <v>45</v>
      </c>
      <c r="I5" s="197" t="s">
        <v>46</v>
      </c>
      <c r="J5" s="197" t="s">
        <v>47</v>
      </c>
      <c r="K5" s="104"/>
      <c r="L5" s="198" t="s">
        <v>40</v>
      </c>
      <c r="M5" s="198"/>
      <c r="N5" s="198"/>
      <c r="O5" s="199" t="s">
        <v>48</v>
      </c>
      <c r="P5" s="198"/>
      <c r="Q5" s="198"/>
      <c r="R5" s="198"/>
      <c r="S5" s="198"/>
      <c r="T5" s="198"/>
      <c r="U5" s="198"/>
      <c r="V5" s="198"/>
      <c r="W5" s="200"/>
      <c r="X5" s="201" t="s">
        <v>49</v>
      </c>
    </row>
    <row r="6" spans="1:24" ht="15.75" thickBot="1" x14ac:dyDescent="0.25">
      <c r="A6" s="198"/>
      <c r="B6" s="198"/>
      <c r="C6" s="198"/>
      <c r="D6" s="197"/>
      <c r="E6" s="197"/>
      <c r="F6" s="197"/>
      <c r="G6" s="197"/>
      <c r="H6" s="204"/>
      <c r="I6" s="197"/>
      <c r="J6" s="197"/>
      <c r="K6" s="104"/>
      <c r="L6" s="198"/>
      <c r="M6" s="198"/>
      <c r="N6" s="198"/>
      <c r="O6" s="202" t="s">
        <v>50</v>
      </c>
      <c r="P6" s="197"/>
      <c r="Q6" s="197"/>
      <c r="R6" s="197"/>
      <c r="S6" s="197" t="s">
        <v>51</v>
      </c>
      <c r="T6" s="197"/>
      <c r="U6" s="197"/>
      <c r="V6" s="197"/>
      <c r="W6" s="203" t="s">
        <v>52</v>
      </c>
      <c r="X6" s="201"/>
    </row>
    <row r="7" spans="1:24" ht="15.75" thickBot="1" x14ac:dyDescent="0.25">
      <c r="A7" s="198"/>
      <c r="B7" s="198"/>
      <c r="C7" s="198"/>
      <c r="D7" s="197"/>
      <c r="E7" s="197"/>
      <c r="F7" s="197"/>
      <c r="G7" s="197"/>
      <c r="H7" s="204"/>
      <c r="I7" s="197"/>
      <c r="J7" s="197"/>
      <c r="K7" s="104"/>
      <c r="L7" s="198"/>
      <c r="M7" s="198"/>
      <c r="N7" s="198"/>
      <c r="O7" s="106" t="s">
        <v>53</v>
      </c>
      <c r="P7" s="107" t="s">
        <v>54</v>
      </c>
      <c r="Q7" s="107" t="s">
        <v>55</v>
      </c>
      <c r="R7" s="107" t="s">
        <v>56</v>
      </c>
      <c r="S7" s="107" t="s">
        <v>53</v>
      </c>
      <c r="T7" s="107" t="s">
        <v>54</v>
      </c>
      <c r="U7" s="107" t="s">
        <v>55</v>
      </c>
      <c r="V7" s="107" t="s">
        <v>56</v>
      </c>
      <c r="W7" s="203"/>
      <c r="X7" s="201"/>
    </row>
    <row r="8" spans="1:24" ht="15.75" x14ac:dyDescent="0.2">
      <c r="A8" s="108" t="s">
        <v>57</v>
      </c>
      <c r="B8" s="109" t="s">
        <v>4</v>
      </c>
      <c r="C8" s="110" t="s">
        <v>58</v>
      </c>
      <c r="D8" s="111"/>
      <c r="E8" s="112"/>
      <c r="F8" s="112"/>
      <c r="G8" s="112"/>
      <c r="H8" s="113"/>
      <c r="I8" s="114"/>
      <c r="J8" s="114"/>
      <c r="K8" s="115"/>
      <c r="L8" s="108" t="s">
        <v>57</v>
      </c>
      <c r="M8" s="109" t="s">
        <v>4</v>
      </c>
      <c r="N8" s="110" t="s">
        <v>58</v>
      </c>
      <c r="O8" s="116"/>
      <c r="P8" s="117"/>
      <c r="Q8" s="117"/>
      <c r="R8" s="117"/>
      <c r="S8" s="117"/>
      <c r="T8" s="117"/>
      <c r="U8" s="117"/>
      <c r="V8" s="117"/>
      <c r="W8" s="118"/>
      <c r="X8" s="119"/>
    </row>
    <row r="9" spans="1:24" ht="15" x14ac:dyDescent="0.25">
      <c r="A9" s="120">
        <v>1</v>
      </c>
      <c r="B9" s="121" t="s">
        <v>4</v>
      </c>
      <c r="C9" s="122" t="s">
        <v>59</v>
      </c>
      <c r="D9" s="123">
        <v>3169703463.7400002</v>
      </c>
      <c r="E9" s="123">
        <v>1529207726.2909999</v>
      </c>
      <c r="F9" s="124">
        <f>D9-E9</f>
        <v>1640495737.4490004</v>
      </c>
      <c r="G9" s="125">
        <v>1273321186.9100001</v>
      </c>
      <c r="H9" s="125">
        <v>1542023762.6700001</v>
      </c>
      <c r="I9" s="126">
        <v>111158448.54000001</v>
      </c>
      <c r="J9" s="126">
        <v>37207354.248188756</v>
      </c>
      <c r="K9" s="127"/>
      <c r="L9" s="120">
        <v>1</v>
      </c>
      <c r="M9" s="121" t="s">
        <v>4</v>
      </c>
      <c r="N9" s="122" t="s">
        <v>60</v>
      </c>
      <c r="O9" s="128">
        <v>34782054.429999992</v>
      </c>
      <c r="P9" s="129">
        <v>0</v>
      </c>
      <c r="Q9" s="129">
        <v>217157602.68000001</v>
      </c>
      <c r="R9" s="129">
        <f t="shared" ref="R9:R46" si="0">O9+P9+Q9</f>
        <v>251939657.11000001</v>
      </c>
      <c r="S9" s="129">
        <v>0</v>
      </c>
      <c r="T9" s="129">
        <v>0</v>
      </c>
      <c r="U9" s="129">
        <v>0</v>
      </c>
      <c r="V9" s="129">
        <f t="shared" ref="V9:V46" si="1">S9+T9+U9</f>
        <v>0</v>
      </c>
      <c r="W9" s="130">
        <f>R9+V9</f>
        <v>251939657.11000001</v>
      </c>
      <c r="X9" s="128">
        <v>34782054.429999992</v>
      </c>
    </row>
    <row r="10" spans="1:24" ht="15" x14ac:dyDescent="0.25">
      <c r="A10" s="120">
        <v>2</v>
      </c>
      <c r="B10" s="121" t="s">
        <v>4</v>
      </c>
      <c r="C10" s="122" t="s">
        <v>61</v>
      </c>
      <c r="D10" s="123">
        <v>263807840259.99997</v>
      </c>
      <c r="E10" s="123">
        <v>192098425945</v>
      </c>
      <c r="F10" s="124">
        <f t="shared" ref="F10:F40" si="2">D10-E10</f>
        <v>71709414314.999969</v>
      </c>
      <c r="G10" s="125">
        <v>1869099904.99</v>
      </c>
      <c r="H10" s="125">
        <v>226920063703.69141</v>
      </c>
      <c r="I10" s="126">
        <v>2142278272</v>
      </c>
      <c r="J10" s="126">
        <v>-1112085873.0000002</v>
      </c>
      <c r="K10" s="127"/>
      <c r="L10" s="120">
        <v>2</v>
      </c>
      <c r="M10" s="121" t="s">
        <v>4</v>
      </c>
      <c r="N10" s="122" t="s">
        <v>61</v>
      </c>
      <c r="O10" s="128">
        <v>255308155.99999997</v>
      </c>
      <c r="P10" s="129">
        <v>793432129</v>
      </c>
      <c r="Q10" s="129">
        <v>797765027.00000024</v>
      </c>
      <c r="R10" s="129">
        <f t="shared" si="0"/>
        <v>1846505312.0000002</v>
      </c>
      <c r="S10" s="129">
        <v>99074991.780000001</v>
      </c>
      <c r="T10" s="129">
        <v>154487435</v>
      </c>
      <c r="U10" s="129">
        <v>1778061210.22</v>
      </c>
      <c r="V10" s="129">
        <f t="shared" si="1"/>
        <v>2031623637</v>
      </c>
      <c r="W10" s="130">
        <f t="shared" ref="W10:W42" si="3">R10+V10</f>
        <v>3878128949</v>
      </c>
      <c r="X10" s="128">
        <v>449175104.17999995</v>
      </c>
    </row>
    <row r="11" spans="1:24" ht="15" x14ac:dyDescent="0.25">
      <c r="A11" s="120">
        <v>3</v>
      </c>
      <c r="B11" s="121" t="s">
        <v>4</v>
      </c>
      <c r="C11" s="122" t="s">
        <v>62</v>
      </c>
      <c r="D11" s="123">
        <v>97327024465.127426</v>
      </c>
      <c r="E11" s="123">
        <v>94861731190.110001</v>
      </c>
      <c r="F11" s="124">
        <f t="shared" si="2"/>
        <v>2465293275.0174255</v>
      </c>
      <c r="G11" s="125">
        <v>250000000</v>
      </c>
      <c r="H11" s="125">
        <v>91769506808.059906</v>
      </c>
      <c r="I11" s="123">
        <v>265029246.61999971</v>
      </c>
      <c r="J11" s="123">
        <v>148501726.39599988</v>
      </c>
      <c r="K11" s="127"/>
      <c r="L11" s="120">
        <v>3</v>
      </c>
      <c r="M11" s="121" t="s">
        <v>4</v>
      </c>
      <c r="N11" s="122" t="s">
        <v>62</v>
      </c>
      <c r="O11" s="128">
        <v>60522595.849044263</v>
      </c>
      <c r="P11" s="129">
        <v>374359.29486083984</v>
      </c>
      <c r="Q11" s="129">
        <v>136118887.74642301</v>
      </c>
      <c r="R11" s="129">
        <f t="shared" si="0"/>
        <v>197015842.89032811</v>
      </c>
      <c r="S11" s="129">
        <v>182468993.08353639</v>
      </c>
      <c r="T11" s="129">
        <v>6307614750.947731</v>
      </c>
      <c r="U11" s="129">
        <v>438852757.83700216</v>
      </c>
      <c r="V11" s="129">
        <f t="shared" si="1"/>
        <v>6928936501.868269</v>
      </c>
      <c r="W11" s="130">
        <f t="shared" si="3"/>
        <v>7125952344.7585974</v>
      </c>
      <c r="X11" s="128">
        <v>873790499.95683992</v>
      </c>
    </row>
    <row r="12" spans="1:24" ht="15" x14ac:dyDescent="0.25">
      <c r="A12" s="120">
        <f>A11+1</f>
        <v>4</v>
      </c>
      <c r="B12" s="121" t="s">
        <v>4</v>
      </c>
      <c r="C12" s="122" t="s">
        <v>63</v>
      </c>
      <c r="D12" s="123">
        <v>103334015116.08083</v>
      </c>
      <c r="E12" s="123">
        <v>85066352755.847198</v>
      </c>
      <c r="F12" s="124">
        <f t="shared" si="2"/>
        <v>18267662360.233627</v>
      </c>
      <c r="G12" s="125">
        <v>1593132400</v>
      </c>
      <c r="H12" s="125">
        <v>101274481705.98083</v>
      </c>
      <c r="I12" s="126">
        <v>1461050935.8100002</v>
      </c>
      <c r="J12" s="126">
        <v>1050112909.1858639</v>
      </c>
      <c r="K12" s="127"/>
      <c r="L12" s="120">
        <f>L11+1</f>
        <v>4</v>
      </c>
      <c r="M12" s="121" t="s">
        <v>4</v>
      </c>
      <c r="N12" s="122" t="s">
        <v>63</v>
      </c>
      <c r="O12" s="128">
        <v>978430625.76308966</v>
      </c>
      <c r="P12" s="129">
        <v>152821.62000000477</v>
      </c>
      <c r="Q12" s="129">
        <v>2621328359.3900008</v>
      </c>
      <c r="R12" s="129">
        <f t="shared" si="0"/>
        <v>3599911806.7730904</v>
      </c>
      <c r="S12" s="129">
        <v>122653894.20999999</v>
      </c>
      <c r="T12" s="129">
        <v>402201107.36000001</v>
      </c>
      <c r="U12" s="129">
        <v>929263856.55999994</v>
      </c>
      <c r="V12" s="129">
        <f t="shared" si="1"/>
        <v>1454118858.1299999</v>
      </c>
      <c r="W12" s="130">
        <f t="shared" si="3"/>
        <v>5054030664.9030905</v>
      </c>
      <c r="X12" s="128">
        <v>1141319912.8710895</v>
      </c>
    </row>
    <row r="13" spans="1:24" ht="15" x14ac:dyDescent="0.25">
      <c r="A13" s="120">
        <f t="shared" ref="A13:A42" si="4">A12+1</f>
        <v>5</v>
      </c>
      <c r="B13" s="121" t="s">
        <v>4</v>
      </c>
      <c r="C13" s="122" t="s">
        <v>64</v>
      </c>
      <c r="D13" s="123">
        <v>7908145886.1148224</v>
      </c>
      <c r="E13" s="123">
        <v>5608504810.852128</v>
      </c>
      <c r="F13" s="124">
        <f t="shared" si="2"/>
        <v>2299641075.2626944</v>
      </c>
      <c r="G13" s="125">
        <v>626756494</v>
      </c>
      <c r="H13" s="125">
        <v>6821324745.4948235</v>
      </c>
      <c r="I13" s="126">
        <v>247235990.78601554</v>
      </c>
      <c r="J13" s="126">
        <v>23533742.427870072</v>
      </c>
      <c r="K13" s="127"/>
      <c r="L13" s="120">
        <f t="shared" ref="L13:L42" si="5">L12+1</f>
        <v>5</v>
      </c>
      <c r="M13" s="121" t="s">
        <v>4</v>
      </c>
      <c r="N13" s="122" t="s">
        <v>64</v>
      </c>
      <c r="O13" s="128">
        <v>293600789.13999999</v>
      </c>
      <c r="P13" s="129">
        <v>276250</v>
      </c>
      <c r="Q13" s="129">
        <v>181209217.45999998</v>
      </c>
      <c r="R13" s="129">
        <f t="shared" si="0"/>
        <v>475086256.59999996</v>
      </c>
      <c r="S13" s="129">
        <v>0</v>
      </c>
      <c r="T13" s="129">
        <v>0</v>
      </c>
      <c r="U13" s="129">
        <v>0</v>
      </c>
      <c r="V13" s="129">
        <f t="shared" si="1"/>
        <v>0</v>
      </c>
      <c r="W13" s="130">
        <f t="shared" si="3"/>
        <v>475086256.59999996</v>
      </c>
      <c r="X13" s="128">
        <v>293628414.13999999</v>
      </c>
    </row>
    <row r="14" spans="1:24" ht="15" x14ac:dyDescent="0.25">
      <c r="A14" s="120">
        <f t="shared" si="4"/>
        <v>6</v>
      </c>
      <c r="B14" s="121" t="s">
        <v>4</v>
      </c>
      <c r="C14" s="122" t="s">
        <v>65</v>
      </c>
      <c r="D14" s="123">
        <v>111153824984.98</v>
      </c>
      <c r="E14" s="123">
        <v>103288200395.51999</v>
      </c>
      <c r="F14" s="124">
        <f t="shared" si="2"/>
        <v>7865624589.4600067</v>
      </c>
      <c r="G14" s="125">
        <v>724993979</v>
      </c>
      <c r="H14" s="125">
        <v>109172263605.6319</v>
      </c>
      <c r="I14" s="123">
        <v>382970261.36999995</v>
      </c>
      <c r="J14" s="123">
        <v>-129619827.52000082</v>
      </c>
      <c r="K14" s="127"/>
      <c r="L14" s="120">
        <f t="shared" si="5"/>
        <v>6</v>
      </c>
      <c r="M14" s="121" t="s">
        <v>4</v>
      </c>
      <c r="N14" s="122" t="s">
        <v>65</v>
      </c>
      <c r="O14" s="128">
        <v>135712891.0999999</v>
      </c>
      <c r="P14" s="129">
        <v>627633064.90000021</v>
      </c>
      <c r="Q14" s="129">
        <v>206351649.3099997</v>
      </c>
      <c r="R14" s="129">
        <f t="shared" si="0"/>
        <v>969697605.30999982</v>
      </c>
      <c r="S14" s="129">
        <v>495342966</v>
      </c>
      <c r="T14" s="129">
        <v>543122541.45999992</v>
      </c>
      <c r="U14" s="129">
        <v>1963820761.9300001</v>
      </c>
      <c r="V14" s="129">
        <f t="shared" si="1"/>
        <v>3002286269.3899999</v>
      </c>
      <c r="W14" s="130">
        <f t="shared" si="3"/>
        <v>3971983874.6999998</v>
      </c>
      <c r="X14" s="128">
        <v>748131417.73599994</v>
      </c>
    </row>
    <row r="15" spans="1:24" ht="15" x14ac:dyDescent="0.25">
      <c r="A15" s="120">
        <f t="shared" si="4"/>
        <v>7</v>
      </c>
      <c r="B15" s="121" t="s">
        <v>4</v>
      </c>
      <c r="C15" s="122" t="s">
        <v>66</v>
      </c>
      <c r="D15" s="123">
        <v>1347694523.5499997</v>
      </c>
      <c r="E15" s="123">
        <v>160849488.49999997</v>
      </c>
      <c r="F15" s="124">
        <f t="shared" si="2"/>
        <v>1186845035.0499997</v>
      </c>
      <c r="G15" s="125">
        <v>601000000</v>
      </c>
      <c r="H15" s="125">
        <v>1053903642.8</v>
      </c>
      <c r="I15" s="126">
        <v>-1401421.0000000002</v>
      </c>
      <c r="J15" s="126">
        <v>19474608.169999998</v>
      </c>
      <c r="K15" s="127"/>
      <c r="L15" s="120">
        <f t="shared" si="5"/>
        <v>7</v>
      </c>
      <c r="M15" s="121" t="s">
        <v>4</v>
      </c>
      <c r="N15" s="122" t="s">
        <v>66</v>
      </c>
      <c r="O15" s="128">
        <v>32765.11</v>
      </c>
      <c r="P15" s="129">
        <v>0</v>
      </c>
      <c r="Q15" s="129">
        <v>8734306</v>
      </c>
      <c r="R15" s="129">
        <f t="shared" si="0"/>
        <v>8767071.1099999994</v>
      </c>
      <c r="S15" s="129">
        <v>0</v>
      </c>
      <c r="T15" s="129">
        <v>0</v>
      </c>
      <c r="U15" s="129">
        <v>0</v>
      </c>
      <c r="V15" s="129">
        <f t="shared" si="1"/>
        <v>0</v>
      </c>
      <c r="W15" s="130">
        <f t="shared" si="3"/>
        <v>8767071.1099999994</v>
      </c>
      <c r="X15" s="128">
        <v>32765.11</v>
      </c>
    </row>
    <row r="16" spans="1:24" ht="15" x14ac:dyDescent="0.25">
      <c r="A16" s="120">
        <f t="shared" si="4"/>
        <v>8</v>
      </c>
      <c r="B16" s="121" t="s">
        <v>4</v>
      </c>
      <c r="C16" s="122" t="s">
        <v>67</v>
      </c>
      <c r="D16" s="123">
        <v>2784362445.4799991</v>
      </c>
      <c r="E16" s="123">
        <v>1455498318.72</v>
      </c>
      <c r="F16" s="124">
        <f t="shared" si="2"/>
        <v>1328864126.759999</v>
      </c>
      <c r="G16" s="125">
        <v>916919576.799999</v>
      </c>
      <c r="H16" s="125">
        <v>1644483623.4199998</v>
      </c>
      <c r="I16" s="126">
        <v>238098783.55999994</v>
      </c>
      <c r="J16" s="126">
        <v>70068201.310000122</v>
      </c>
      <c r="K16" s="127"/>
      <c r="L16" s="120">
        <f t="shared" si="5"/>
        <v>8</v>
      </c>
      <c r="M16" s="121" t="s">
        <v>4</v>
      </c>
      <c r="N16" s="122" t="s">
        <v>67</v>
      </c>
      <c r="O16" s="128">
        <v>5181640.93</v>
      </c>
      <c r="P16" s="129">
        <v>1877567.03</v>
      </c>
      <c r="Q16" s="129">
        <v>433978067.88000005</v>
      </c>
      <c r="R16" s="129">
        <f t="shared" si="0"/>
        <v>441037275.84000003</v>
      </c>
      <c r="S16" s="129">
        <v>0</v>
      </c>
      <c r="T16" s="129">
        <v>0</v>
      </c>
      <c r="U16" s="129">
        <v>0</v>
      </c>
      <c r="V16" s="129">
        <f t="shared" si="1"/>
        <v>0</v>
      </c>
      <c r="W16" s="130">
        <f t="shared" si="3"/>
        <v>441037275.84000003</v>
      </c>
      <c r="X16" s="128">
        <v>5369397.6329999994</v>
      </c>
    </row>
    <row r="17" spans="1:24" ht="15" x14ac:dyDescent="0.25">
      <c r="A17" s="120">
        <f t="shared" si="4"/>
        <v>9</v>
      </c>
      <c r="B17" s="121" t="s">
        <v>4</v>
      </c>
      <c r="C17" s="122" t="s">
        <v>68</v>
      </c>
      <c r="D17" s="123">
        <v>2013603486.7800002</v>
      </c>
      <c r="E17" s="123">
        <v>561772273.51999998</v>
      </c>
      <c r="F17" s="124">
        <f t="shared" si="2"/>
        <v>1451831213.2600002</v>
      </c>
      <c r="G17" s="125">
        <v>338009960</v>
      </c>
      <c r="H17" s="125">
        <v>1054621320.71</v>
      </c>
      <c r="I17" s="126">
        <v>89959669.129999995</v>
      </c>
      <c r="J17" s="126">
        <v>149201.4526667551</v>
      </c>
      <c r="K17" s="127"/>
      <c r="L17" s="120">
        <f t="shared" si="5"/>
        <v>9</v>
      </c>
      <c r="M17" s="121" t="s">
        <v>4</v>
      </c>
      <c r="N17" s="122" t="s">
        <v>68</v>
      </c>
      <c r="O17" s="128">
        <v>0</v>
      </c>
      <c r="P17" s="129">
        <v>97239473.040000066</v>
      </c>
      <c r="Q17" s="129">
        <v>6398397.4600000009</v>
      </c>
      <c r="R17" s="129">
        <f t="shared" si="0"/>
        <v>103637870.50000006</v>
      </c>
      <c r="S17" s="129">
        <v>0</v>
      </c>
      <c r="T17" s="129">
        <v>0</v>
      </c>
      <c r="U17" s="129">
        <v>0</v>
      </c>
      <c r="V17" s="129">
        <f t="shared" si="1"/>
        <v>0</v>
      </c>
      <c r="W17" s="130">
        <f t="shared" si="3"/>
        <v>103637870.50000006</v>
      </c>
      <c r="X17" s="128">
        <v>9723947.304000007</v>
      </c>
    </row>
    <row r="18" spans="1:24" ht="15" x14ac:dyDescent="0.25">
      <c r="A18" s="120">
        <f t="shared" si="4"/>
        <v>10</v>
      </c>
      <c r="B18" s="121" t="s">
        <v>4</v>
      </c>
      <c r="C18" s="122" t="s">
        <v>69</v>
      </c>
      <c r="D18" s="123">
        <v>14038860926.900234</v>
      </c>
      <c r="E18" s="123">
        <v>11742484496.057816</v>
      </c>
      <c r="F18" s="124">
        <f t="shared" si="2"/>
        <v>2296376430.8424187</v>
      </c>
      <c r="G18" s="125">
        <v>2896670000</v>
      </c>
      <c r="H18" s="125">
        <v>13591052784.83223</v>
      </c>
      <c r="I18" s="126">
        <v>212340562.35000002</v>
      </c>
      <c r="J18" s="126">
        <v>172548418.40999952</v>
      </c>
      <c r="K18" s="127"/>
      <c r="L18" s="120">
        <f t="shared" si="5"/>
        <v>10</v>
      </c>
      <c r="M18" s="121" t="s">
        <v>4</v>
      </c>
      <c r="N18" s="122" t="s">
        <v>69</v>
      </c>
      <c r="O18" s="128">
        <v>189755419.91117612</v>
      </c>
      <c r="P18" s="129">
        <v>200000000</v>
      </c>
      <c r="Q18" s="129">
        <v>66396313.625329971</v>
      </c>
      <c r="R18" s="129">
        <f t="shared" si="0"/>
        <v>456151733.53650606</v>
      </c>
      <c r="S18" s="129">
        <v>216592287.0500001</v>
      </c>
      <c r="T18" s="129">
        <v>283705326.29999995</v>
      </c>
      <c r="U18" s="129">
        <v>525440645.72000051</v>
      </c>
      <c r="V18" s="129">
        <f t="shared" si="1"/>
        <v>1025738259.0700005</v>
      </c>
      <c r="W18" s="130">
        <f t="shared" si="3"/>
        <v>1481889992.6065066</v>
      </c>
      <c r="X18" s="128">
        <v>454718239.59117621</v>
      </c>
    </row>
    <row r="19" spans="1:24" ht="15" x14ac:dyDescent="0.25">
      <c r="A19" s="120">
        <f t="shared" si="4"/>
        <v>11</v>
      </c>
      <c r="B19" s="121" t="s">
        <v>4</v>
      </c>
      <c r="C19" s="122" t="s">
        <v>70</v>
      </c>
      <c r="D19" s="123">
        <v>10141323490.061829</v>
      </c>
      <c r="E19" s="123">
        <v>8051516605.8239994</v>
      </c>
      <c r="F19" s="124">
        <f t="shared" si="2"/>
        <v>2089806884.2378292</v>
      </c>
      <c r="G19" s="125">
        <v>585866375.14999998</v>
      </c>
      <c r="H19" s="125">
        <v>5619181615.1518211</v>
      </c>
      <c r="I19" s="126">
        <v>957579643.62998009</v>
      </c>
      <c r="J19" s="126">
        <v>-30947615.950246483</v>
      </c>
      <c r="K19" s="127"/>
      <c r="L19" s="120">
        <f t="shared" si="5"/>
        <v>11</v>
      </c>
      <c r="M19" s="121" t="s">
        <v>4</v>
      </c>
      <c r="N19" s="122" t="s">
        <v>70</v>
      </c>
      <c r="O19" s="128">
        <v>392565697.11105311</v>
      </c>
      <c r="P19" s="129">
        <v>0</v>
      </c>
      <c r="Q19" s="129">
        <v>1058001414.6789466</v>
      </c>
      <c r="R19" s="129">
        <f t="shared" si="0"/>
        <v>1450567111.7899997</v>
      </c>
      <c r="S19" s="129">
        <v>15702792.4</v>
      </c>
      <c r="T19" s="129">
        <v>29207116.08997</v>
      </c>
      <c r="U19" s="129">
        <v>69558631.920030013</v>
      </c>
      <c r="V19" s="129">
        <f t="shared" si="1"/>
        <v>114468540.41000001</v>
      </c>
      <c r="W19" s="130">
        <f t="shared" si="3"/>
        <v>1565035652.1999998</v>
      </c>
      <c r="X19" s="128">
        <v>411189201.12005013</v>
      </c>
    </row>
    <row r="20" spans="1:24" ht="15" x14ac:dyDescent="0.25">
      <c r="A20" s="120">
        <f t="shared" si="4"/>
        <v>12</v>
      </c>
      <c r="B20" s="121" t="s">
        <v>4</v>
      </c>
      <c r="C20" s="122" t="s">
        <v>71</v>
      </c>
      <c r="D20" s="123">
        <v>9308305714.8199978</v>
      </c>
      <c r="E20" s="123">
        <v>6731935362.3600006</v>
      </c>
      <c r="F20" s="124">
        <f t="shared" si="2"/>
        <v>2576370352.4599972</v>
      </c>
      <c r="G20" s="125">
        <v>512500002</v>
      </c>
      <c r="H20" s="125">
        <v>8061197606.4999981</v>
      </c>
      <c r="I20" s="126">
        <v>160017308.57000002</v>
      </c>
      <c r="J20" s="126">
        <v>68753906.26000002</v>
      </c>
      <c r="K20" s="127"/>
      <c r="L20" s="120">
        <f t="shared" si="5"/>
        <v>12</v>
      </c>
      <c r="M20" s="121" t="s">
        <v>4</v>
      </c>
      <c r="N20" s="122" t="s">
        <v>71</v>
      </c>
      <c r="O20" s="128">
        <v>29174176.800000001</v>
      </c>
      <c r="P20" s="129">
        <v>0</v>
      </c>
      <c r="Q20" s="129">
        <v>183499143.07000002</v>
      </c>
      <c r="R20" s="129">
        <f t="shared" si="0"/>
        <v>212673319.87000003</v>
      </c>
      <c r="S20" s="129">
        <v>0</v>
      </c>
      <c r="T20" s="129">
        <v>422770.3</v>
      </c>
      <c r="U20" s="129">
        <v>2685562.62</v>
      </c>
      <c r="V20" s="129">
        <f t="shared" si="1"/>
        <v>3108332.92</v>
      </c>
      <c r="W20" s="130">
        <f t="shared" si="3"/>
        <v>215781652.79000002</v>
      </c>
      <c r="X20" s="128">
        <v>29216453.830000002</v>
      </c>
    </row>
    <row r="21" spans="1:24" ht="15" x14ac:dyDescent="0.25">
      <c r="A21" s="120">
        <f t="shared" si="4"/>
        <v>13</v>
      </c>
      <c r="B21" s="121" t="s">
        <v>4</v>
      </c>
      <c r="C21" s="122" t="s">
        <v>72</v>
      </c>
      <c r="D21" s="123">
        <v>5538640895.0703993</v>
      </c>
      <c r="E21" s="123">
        <v>3729669817.6154108</v>
      </c>
      <c r="F21" s="124">
        <f t="shared" si="2"/>
        <v>1808971077.4549885</v>
      </c>
      <c r="G21" s="125">
        <v>313376300</v>
      </c>
      <c r="H21" s="125">
        <v>5079708500.4854832</v>
      </c>
      <c r="I21" s="126">
        <v>129515199.24999999</v>
      </c>
      <c r="J21" s="126">
        <v>23802148.484989323</v>
      </c>
      <c r="K21" s="127"/>
      <c r="L21" s="120">
        <f t="shared" si="5"/>
        <v>13</v>
      </c>
      <c r="M21" s="121" t="s">
        <v>4</v>
      </c>
      <c r="N21" s="122" t="s">
        <v>72</v>
      </c>
      <c r="O21" s="128">
        <v>124946498</v>
      </c>
      <c r="P21" s="129">
        <v>0</v>
      </c>
      <c r="Q21" s="129">
        <v>132618920</v>
      </c>
      <c r="R21" s="129">
        <f t="shared" si="0"/>
        <v>257565418</v>
      </c>
      <c r="S21" s="129">
        <v>0</v>
      </c>
      <c r="T21" s="129">
        <v>0</v>
      </c>
      <c r="U21" s="129">
        <v>0</v>
      </c>
      <c r="V21" s="129">
        <f t="shared" si="1"/>
        <v>0</v>
      </c>
      <c r="W21" s="130">
        <f t="shared" si="3"/>
        <v>257565418</v>
      </c>
      <c r="X21" s="128">
        <v>124946498</v>
      </c>
    </row>
    <row r="22" spans="1:24" ht="15" x14ac:dyDescent="0.25">
      <c r="A22" s="120">
        <f t="shared" si="4"/>
        <v>14</v>
      </c>
      <c r="B22" s="121" t="s">
        <v>4</v>
      </c>
      <c r="C22" s="122" t="s">
        <v>73</v>
      </c>
      <c r="D22" s="123">
        <v>51743553502.320007</v>
      </c>
      <c r="E22" s="123">
        <v>46355525890.760017</v>
      </c>
      <c r="F22" s="124">
        <f t="shared" si="2"/>
        <v>5388027611.5599899</v>
      </c>
      <c r="G22" s="125">
        <v>2300000000</v>
      </c>
      <c r="H22" s="125">
        <v>48935692901.630013</v>
      </c>
      <c r="I22" s="123">
        <v>1486777186.6799996</v>
      </c>
      <c r="J22" s="123">
        <v>192748018.1800018</v>
      </c>
      <c r="K22" s="127"/>
      <c r="L22" s="120">
        <f t="shared" si="5"/>
        <v>14</v>
      </c>
      <c r="M22" s="121" t="s">
        <v>4</v>
      </c>
      <c r="N22" s="122" t="s">
        <v>73</v>
      </c>
      <c r="O22" s="128">
        <v>230437461.89000022</v>
      </c>
      <c r="P22" s="129">
        <v>56250</v>
      </c>
      <c r="Q22" s="129">
        <v>464610282.09000015</v>
      </c>
      <c r="R22" s="129">
        <f t="shared" si="0"/>
        <v>695103993.98000038</v>
      </c>
      <c r="S22" s="129">
        <v>419574059.29999995</v>
      </c>
      <c r="T22" s="129">
        <v>3114644486.6800003</v>
      </c>
      <c r="U22" s="129">
        <v>1228206625.4199998</v>
      </c>
      <c r="V22" s="129">
        <f t="shared" si="1"/>
        <v>4762425171.4000006</v>
      </c>
      <c r="W22" s="130">
        <f t="shared" si="3"/>
        <v>5457529165.3800011</v>
      </c>
      <c r="X22" s="128">
        <v>961481594.85800016</v>
      </c>
    </row>
    <row r="23" spans="1:24" ht="15" x14ac:dyDescent="0.25">
      <c r="A23" s="120">
        <f t="shared" si="4"/>
        <v>15</v>
      </c>
      <c r="B23" s="121" t="s">
        <v>4</v>
      </c>
      <c r="C23" s="122" t="s">
        <v>74</v>
      </c>
      <c r="D23" s="123">
        <v>4017049965.2773662</v>
      </c>
      <c r="E23" s="123">
        <v>2548912972.5799999</v>
      </c>
      <c r="F23" s="124">
        <f t="shared" si="2"/>
        <v>1468136992.6973662</v>
      </c>
      <c r="G23" s="125">
        <v>3321260600.3199997</v>
      </c>
      <c r="H23" s="125">
        <v>3184672886.6766667</v>
      </c>
      <c r="I23" s="126">
        <v>336580921.25000012</v>
      </c>
      <c r="J23" s="126">
        <v>-65976016.103333429</v>
      </c>
      <c r="K23" s="127"/>
      <c r="L23" s="120">
        <f t="shared" si="5"/>
        <v>15</v>
      </c>
      <c r="M23" s="121" t="s">
        <v>4</v>
      </c>
      <c r="N23" s="122" t="s">
        <v>74</v>
      </c>
      <c r="O23" s="128">
        <v>79781759.720800012</v>
      </c>
      <c r="P23" s="129">
        <v>30561428.390000001</v>
      </c>
      <c r="Q23" s="129">
        <v>333804766.20717609</v>
      </c>
      <c r="R23" s="129">
        <f t="shared" si="0"/>
        <v>444147954.31797612</v>
      </c>
      <c r="S23" s="129">
        <v>0</v>
      </c>
      <c r="T23" s="129">
        <v>0</v>
      </c>
      <c r="U23" s="129">
        <v>0</v>
      </c>
      <c r="V23" s="129">
        <f t="shared" si="1"/>
        <v>0</v>
      </c>
      <c r="W23" s="130">
        <f t="shared" si="3"/>
        <v>444147954.31797612</v>
      </c>
      <c r="X23" s="128">
        <v>82837902.559800014</v>
      </c>
    </row>
    <row r="24" spans="1:24" ht="15" x14ac:dyDescent="0.25">
      <c r="A24" s="120">
        <f t="shared" si="4"/>
        <v>16</v>
      </c>
      <c r="B24" s="121" t="s">
        <v>4</v>
      </c>
      <c r="C24" s="122" t="s">
        <v>75</v>
      </c>
      <c r="D24" s="123">
        <v>149196759447.8252</v>
      </c>
      <c r="E24" s="123">
        <v>96389691626.870926</v>
      </c>
      <c r="F24" s="124">
        <f t="shared" si="2"/>
        <v>52807067820.954269</v>
      </c>
      <c r="G24" s="125">
        <v>1500000000</v>
      </c>
      <c r="H24" s="125">
        <v>144494772624.21002</v>
      </c>
      <c r="I24" s="126">
        <v>1167920239.107774</v>
      </c>
      <c r="J24" s="126">
        <v>591649537.5981518</v>
      </c>
      <c r="K24" s="127"/>
      <c r="L24" s="120">
        <f t="shared" si="5"/>
        <v>16</v>
      </c>
      <c r="M24" s="121" t="s">
        <v>4</v>
      </c>
      <c r="N24" s="122" t="s">
        <v>75</v>
      </c>
      <c r="O24" s="128">
        <v>488731293.47216558</v>
      </c>
      <c r="P24" s="129">
        <v>37442497.980000019</v>
      </c>
      <c r="Q24" s="129">
        <v>483896576.2663511</v>
      </c>
      <c r="R24" s="129">
        <f t="shared" si="0"/>
        <v>1010070367.7185167</v>
      </c>
      <c r="S24" s="129">
        <v>160133639.10000002</v>
      </c>
      <c r="T24" s="129">
        <v>1653394307.7499998</v>
      </c>
      <c r="U24" s="129">
        <v>805036534.6700002</v>
      </c>
      <c r="V24" s="129">
        <f t="shared" si="1"/>
        <v>2618564481.52</v>
      </c>
      <c r="W24" s="130">
        <f t="shared" si="3"/>
        <v>3628634849.2385168</v>
      </c>
      <c r="X24" s="128">
        <v>817948613.14516556</v>
      </c>
    </row>
    <row r="25" spans="1:24" ht="15" x14ac:dyDescent="0.25">
      <c r="A25" s="120">
        <f t="shared" si="4"/>
        <v>17</v>
      </c>
      <c r="B25" s="121" t="s">
        <v>4</v>
      </c>
      <c r="C25" s="122" t="s">
        <v>76</v>
      </c>
      <c r="D25" s="123">
        <v>1263495310.2307215</v>
      </c>
      <c r="E25" s="123">
        <v>500477268.38481605</v>
      </c>
      <c r="F25" s="124">
        <f t="shared" si="2"/>
        <v>763018041.84590542</v>
      </c>
      <c r="G25" s="125">
        <v>312500000</v>
      </c>
      <c r="H25" s="125">
        <v>899959052.85441935</v>
      </c>
      <c r="I25" s="126">
        <v>10082140.639999999</v>
      </c>
      <c r="J25" s="126">
        <v>30590719.393935505</v>
      </c>
      <c r="K25" s="127"/>
      <c r="L25" s="120">
        <f t="shared" si="5"/>
        <v>17</v>
      </c>
      <c r="M25" s="121" t="s">
        <v>4</v>
      </c>
      <c r="N25" s="122" t="s">
        <v>77</v>
      </c>
      <c r="O25" s="128">
        <v>57859649.64253138</v>
      </c>
      <c r="P25" s="129">
        <v>0</v>
      </c>
      <c r="Q25" s="129">
        <v>59037594.73682151</v>
      </c>
      <c r="R25" s="129">
        <f t="shared" si="0"/>
        <v>116897244.3793529</v>
      </c>
      <c r="S25" s="129">
        <v>0</v>
      </c>
      <c r="T25" s="129">
        <v>0</v>
      </c>
      <c r="U25" s="129">
        <v>0</v>
      </c>
      <c r="V25" s="129">
        <f t="shared" si="1"/>
        <v>0</v>
      </c>
      <c r="W25" s="130">
        <f t="shared" si="3"/>
        <v>116897244.3793529</v>
      </c>
      <c r="X25" s="128">
        <v>57859649.64253138</v>
      </c>
    </row>
    <row r="26" spans="1:24" ht="15" x14ac:dyDescent="0.25">
      <c r="A26" s="120">
        <f t="shared" si="4"/>
        <v>18</v>
      </c>
      <c r="B26" s="121" t="s">
        <v>4</v>
      </c>
      <c r="C26" s="122" t="s">
        <v>78</v>
      </c>
      <c r="D26" s="123">
        <v>117884840557.86868</v>
      </c>
      <c r="E26" s="123">
        <v>101533139895.14877</v>
      </c>
      <c r="F26" s="124">
        <f t="shared" si="2"/>
        <v>16351700662.71991</v>
      </c>
      <c r="G26" s="125">
        <v>930000000</v>
      </c>
      <c r="H26" s="125">
        <v>112835191649.33347</v>
      </c>
      <c r="I26" s="126">
        <v>923765667.27000022</v>
      </c>
      <c r="J26" s="126">
        <v>409635727.45828938</v>
      </c>
      <c r="K26" s="127"/>
      <c r="L26" s="120">
        <f t="shared" si="5"/>
        <v>18</v>
      </c>
      <c r="M26" s="121" t="s">
        <v>4</v>
      </c>
      <c r="N26" s="122" t="s">
        <v>78</v>
      </c>
      <c r="O26" s="128">
        <v>333326223.27000004</v>
      </c>
      <c r="P26" s="129">
        <v>24302653.709999979</v>
      </c>
      <c r="Q26" s="129">
        <v>1185639975.3599994</v>
      </c>
      <c r="R26" s="129">
        <f t="shared" si="0"/>
        <v>1543268852.3399994</v>
      </c>
      <c r="S26" s="129">
        <v>259360092.7899999</v>
      </c>
      <c r="T26" s="129">
        <v>330462981.05000001</v>
      </c>
      <c r="U26" s="129">
        <v>1937668046.05</v>
      </c>
      <c r="V26" s="129">
        <f t="shared" si="1"/>
        <v>2527491119.8899999</v>
      </c>
      <c r="W26" s="130">
        <f t="shared" si="3"/>
        <v>4070759972.2299995</v>
      </c>
      <c r="X26" s="128">
        <v>628162879.53600001</v>
      </c>
    </row>
    <row r="27" spans="1:24" ht="15" x14ac:dyDescent="0.25">
      <c r="A27" s="120">
        <f t="shared" si="4"/>
        <v>19</v>
      </c>
      <c r="B27" s="121" t="s">
        <v>4</v>
      </c>
      <c r="C27" s="122" t="s">
        <v>79</v>
      </c>
      <c r="D27" s="123">
        <v>62699978434.804642</v>
      </c>
      <c r="E27" s="123">
        <v>59622015210.71991</v>
      </c>
      <c r="F27" s="124">
        <f t="shared" si="2"/>
        <v>3077963224.0847321</v>
      </c>
      <c r="G27" s="125">
        <v>500000000</v>
      </c>
      <c r="H27" s="125">
        <v>59297206587.971107</v>
      </c>
      <c r="I27" s="126">
        <v>92974804.61999999</v>
      </c>
      <c r="J27" s="126">
        <v>258214109.86749873</v>
      </c>
      <c r="K27" s="127"/>
      <c r="L27" s="120">
        <f t="shared" si="5"/>
        <v>19</v>
      </c>
      <c r="M27" s="121" t="s">
        <v>4</v>
      </c>
      <c r="N27" s="122" t="s">
        <v>79</v>
      </c>
      <c r="O27" s="128">
        <v>90608316.350000009</v>
      </c>
      <c r="P27" s="129">
        <v>0</v>
      </c>
      <c r="Q27" s="129">
        <v>175920661.58000004</v>
      </c>
      <c r="R27" s="129">
        <f t="shared" si="0"/>
        <v>266528977.93000007</v>
      </c>
      <c r="S27" s="129">
        <v>122887792.05000003</v>
      </c>
      <c r="T27" s="129">
        <v>1485668331.05</v>
      </c>
      <c r="U27" s="129">
        <v>506053554.42999995</v>
      </c>
      <c r="V27" s="129">
        <f t="shared" si="1"/>
        <v>2114609677.5299997</v>
      </c>
      <c r="W27" s="130">
        <f t="shared" si="3"/>
        <v>2381138655.46</v>
      </c>
      <c r="X27" s="128">
        <v>362062941.50500005</v>
      </c>
    </row>
    <row r="28" spans="1:24" ht="15" x14ac:dyDescent="0.25">
      <c r="A28" s="120">
        <f t="shared" si="4"/>
        <v>20</v>
      </c>
      <c r="B28" s="121" t="s">
        <v>4</v>
      </c>
      <c r="C28" s="131" t="s">
        <v>80</v>
      </c>
      <c r="D28" s="123">
        <v>1948667948</v>
      </c>
      <c r="E28" s="123">
        <v>41344287</v>
      </c>
      <c r="F28" s="124">
        <f t="shared" si="2"/>
        <v>1907323661</v>
      </c>
      <c r="G28" s="125">
        <v>1980016667</v>
      </c>
      <c r="H28" s="125">
        <v>1808156676</v>
      </c>
      <c r="I28" s="126">
        <v>0</v>
      </c>
      <c r="J28" s="126">
        <v>-29355665</v>
      </c>
      <c r="K28" s="127"/>
      <c r="L28" s="120">
        <f t="shared" si="5"/>
        <v>20</v>
      </c>
      <c r="M28" s="121" t="s">
        <v>4</v>
      </c>
      <c r="N28" s="131" t="s">
        <v>80</v>
      </c>
      <c r="O28" s="128">
        <v>13381749</v>
      </c>
      <c r="P28" s="129"/>
      <c r="Q28" s="129">
        <v>0</v>
      </c>
      <c r="R28" s="129">
        <f t="shared" si="0"/>
        <v>13381749</v>
      </c>
      <c r="S28" s="129">
        <v>0</v>
      </c>
      <c r="T28" s="129"/>
      <c r="U28" s="129"/>
      <c r="V28" s="129">
        <f t="shared" si="1"/>
        <v>0</v>
      </c>
      <c r="W28" s="130">
        <f t="shared" si="3"/>
        <v>13381749</v>
      </c>
      <c r="X28" s="128">
        <v>13381749</v>
      </c>
    </row>
    <row r="29" spans="1:24" ht="15" x14ac:dyDescent="0.25">
      <c r="A29" s="120">
        <f t="shared" si="4"/>
        <v>21</v>
      </c>
      <c r="B29" s="121" t="s">
        <v>4</v>
      </c>
      <c r="C29" s="122" t="s">
        <v>81</v>
      </c>
      <c r="D29" s="123">
        <v>3785438635.4180002</v>
      </c>
      <c r="E29" s="123">
        <v>2191983968.2270808</v>
      </c>
      <c r="F29" s="124">
        <f t="shared" si="2"/>
        <v>1593454667.1909194</v>
      </c>
      <c r="G29" s="125">
        <v>250000000</v>
      </c>
      <c r="H29" s="125">
        <v>3442652660.6199999</v>
      </c>
      <c r="I29" s="126">
        <v>195052509.16500002</v>
      </c>
      <c r="J29" s="126">
        <v>7476104.1889332393</v>
      </c>
      <c r="K29" s="127"/>
      <c r="L29" s="120">
        <f t="shared" si="5"/>
        <v>21</v>
      </c>
      <c r="M29" s="121" t="s">
        <v>4</v>
      </c>
      <c r="N29" s="122" t="s">
        <v>81</v>
      </c>
      <c r="O29" s="128">
        <v>43744814.090000004</v>
      </c>
      <c r="P29" s="129">
        <v>0</v>
      </c>
      <c r="Q29" s="129">
        <v>299829725.30999994</v>
      </c>
      <c r="R29" s="129">
        <f t="shared" si="0"/>
        <v>343574539.39999998</v>
      </c>
      <c r="S29" s="129">
        <v>0</v>
      </c>
      <c r="T29" s="129">
        <v>0</v>
      </c>
      <c r="U29" s="129">
        <v>0</v>
      </c>
      <c r="V29" s="129">
        <f t="shared" si="1"/>
        <v>0</v>
      </c>
      <c r="W29" s="130">
        <f t="shared" si="3"/>
        <v>343574539.39999998</v>
      </c>
      <c r="X29" s="128">
        <v>43744814.090000004</v>
      </c>
    </row>
    <row r="30" spans="1:24" ht="15" x14ac:dyDescent="0.25">
      <c r="A30" s="120">
        <f t="shared" si="4"/>
        <v>22</v>
      </c>
      <c r="B30" s="121" t="s">
        <v>4</v>
      </c>
      <c r="C30" s="122" t="s">
        <v>82</v>
      </c>
      <c r="D30" s="123">
        <v>154696500215</v>
      </c>
      <c r="E30" s="123">
        <v>143667703670</v>
      </c>
      <c r="F30" s="124">
        <f t="shared" si="2"/>
        <v>11028796545</v>
      </c>
      <c r="G30" s="125">
        <v>1000000000</v>
      </c>
      <c r="H30" s="125">
        <v>150115463804</v>
      </c>
      <c r="I30" s="126">
        <v>3679813275</v>
      </c>
      <c r="J30" s="126">
        <v>705349217</v>
      </c>
      <c r="K30" s="127"/>
      <c r="L30" s="120">
        <f t="shared" si="5"/>
        <v>22</v>
      </c>
      <c r="M30" s="121" t="s">
        <v>4</v>
      </c>
      <c r="N30" s="122" t="s">
        <v>82</v>
      </c>
      <c r="O30" s="128">
        <v>292825059.86102784</v>
      </c>
      <c r="P30" s="129">
        <v>335164170.64772809</v>
      </c>
      <c r="Q30" s="129">
        <v>1179511555.6731567</v>
      </c>
      <c r="R30" s="129">
        <f t="shared" si="0"/>
        <v>1807500786.1819127</v>
      </c>
      <c r="S30" s="129">
        <v>387543041.26620126</v>
      </c>
      <c r="T30" s="129">
        <v>789005512.48416173</v>
      </c>
      <c r="U30" s="129">
        <v>2409552883.2280788</v>
      </c>
      <c r="V30" s="129">
        <f t="shared" si="1"/>
        <v>3586101436.9784417</v>
      </c>
      <c r="W30" s="130">
        <f t="shared" si="3"/>
        <v>5393602223.1603546</v>
      </c>
      <c r="X30" s="128">
        <v>792785069.440418</v>
      </c>
    </row>
    <row r="31" spans="1:24" ht="15" x14ac:dyDescent="0.25">
      <c r="A31" s="120">
        <f t="shared" si="4"/>
        <v>23</v>
      </c>
      <c r="B31" s="121" t="s">
        <v>4</v>
      </c>
      <c r="C31" s="122" t="s">
        <v>83</v>
      </c>
      <c r="D31" s="123">
        <v>2806695111.3548965</v>
      </c>
      <c r="E31" s="123">
        <v>1746950408.9867373</v>
      </c>
      <c r="F31" s="124">
        <f t="shared" si="2"/>
        <v>1059744702.3681593</v>
      </c>
      <c r="G31" s="125">
        <v>379168758.69</v>
      </c>
      <c r="H31" s="125">
        <v>2511045013.618</v>
      </c>
      <c r="I31" s="126">
        <v>87023743.150000006</v>
      </c>
      <c r="J31" s="126">
        <v>21465185.900000025</v>
      </c>
      <c r="K31" s="127"/>
      <c r="L31" s="120">
        <f t="shared" si="5"/>
        <v>23</v>
      </c>
      <c r="M31" s="121" t="s">
        <v>4</v>
      </c>
      <c r="N31" s="122" t="s">
        <v>83</v>
      </c>
      <c r="O31" s="128">
        <v>11976626.629999999</v>
      </c>
      <c r="P31" s="129">
        <v>0</v>
      </c>
      <c r="Q31" s="129">
        <v>153486003.53999999</v>
      </c>
      <c r="R31" s="129">
        <f t="shared" si="0"/>
        <v>165462630.16999999</v>
      </c>
      <c r="S31" s="129">
        <v>0</v>
      </c>
      <c r="T31" s="129">
        <v>0</v>
      </c>
      <c r="U31" s="129">
        <v>0</v>
      </c>
      <c r="V31" s="129">
        <f t="shared" si="1"/>
        <v>0</v>
      </c>
      <c r="W31" s="130">
        <f t="shared" si="3"/>
        <v>165462630.16999999</v>
      </c>
      <c r="X31" s="128">
        <v>11976626.629999999</v>
      </c>
    </row>
    <row r="32" spans="1:24" ht="15" x14ac:dyDescent="0.25">
      <c r="A32" s="120">
        <f t="shared" si="4"/>
        <v>24</v>
      </c>
      <c r="B32" s="121" t="s">
        <v>4</v>
      </c>
      <c r="C32" s="122" t="s">
        <v>84</v>
      </c>
      <c r="D32" s="123">
        <v>1472823170.3199999</v>
      </c>
      <c r="E32" s="123">
        <v>87155994.420000002</v>
      </c>
      <c r="F32" s="124">
        <f t="shared" si="2"/>
        <v>1385667175.8999999</v>
      </c>
      <c r="G32" s="125">
        <v>246407000</v>
      </c>
      <c r="H32" s="125">
        <v>1458849758.5699999</v>
      </c>
      <c r="I32" s="126">
        <v>1334979.3399999999</v>
      </c>
      <c r="J32" s="126">
        <v>-5570780.8399999999</v>
      </c>
      <c r="K32" s="127"/>
      <c r="L32" s="120">
        <f t="shared" si="5"/>
        <v>24</v>
      </c>
      <c r="M32" s="121" t="s">
        <v>4</v>
      </c>
      <c r="N32" s="122" t="s">
        <v>84</v>
      </c>
      <c r="O32" s="128">
        <v>574919.76</v>
      </c>
      <c r="P32" s="129">
        <v>0</v>
      </c>
      <c r="Q32" s="129">
        <v>1898885.89</v>
      </c>
      <c r="R32" s="129">
        <f t="shared" si="0"/>
        <v>2473805.65</v>
      </c>
      <c r="S32" s="129">
        <v>0</v>
      </c>
      <c r="T32" s="129">
        <v>0</v>
      </c>
      <c r="U32" s="129">
        <v>0</v>
      </c>
      <c r="V32" s="129">
        <f t="shared" si="1"/>
        <v>0</v>
      </c>
      <c r="W32" s="130">
        <f t="shared" si="3"/>
        <v>2473805.65</v>
      </c>
      <c r="X32" s="128">
        <v>574919.76</v>
      </c>
    </row>
    <row r="33" spans="1:24" ht="15" x14ac:dyDescent="0.25">
      <c r="A33" s="120">
        <f t="shared" si="4"/>
        <v>25</v>
      </c>
      <c r="B33" s="121" t="s">
        <v>4</v>
      </c>
      <c r="C33" s="122" t="s">
        <v>85</v>
      </c>
      <c r="D33" s="123">
        <v>16615827016.03054</v>
      </c>
      <c r="E33" s="123">
        <v>13210418274.374224</v>
      </c>
      <c r="F33" s="124">
        <f t="shared" si="2"/>
        <v>3405408741.6563168</v>
      </c>
      <c r="G33" s="125">
        <v>260000000</v>
      </c>
      <c r="H33" s="125">
        <v>13423527796.269346</v>
      </c>
      <c r="I33" s="126">
        <v>561909695.43747699</v>
      </c>
      <c r="J33" s="126">
        <v>175310394.0364351</v>
      </c>
      <c r="K33" s="127"/>
      <c r="L33" s="120">
        <f t="shared" si="5"/>
        <v>25</v>
      </c>
      <c r="M33" s="121" t="s">
        <v>4</v>
      </c>
      <c r="N33" s="122" t="s">
        <v>85</v>
      </c>
      <c r="O33" s="128">
        <v>915023304.50999987</v>
      </c>
      <c r="P33" s="129">
        <v>0</v>
      </c>
      <c r="Q33" s="129">
        <v>-36548104.46935001</v>
      </c>
      <c r="R33" s="129">
        <f t="shared" si="0"/>
        <v>878475200.04064989</v>
      </c>
      <c r="S33" s="129">
        <v>10997587.49</v>
      </c>
      <c r="T33" s="129">
        <v>8606558.9900000002</v>
      </c>
      <c r="U33" s="129">
        <v>104184853.24000001</v>
      </c>
      <c r="V33" s="129">
        <f t="shared" si="1"/>
        <v>123788999.72000001</v>
      </c>
      <c r="W33" s="130">
        <f t="shared" si="3"/>
        <v>1002264199.7606499</v>
      </c>
      <c r="X33" s="128">
        <v>926881547.89899993</v>
      </c>
    </row>
    <row r="34" spans="1:24" ht="15" x14ac:dyDescent="0.25">
      <c r="A34" s="120">
        <f t="shared" si="4"/>
        <v>26</v>
      </c>
      <c r="B34" s="121" t="s">
        <v>4</v>
      </c>
      <c r="C34" s="122" t="s">
        <v>86</v>
      </c>
      <c r="D34" s="123">
        <v>133871777963.26999</v>
      </c>
      <c r="E34" s="123">
        <v>129348203635.85001</v>
      </c>
      <c r="F34" s="124">
        <f t="shared" si="2"/>
        <v>4523574327.4199829</v>
      </c>
      <c r="G34" s="125">
        <v>500000000</v>
      </c>
      <c r="H34" s="125">
        <v>166466910372.84122</v>
      </c>
      <c r="I34" s="126">
        <v>7663314152.0200005</v>
      </c>
      <c r="J34" s="126">
        <v>645929896.28000021</v>
      </c>
      <c r="K34" s="127"/>
      <c r="L34" s="120">
        <f t="shared" si="5"/>
        <v>26</v>
      </c>
      <c r="M34" s="121" t="s">
        <v>4</v>
      </c>
      <c r="N34" s="122" t="s">
        <v>86</v>
      </c>
      <c r="O34" s="128">
        <v>70990287.590000153</v>
      </c>
      <c r="P34" s="129">
        <v>0</v>
      </c>
      <c r="Q34" s="129">
        <v>32955036.400000572</v>
      </c>
      <c r="R34" s="129">
        <f t="shared" si="0"/>
        <v>103945323.99000072</v>
      </c>
      <c r="S34" s="129">
        <v>2560740761.1900001</v>
      </c>
      <c r="T34" s="129">
        <v>1259454732.0799999</v>
      </c>
      <c r="U34" s="129">
        <v>7951188737.0199986</v>
      </c>
      <c r="V34" s="129">
        <f t="shared" si="1"/>
        <v>11771384230.289999</v>
      </c>
      <c r="W34" s="130">
        <f t="shared" si="3"/>
        <v>11875329554.279999</v>
      </c>
      <c r="X34" s="128">
        <v>2757676521.9880004</v>
      </c>
    </row>
    <row r="35" spans="1:24" ht="15" x14ac:dyDescent="0.25">
      <c r="A35" s="120">
        <f t="shared" si="4"/>
        <v>27</v>
      </c>
      <c r="B35" s="121" t="s">
        <v>4</v>
      </c>
      <c r="C35" s="132" t="s">
        <v>87</v>
      </c>
      <c r="D35" s="123">
        <v>1437277614.8799999</v>
      </c>
      <c r="E35" s="123">
        <v>50958294.900000006</v>
      </c>
      <c r="F35" s="124">
        <f t="shared" si="2"/>
        <v>1386319319.9799998</v>
      </c>
      <c r="G35" s="125">
        <v>1270000000</v>
      </c>
      <c r="H35" s="125">
        <v>796344238.6400001</v>
      </c>
      <c r="I35" s="126">
        <v>0</v>
      </c>
      <c r="J35" s="126">
        <v>-11642930.199999999</v>
      </c>
      <c r="K35" s="127"/>
      <c r="L35" s="120">
        <f t="shared" si="5"/>
        <v>27</v>
      </c>
      <c r="M35" s="121" t="s">
        <v>4</v>
      </c>
      <c r="N35" s="132" t="s">
        <v>87</v>
      </c>
      <c r="O35" s="128">
        <v>0</v>
      </c>
      <c r="P35" s="129">
        <v>0</v>
      </c>
      <c r="Q35" s="129">
        <v>0</v>
      </c>
      <c r="R35" s="129">
        <f t="shared" si="0"/>
        <v>0</v>
      </c>
      <c r="S35" s="129">
        <v>0</v>
      </c>
      <c r="T35" s="129">
        <v>0</v>
      </c>
      <c r="U35" s="129">
        <v>0</v>
      </c>
      <c r="V35" s="129">
        <f t="shared" si="1"/>
        <v>0</v>
      </c>
      <c r="W35" s="130">
        <f t="shared" si="3"/>
        <v>0</v>
      </c>
      <c r="X35" s="128">
        <v>0</v>
      </c>
    </row>
    <row r="36" spans="1:24" ht="15" x14ac:dyDescent="0.25">
      <c r="A36" s="120">
        <f t="shared" si="4"/>
        <v>28</v>
      </c>
      <c r="B36" s="121" t="s">
        <v>4</v>
      </c>
      <c r="C36" s="122" t="s">
        <v>88</v>
      </c>
      <c r="D36" s="123">
        <v>1403561973.1083744</v>
      </c>
      <c r="E36" s="123">
        <v>121400144.66600358</v>
      </c>
      <c r="F36" s="124">
        <f t="shared" si="2"/>
        <v>1282161828.4423709</v>
      </c>
      <c r="G36" s="125">
        <v>2500000000</v>
      </c>
      <c r="H36" s="125">
        <v>1054490979.2366217</v>
      </c>
      <c r="I36" s="126">
        <v>11606596.971919024</v>
      </c>
      <c r="J36" s="126">
        <v>-139697846.55790833</v>
      </c>
      <c r="K36" s="127"/>
      <c r="L36" s="120">
        <f t="shared" si="5"/>
        <v>28</v>
      </c>
      <c r="M36" s="121" t="s">
        <v>4</v>
      </c>
      <c r="N36" s="122" t="s">
        <v>88</v>
      </c>
      <c r="O36" s="128">
        <v>49376421.987200022</v>
      </c>
      <c r="P36" s="129">
        <v>0</v>
      </c>
      <c r="Q36" s="129">
        <v>17639350</v>
      </c>
      <c r="R36" s="129">
        <f t="shared" si="0"/>
        <v>67015771.987200022</v>
      </c>
      <c r="S36" s="129">
        <v>6610876.1099999994</v>
      </c>
      <c r="T36" s="129">
        <v>0</v>
      </c>
      <c r="U36" s="129">
        <v>0</v>
      </c>
      <c r="V36" s="129">
        <f t="shared" si="1"/>
        <v>6610876.1099999994</v>
      </c>
      <c r="W36" s="130">
        <f t="shared" si="3"/>
        <v>73626648.097200021</v>
      </c>
      <c r="X36" s="128">
        <v>55987298.097200021</v>
      </c>
    </row>
    <row r="37" spans="1:24" ht="15" x14ac:dyDescent="0.25">
      <c r="A37" s="120">
        <f t="shared" si="4"/>
        <v>29</v>
      </c>
      <c r="B37" s="121" t="s">
        <v>4</v>
      </c>
      <c r="C37" s="122" t="s">
        <v>89</v>
      </c>
      <c r="D37" s="123">
        <v>54639123547</v>
      </c>
      <c r="E37" s="123">
        <v>48321033367</v>
      </c>
      <c r="F37" s="124">
        <f t="shared" si="2"/>
        <v>6318090180</v>
      </c>
      <c r="G37" s="125">
        <v>350000000</v>
      </c>
      <c r="H37" s="125">
        <v>53884062379</v>
      </c>
      <c r="I37" s="126">
        <v>465114974</v>
      </c>
      <c r="J37" s="126">
        <v>394355921</v>
      </c>
      <c r="K37" s="127"/>
      <c r="L37" s="120">
        <f t="shared" si="5"/>
        <v>29</v>
      </c>
      <c r="M37" s="121" t="s">
        <v>4</v>
      </c>
      <c r="N37" s="122" t="s">
        <v>89</v>
      </c>
      <c r="O37" s="128">
        <v>115015696.2400001</v>
      </c>
      <c r="P37" s="129">
        <v>971221996.1500001</v>
      </c>
      <c r="Q37" s="129">
        <v>663918298.32999921</v>
      </c>
      <c r="R37" s="129">
        <f t="shared" si="0"/>
        <v>1750155990.7199993</v>
      </c>
      <c r="S37" s="129">
        <v>153167070.69000006</v>
      </c>
      <c r="T37" s="129">
        <v>347352462.19000006</v>
      </c>
      <c r="U37" s="129">
        <v>436907142.40000027</v>
      </c>
      <c r="V37" s="129">
        <f t="shared" si="1"/>
        <v>937426675.28000045</v>
      </c>
      <c r="W37" s="130">
        <f t="shared" si="3"/>
        <v>2687582666</v>
      </c>
      <c r="X37" s="128">
        <v>400040212.76400018</v>
      </c>
    </row>
    <row r="38" spans="1:24" ht="15" x14ac:dyDescent="0.25">
      <c r="A38" s="120">
        <f t="shared" si="4"/>
        <v>30</v>
      </c>
      <c r="B38" s="121" t="s">
        <v>4</v>
      </c>
      <c r="C38" s="122" t="s">
        <v>90</v>
      </c>
      <c r="D38" s="123">
        <v>290097093231.31</v>
      </c>
      <c r="E38" s="123">
        <v>244773056691.04001</v>
      </c>
      <c r="F38" s="124">
        <f t="shared" si="2"/>
        <v>45324036540.269989</v>
      </c>
      <c r="G38" s="125">
        <v>500000200</v>
      </c>
      <c r="H38" s="125">
        <v>276993837227.32001</v>
      </c>
      <c r="I38" s="126">
        <v>1721348445.9099998</v>
      </c>
      <c r="J38" s="126">
        <v>2941228364.8073516</v>
      </c>
      <c r="K38" s="127"/>
      <c r="L38" s="120">
        <f t="shared" si="5"/>
        <v>30</v>
      </c>
      <c r="M38" s="121" t="s">
        <v>4</v>
      </c>
      <c r="N38" s="122" t="s">
        <v>90</v>
      </c>
      <c r="O38" s="128">
        <v>953728461.15000081</v>
      </c>
      <c r="P38" s="129">
        <v>1627855315.1700001</v>
      </c>
      <c r="Q38" s="129">
        <v>2205253606.1299944</v>
      </c>
      <c r="R38" s="129">
        <f t="shared" si="0"/>
        <v>4786837382.449995</v>
      </c>
      <c r="S38" s="129">
        <v>1290267800.0700004</v>
      </c>
      <c r="T38" s="129">
        <v>268215856.32000002</v>
      </c>
      <c r="U38" s="129">
        <v>6867236039.5400038</v>
      </c>
      <c r="V38" s="129">
        <f t="shared" si="1"/>
        <v>8425719695.9300041</v>
      </c>
      <c r="W38" s="130">
        <f t="shared" si="3"/>
        <v>13212557078.379999</v>
      </c>
      <c r="X38" s="128">
        <v>2433603378.3690014</v>
      </c>
    </row>
    <row r="39" spans="1:24" ht="15" x14ac:dyDescent="0.25">
      <c r="A39" s="120">
        <f t="shared" si="4"/>
        <v>31</v>
      </c>
      <c r="B39" s="121" t="s">
        <v>4</v>
      </c>
      <c r="C39" s="122" t="s">
        <v>91</v>
      </c>
      <c r="D39" s="123">
        <v>25247491288.049999</v>
      </c>
      <c r="E39" s="123">
        <v>19427865075.5</v>
      </c>
      <c r="F39" s="124">
        <f t="shared" si="2"/>
        <v>5819626212.5499992</v>
      </c>
      <c r="G39" s="125">
        <v>550000000</v>
      </c>
      <c r="H39" s="125">
        <v>19228055787.310001</v>
      </c>
      <c r="I39" s="126">
        <v>1171503115.5799999</v>
      </c>
      <c r="J39" s="126">
        <v>25118105.690000087</v>
      </c>
      <c r="K39" s="127"/>
      <c r="L39" s="120">
        <f t="shared" si="5"/>
        <v>31</v>
      </c>
      <c r="M39" s="121" t="s">
        <v>4</v>
      </c>
      <c r="N39" s="122" t="s">
        <v>91</v>
      </c>
      <c r="O39" s="128">
        <v>524970327.1400001</v>
      </c>
      <c r="P39" s="129">
        <v>17944151.659999996</v>
      </c>
      <c r="Q39" s="129">
        <v>1878823661.75</v>
      </c>
      <c r="R39" s="129">
        <f t="shared" si="0"/>
        <v>2421738140.5500002</v>
      </c>
      <c r="S39" s="129">
        <v>13583789.869999999</v>
      </c>
      <c r="T39" s="129">
        <v>63937988.030000001</v>
      </c>
      <c r="U39" s="129">
        <v>41841658.019999996</v>
      </c>
      <c r="V39" s="129">
        <f t="shared" si="1"/>
        <v>119363435.92</v>
      </c>
      <c r="W39" s="130">
        <f t="shared" si="3"/>
        <v>2541101576.4700003</v>
      </c>
      <c r="X39" s="128">
        <v>546742330.97900009</v>
      </c>
    </row>
    <row r="40" spans="1:24" ht="15" x14ac:dyDescent="0.25">
      <c r="A40" s="120">
        <f t="shared" si="4"/>
        <v>32</v>
      </c>
      <c r="B40" s="121" t="s">
        <v>4</v>
      </c>
      <c r="C40" s="122" t="s">
        <v>92</v>
      </c>
      <c r="D40" s="123">
        <v>1945156139.1800001</v>
      </c>
      <c r="E40" s="123">
        <v>276729185.71999997</v>
      </c>
      <c r="F40" s="124">
        <f t="shared" si="2"/>
        <v>1668426953.46</v>
      </c>
      <c r="G40" s="125">
        <v>250000000</v>
      </c>
      <c r="H40" s="125">
        <v>1936849516.5100002</v>
      </c>
      <c r="I40" s="126">
        <v>-4672553.49</v>
      </c>
      <c r="J40" s="126">
        <v>6939818.4200000027</v>
      </c>
      <c r="K40" s="127"/>
      <c r="L40" s="120">
        <f t="shared" si="5"/>
        <v>32</v>
      </c>
      <c r="M40" s="121" t="s">
        <v>4</v>
      </c>
      <c r="N40" s="122" t="s">
        <v>92</v>
      </c>
      <c r="O40" s="128">
        <v>0</v>
      </c>
      <c r="P40" s="129">
        <v>0</v>
      </c>
      <c r="Q40" s="129">
        <v>814496.6</v>
      </c>
      <c r="R40" s="129">
        <f t="shared" si="0"/>
        <v>814496.6</v>
      </c>
      <c r="S40" s="129">
        <v>0</v>
      </c>
      <c r="T40" s="129">
        <v>0</v>
      </c>
      <c r="U40" s="129">
        <v>0</v>
      </c>
      <c r="V40" s="129">
        <f t="shared" si="1"/>
        <v>0</v>
      </c>
      <c r="W40" s="130">
        <f t="shared" si="3"/>
        <v>814496.6</v>
      </c>
      <c r="X40" s="128">
        <v>0</v>
      </c>
    </row>
    <row r="41" spans="1:24" x14ac:dyDescent="0.2">
      <c r="A41" s="120">
        <f t="shared" si="4"/>
        <v>33</v>
      </c>
      <c r="B41" s="121" t="s">
        <v>4</v>
      </c>
      <c r="C41" s="133" t="s">
        <v>93</v>
      </c>
      <c r="D41" s="134">
        <v>0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27"/>
      <c r="L41" s="120">
        <f t="shared" si="5"/>
        <v>33</v>
      </c>
      <c r="M41" s="121" t="s">
        <v>4</v>
      </c>
      <c r="N41" s="133" t="s">
        <v>93</v>
      </c>
      <c r="O41" s="134">
        <v>0</v>
      </c>
      <c r="P41" s="134">
        <v>0</v>
      </c>
      <c r="Q41" s="134">
        <v>0</v>
      </c>
      <c r="R41" s="134">
        <v>0</v>
      </c>
      <c r="S41" s="134">
        <v>0</v>
      </c>
      <c r="T41" s="134">
        <v>0</v>
      </c>
      <c r="U41" s="134">
        <v>0</v>
      </c>
      <c r="V41" s="134">
        <v>0</v>
      </c>
      <c r="W41" s="130">
        <f t="shared" si="3"/>
        <v>0</v>
      </c>
      <c r="X41" s="134">
        <v>0</v>
      </c>
    </row>
    <row r="42" spans="1:24" x14ac:dyDescent="0.2">
      <c r="A42" s="120">
        <f t="shared" si="4"/>
        <v>34</v>
      </c>
      <c r="B42" s="121" t="s">
        <v>4</v>
      </c>
      <c r="C42" s="133" t="s">
        <v>94</v>
      </c>
      <c r="D42" s="135" t="s">
        <v>95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27"/>
      <c r="L42" s="120">
        <f t="shared" si="5"/>
        <v>34</v>
      </c>
      <c r="M42" s="121" t="s">
        <v>4</v>
      </c>
      <c r="N42" s="133" t="s">
        <v>96</v>
      </c>
      <c r="O42" s="136" t="s">
        <v>95</v>
      </c>
      <c r="P42" s="134">
        <v>0</v>
      </c>
      <c r="Q42" s="134">
        <v>0</v>
      </c>
      <c r="R42" s="134">
        <v>0</v>
      </c>
      <c r="S42" s="134">
        <v>0</v>
      </c>
      <c r="T42" s="134">
        <v>0</v>
      </c>
      <c r="U42" s="134">
        <v>0</v>
      </c>
      <c r="V42" s="134">
        <v>0</v>
      </c>
      <c r="W42" s="130">
        <f t="shared" si="3"/>
        <v>0</v>
      </c>
      <c r="X42" s="134">
        <v>0</v>
      </c>
    </row>
    <row r="43" spans="1:24" x14ac:dyDescent="0.2">
      <c r="A43" s="137"/>
      <c r="B43" s="138"/>
      <c r="C43" s="133"/>
      <c r="D43" s="134"/>
      <c r="E43" s="134"/>
      <c r="F43" s="124"/>
      <c r="G43" s="129"/>
      <c r="H43" s="129"/>
      <c r="I43" s="129"/>
      <c r="J43" s="126"/>
      <c r="K43" s="127"/>
      <c r="L43" s="137"/>
      <c r="M43" s="138"/>
      <c r="N43" s="133"/>
      <c r="O43" s="128"/>
      <c r="P43" s="129"/>
      <c r="Q43" s="129"/>
      <c r="R43" s="129"/>
      <c r="S43" s="129"/>
      <c r="T43" s="129"/>
      <c r="U43" s="129"/>
      <c r="V43" s="129"/>
      <c r="W43" s="130"/>
      <c r="X43" s="139"/>
    </row>
    <row r="44" spans="1:24" ht="15" x14ac:dyDescent="0.25">
      <c r="A44" s="140" t="s">
        <v>97</v>
      </c>
      <c r="B44" s="141" t="s">
        <v>4</v>
      </c>
      <c r="C44" s="141" t="s">
        <v>98</v>
      </c>
      <c r="D44" s="134"/>
      <c r="E44" s="134"/>
      <c r="F44" s="124"/>
      <c r="G44" s="129"/>
      <c r="H44" s="129"/>
      <c r="I44" s="129"/>
      <c r="J44" s="126">
        <v>0</v>
      </c>
      <c r="K44" s="127"/>
      <c r="L44" s="140" t="s">
        <v>97</v>
      </c>
      <c r="M44" s="141" t="s">
        <v>4</v>
      </c>
      <c r="N44" s="141" t="s">
        <v>99</v>
      </c>
      <c r="O44" s="128"/>
      <c r="P44" s="129"/>
      <c r="Q44" s="129"/>
      <c r="R44" s="129"/>
      <c r="S44" s="129"/>
      <c r="T44" s="129"/>
      <c r="U44" s="129"/>
      <c r="V44" s="129"/>
      <c r="W44" s="130"/>
      <c r="X44" s="139"/>
    </row>
    <row r="45" spans="1:24" x14ac:dyDescent="0.2">
      <c r="A45" s="137">
        <v>35</v>
      </c>
      <c r="B45" s="121" t="s">
        <v>4</v>
      </c>
      <c r="C45" s="133" t="s">
        <v>100</v>
      </c>
      <c r="D45" s="135" t="s">
        <v>95</v>
      </c>
      <c r="E45" s="134"/>
      <c r="F45" s="124"/>
      <c r="G45" s="129"/>
      <c r="H45" s="129"/>
      <c r="I45" s="129"/>
      <c r="J45" s="129"/>
      <c r="K45" s="127"/>
      <c r="L45" s="137">
        <v>35</v>
      </c>
      <c r="M45" s="121" t="s">
        <v>4</v>
      </c>
      <c r="N45" s="133" t="s">
        <v>100</v>
      </c>
      <c r="O45" s="136" t="s">
        <v>95</v>
      </c>
      <c r="P45" s="129"/>
      <c r="Q45" s="129"/>
      <c r="R45" s="129"/>
      <c r="S45" s="129"/>
      <c r="T45" s="129"/>
      <c r="U45" s="129"/>
      <c r="V45" s="129"/>
      <c r="W45" s="130"/>
      <c r="X45" s="139"/>
    </row>
    <row r="46" spans="1:24" s="155" customFormat="1" ht="18" customHeight="1" thickBot="1" x14ac:dyDescent="0.25">
      <c r="A46" s="142"/>
      <c r="B46" s="143"/>
      <c r="C46" s="144" t="s">
        <v>101</v>
      </c>
      <c r="D46" s="145">
        <f>SUM(D9:D41)</f>
        <v>1708646456729.9541</v>
      </c>
      <c r="E46" s="145">
        <f t="shared" ref="E46:X46" si="6">SUM(E9:E40)</f>
        <v>1425100715048.366</v>
      </c>
      <c r="F46" s="145">
        <f>SUM(F9:F40)</f>
        <v>283545741681.58789</v>
      </c>
      <c r="G46" s="145">
        <f>SUM(G9:G40)</f>
        <v>31400999404.859997</v>
      </c>
      <c r="H46" s="146">
        <f>SUM(H9:H40)</f>
        <v>1636371555338.0393</v>
      </c>
      <c r="I46" s="147">
        <f>SUM(I9:I40)</f>
        <v>25967282793.268169</v>
      </c>
      <c r="J46" s="147">
        <f>SUM(J9:J40)</f>
        <v>6495266780.9946871</v>
      </c>
      <c r="K46" s="148"/>
      <c r="L46" s="142"/>
      <c r="M46" s="143"/>
      <c r="N46" s="144" t="s">
        <v>52</v>
      </c>
      <c r="O46" s="149">
        <f>SUM(O9:O40)</f>
        <v>6772365682.4480886</v>
      </c>
      <c r="P46" s="150">
        <f t="shared" ref="P46:Q46" si="7">SUM(P9:P40)</f>
        <v>4765534128.5925894</v>
      </c>
      <c r="Q46" s="151">
        <f t="shared" si="7"/>
        <v>15150049677.694849</v>
      </c>
      <c r="R46" s="152">
        <f t="shared" si="0"/>
        <v>26687949488.735527</v>
      </c>
      <c r="S46" s="151">
        <f t="shared" ref="S46:U46" si="8">SUM(S9:S40)</f>
        <v>6516702434.4497375</v>
      </c>
      <c r="T46" s="151">
        <f t="shared" si="8"/>
        <v>17041504264.081861</v>
      </c>
      <c r="U46" s="151">
        <f t="shared" si="8"/>
        <v>27995559500.825115</v>
      </c>
      <c r="V46" s="152">
        <f t="shared" si="1"/>
        <v>51553766199.35672</v>
      </c>
      <c r="W46" s="153">
        <f t="shared" si="6"/>
        <v>78241715688.092255</v>
      </c>
      <c r="X46" s="154">
        <f t="shared" si="6"/>
        <v>15469771956.165274</v>
      </c>
    </row>
    <row r="47" spans="1:24" x14ac:dyDescent="0.2">
      <c r="D47" s="156"/>
      <c r="E47" s="156"/>
      <c r="F47" s="156"/>
      <c r="G47" s="156"/>
      <c r="I47" s="156"/>
      <c r="J47" s="156"/>
      <c r="K47" s="156"/>
      <c r="W47" s="156"/>
      <c r="X47" s="156"/>
    </row>
    <row r="48" spans="1:24" x14ac:dyDescent="0.2">
      <c r="A48" s="156" t="s">
        <v>102</v>
      </c>
      <c r="L48" s="156" t="s">
        <v>102</v>
      </c>
    </row>
    <row r="49" spans="3:14" x14ac:dyDescent="0.2">
      <c r="C49" s="156" t="s">
        <v>103</v>
      </c>
      <c r="N49" s="156" t="s">
        <v>104</v>
      </c>
    </row>
  </sheetData>
  <mergeCells count="14">
    <mergeCell ref="H5:H7"/>
    <mergeCell ref="A5:C7"/>
    <mergeCell ref="D5:D7"/>
    <mergeCell ref="E5:E7"/>
    <mergeCell ref="F5:F7"/>
    <mergeCell ref="G5:G7"/>
    <mergeCell ref="I5:I7"/>
    <mergeCell ref="J5:J7"/>
    <mergeCell ref="L5:N7"/>
    <mergeCell ref="O5:W5"/>
    <mergeCell ref="X5:X7"/>
    <mergeCell ref="O6:R6"/>
    <mergeCell ref="S6:V6"/>
    <mergeCell ref="W6:W7"/>
  </mergeCells>
  <printOptions horizontalCentered="1"/>
  <pageMargins left="0" right="0" top="0.59055118110236227" bottom="0" header="0.31496062992125984" footer="0.31496062992125984"/>
  <pageSetup paperSize="9" scale="63" fitToHeight="0" orientation="landscape" r:id="rId1"/>
  <colBreaks count="1" manualBreakCount="1">
    <brk id="10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LIFE Q1 2023</vt:lpstr>
      <vt:lpstr>Key Performance</vt:lpstr>
      <vt:lpstr>'Key Performance'!Print_Area</vt:lpstr>
      <vt:lpstr>'LIFE Q1 2023'!Print_Area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2023-06-15T06:36:25Z</cp:lastPrinted>
  <dcterms:created xsi:type="dcterms:W3CDTF">2023-06-15T06:24:13Z</dcterms:created>
  <dcterms:modified xsi:type="dcterms:W3CDTF">2023-06-23T00:10:35Z</dcterms:modified>
</cp:coreProperties>
</file>