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cr.musngi\Documents\STATISTICAL REPORT_LIFE\EQRSFS\"/>
    </mc:Choice>
  </mc:AlternateContent>
  <xr:revisionPtr revIDLastSave="0" documentId="8_{4FADD8F1-94AA-4EDC-AFD9-381918820A37}" xr6:coauthVersionLast="47" xr6:coauthVersionMax="47" xr10:uidLastSave="{00000000-0000-0000-0000-000000000000}"/>
  <bookViews>
    <workbookView xWindow="-120" yWindow="-120" windowWidth="29040" windowHeight="15840" tabRatio="786" activeTab="6" xr2:uid="{00000000-000D-0000-FFFF-FFFF00000000}"/>
  </bookViews>
  <sheets>
    <sheet name="Read Me" sheetId="15" r:id="rId1"/>
    <sheet name="I. FINANCIAL CONDITION" sheetId="1" r:id="rId2"/>
    <sheet name="II. INVESTED ASSETS" sheetId="2" r:id="rId3"/>
    <sheet name="III. OPERATING RESULTS" sheetId="6" r:id="rId4"/>
    <sheet name="IV. BUSINESS DONE (A)" sheetId="16" r:id="rId5"/>
    <sheet name="IV. BUSINESS DONE (B)" sheetId="4" r:id="rId6"/>
    <sheet name="V. CLAIMS" sheetId="14" r:id="rId7"/>
  </sheets>
  <definedNames>
    <definedName name="_xlnm.Print_Area" localSheetId="1">'I. FINANCIAL CONDITION'!$A$1:$D$57</definedName>
    <definedName name="_xlnm.Print_Area" localSheetId="2">'II. INVESTED ASSETS'!$A$1:$C$50</definedName>
    <definedName name="_xlnm.Print_Area" localSheetId="3">'III. OPERATING RESULTS'!$A$1:$D$54</definedName>
    <definedName name="_xlnm.Print_Area" localSheetId="4">'IV. BUSINESS DONE (A)'!$A$1:$AB$88</definedName>
    <definedName name="_xlnm.Print_Area" localSheetId="5">'IV. BUSINESS DONE (B)'!$A$1:$AB$88</definedName>
    <definedName name="_xlnm.Print_Area" localSheetId="6">'V. CLAIMS'!$A$1:$H$28</definedName>
    <definedName name="_xlnm.Print_Titles" localSheetId="4">'IV. BUSINESS DONE (A)'!$A:$A</definedName>
    <definedName name="_xlnm.Print_Titles" localSheetId="5">'IV. BUSINESS DONE (B)'!$A:$A</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4" l="1"/>
  <c r="F23" i="4"/>
  <c r="I22" i="4"/>
  <c r="F22" i="4"/>
  <c r="I21" i="4"/>
  <c r="F21" i="4"/>
  <c r="I20" i="4"/>
  <c r="F20" i="4"/>
  <c r="I19" i="4"/>
  <c r="F19" i="4"/>
  <c r="J18" i="4"/>
  <c r="H18" i="4"/>
  <c r="G18" i="4"/>
  <c r="E18" i="4"/>
  <c r="E24" i="4" s="1"/>
  <c r="D18" i="4"/>
  <c r="C18" i="4"/>
  <c r="B18" i="4"/>
  <c r="I17" i="4"/>
  <c r="F17" i="4"/>
  <c r="I16" i="4"/>
  <c r="F16" i="4"/>
  <c r="I15" i="4"/>
  <c r="F15" i="4"/>
  <c r="I14" i="4"/>
  <c r="F14" i="4"/>
  <c r="H13" i="4"/>
  <c r="G13" i="4"/>
  <c r="G24" i="4" s="1"/>
  <c r="E13" i="4"/>
  <c r="D13" i="4"/>
  <c r="C13" i="4"/>
  <c r="B13" i="4"/>
  <c r="B24" i="4" s="1"/>
  <c r="F12" i="4"/>
  <c r="I18" i="4" l="1"/>
  <c r="H24" i="4"/>
  <c r="C24" i="4"/>
  <c r="D24" i="4"/>
  <c r="F13" i="4"/>
  <c r="F18" i="4"/>
  <c r="F24" i="4" s="1"/>
  <c r="I13" i="4"/>
  <c r="I24" i="4" s="1"/>
  <c r="J13" i="4" l="1"/>
  <c r="J24" i="4" s="1"/>
  <c r="D8" i="6" l="1"/>
  <c r="D20" i="6" s="1"/>
  <c r="D11" i="6"/>
  <c r="D16" i="6"/>
  <c r="D31" i="6"/>
  <c r="D32" i="6"/>
  <c r="J72" i="16"/>
  <c r="J74" i="16"/>
  <c r="J73" i="16" s="1"/>
  <c r="J119" i="16" s="1"/>
  <c r="J75" i="16"/>
  <c r="J76" i="16"/>
  <c r="J77" i="16"/>
  <c r="J79" i="16"/>
  <c r="J80" i="16"/>
  <c r="J78" i="16" s="1"/>
  <c r="J124" i="16" s="1"/>
  <c r="J81" i="16"/>
  <c r="J82" i="16"/>
  <c r="J83" i="16"/>
  <c r="S73" i="16"/>
  <c r="S78" i="16"/>
  <c r="AB73" i="16"/>
  <c r="AB78" i="16"/>
  <c r="AB84" i="16"/>
  <c r="G72" i="16"/>
  <c r="H72" i="16"/>
  <c r="I72" i="16" s="1"/>
  <c r="G73" i="16"/>
  <c r="I73" i="16" s="1"/>
  <c r="H73" i="16"/>
  <c r="G78" i="16"/>
  <c r="I78" i="16" s="1"/>
  <c r="I124" i="16" s="1"/>
  <c r="H78" i="16"/>
  <c r="R72" i="16"/>
  <c r="R73" i="16"/>
  <c r="R78" i="16"/>
  <c r="AA72" i="16"/>
  <c r="AA73" i="16"/>
  <c r="AA78" i="16"/>
  <c r="AA84" i="16"/>
  <c r="Q84" i="16"/>
  <c r="Z84" i="16"/>
  <c r="P84" i="16"/>
  <c r="Y84" i="16"/>
  <c r="D72" i="16"/>
  <c r="F72" i="16" s="1"/>
  <c r="E72" i="16"/>
  <c r="D73" i="16"/>
  <c r="F73" i="16" s="1"/>
  <c r="E73" i="16"/>
  <c r="D78" i="16"/>
  <c r="E78" i="16"/>
  <c r="O72" i="16"/>
  <c r="O73" i="16"/>
  <c r="O78" i="16"/>
  <c r="X72" i="16"/>
  <c r="X73" i="16"/>
  <c r="X78" i="16"/>
  <c r="N84" i="16"/>
  <c r="W84" i="16"/>
  <c r="M84" i="16"/>
  <c r="V84" i="16"/>
  <c r="C72" i="16"/>
  <c r="C74" i="16"/>
  <c r="C75" i="16"/>
  <c r="C76" i="16"/>
  <c r="C122" i="16" s="1"/>
  <c r="C77" i="16"/>
  <c r="C79" i="16"/>
  <c r="C80" i="16"/>
  <c r="C81" i="16"/>
  <c r="C82" i="16"/>
  <c r="C128" i="16" s="1"/>
  <c r="C83" i="16"/>
  <c r="C78" i="16"/>
  <c r="C124" i="16" s="1"/>
  <c r="L73" i="16"/>
  <c r="L84" i="16" s="1"/>
  <c r="L78" i="16"/>
  <c r="U73" i="16"/>
  <c r="U84" i="16" s="1"/>
  <c r="U78" i="16"/>
  <c r="B72" i="16"/>
  <c r="B74" i="16"/>
  <c r="B73" i="16" s="1"/>
  <c r="B119" i="16" s="1"/>
  <c r="B75" i="16"/>
  <c r="B76" i="16"/>
  <c r="B122" i="16" s="1"/>
  <c r="B77" i="16"/>
  <c r="B79" i="16"/>
  <c r="B80" i="16"/>
  <c r="B81" i="16"/>
  <c r="B127" i="16" s="1"/>
  <c r="B82" i="16"/>
  <c r="B128" i="16" s="1"/>
  <c r="B83" i="16"/>
  <c r="B129" i="16" s="1"/>
  <c r="K73" i="16"/>
  <c r="K84" i="16" s="1"/>
  <c r="K78" i="16"/>
  <c r="T73" i="16"/>
  <c r="T78" i="16"/>
  <c r="J129" i="16"/>
  <c r="G83" i="16"/>
  <c r="G129" i="16" s="1"/>
  <c r="H83" i="16"/>
  <c r="H129" i="16" s="1"/>
  <c r="I83" i="16"/>
  <c r="I129" i="16" s="1"/>
  <c r="R83" i="16"/>
  <c r="AA83" i="16"/>
  <c r="D83" i="16"/>
  <c r="D129" i="16" s="1"/>
  <c r="E83" i="16"/>
  <c r="F83" i="16" s="1"/>
  <c r="F129" i="16" s="1"/>
  <c r="O83" i="16"/>
  <c r="X83" i="16"/>
  <c r="C129" i="16"/>
  <c r="J128" i="16"/>
  <c r="G82" i="16"/>
  <c r="I82" i="16" s="1"/>
  <c r="H82" i="16"/>
  <c r="H128" i="16" s="1"/>
  <c r="R82" i="16"/>
  <c r="AA82" i="16"/>
  <c r="D82" i="16"/>
  <c r="F82" i="16" s="1"/>
  <c r="E82" i="16"/>
  <c r="E128" i="16" s="1"/>
  <c r="O82" i="16"/>
  <c r="X82" i="16"/>
  <c r="D128" i="16"/>
  <c r="J127" i="16"/>
  <c r="G81" i="16"/>
  <c r="G127" i="16" s="1"/>
  <c r="H81" i="16"/>
  <c r="I81" i="16"/>
  <c r="I127" i="16" s="1"/>
  <c r="R81" i="16"/>
  <c r="AA81" i="16"/>
  <c r="H127" i="16"/>
  <c r="D81" i="16"/>
  <c r="D127" i="16" s="1"/>
  <c r="E81" i="16"/>
  <c r="F81" i="16" s="1"/>
  <c r="F127" i="16" s="1"/>
  <c r="O81" i="16"/>
  <c r="X81" i="16"/>
  <c r="C127" i="16"/>
  <c r="J126" i="16"/>
  <c r="G80" i="16"/>
  <c r="H80" i="16"/>
  <c r="I80" i="16" s="1"/>
  <c r="I126" i="16" s="1"/>
  <c r="R80" i="16"/>
  <c r="AA80" i="16"/>
  <c r="G126" i="16"/>
  <c r="D80" i="16"/>
  <c r="E80" i="16"/>
  <c r="F80" i="16" s="1"/>
  <c r="F126" i="16" s="1"/>
  <c r="O80" i="16"/>
  <c r="X80" i="16"/>
  <c r="D126" i="16"/>
  <c r="C126" i="16"/>
  <c r="B126" i="16"/>
  <c r="J125" i="16"/>
  <c r="G79" i="16"/>
  <c r="G125" i="16" s="1"/>
  <c r="H79" i="16"/>
  <c r="R79" i="16"/>
  <c r="AA79" i="16"/>
  <c r="H125" i="16"/>
  <c r="D79" i="16"/>
  <c r="D125" i="16" s="1"/>
  <c r="E79" i="16"/>
  <c r="O79" i="16"/>
  <c r="X79" i="16"/>
  <c r="E125" i="16"/>
  <c r="C125" i="16"/>
  <c r="B125" i="16"/>
  <c r="H124" i="16"/>
  <c r="G124" i="16"/>
  <c r="E124" i="16"/>
  <c r="J123" i="16"/>
  <c r="G77" i="16"/>
  <c r="G123" i="16" s="1"/>
  <c r="H77" i="16"/>
  <c r="I77" i="16" s="1"/>
  <c r="I123" i="16" s="1"/>
  <c r="R77" i="16"/>
  <c r="AA77" i="16"/>
  <c r="D77" i="16"/>
  <c r="D123" i="16" s="1"/>
  <c r="E77" i="16"/>
  <c r="E123" i="16" s="1"/>
  <c r="O77" i="16"/>
  <c r="X77" i="16"/>
  <c r="C123" i="16"/>
  <c r="B123" i="16"/>
  <c r="J122" i="16"/>
  <c r="G76" i="16"/>
  <c r="I76" i="16" s="1"/>
  <c r="I122" i="16" s="1"/>
  <c r="H76" i="16"/>
  <c r="H122" i="16" s="1"/>
  <c r="R76" i="16"/>
  <c r="AA76" i="16"/>
  <c r="D76" i="16"/>
  <c r="F76" i="16" s="1"/>
  <c r="E76" i="16"/>
  <c r="E122" i="16" s="1"/>
  <c r="O76" i="16"/>
  <c r="X76" i="16"/>
  <c r="J121" i="16"/>
  <c r="G75" i="16"/>
  <c r="G121" i="16" s="1"/>
  <c r="H75" i="16"/>
  <c r="I75" i="16" s="1"/>
  <c r="I121" i="16" s="1"/>
  <c r="R75" i="16"/>
  <c r="AA75" i="16"/>
  <c r="D75" i="16"/>
  <c r="D121" i="16" s="1"/>
  <c r="E75" i="16"/>
  <c r="E121" i="16" s="1"/>
  <c r="O75" i="16"/>
  <c r="X75" i="16"/>
  <c r="C121" i="16"/>
  <c r="B121" i="16"/>
  <c r="J120" i="16"/>
  <c r="G74" i="16"/>
  <c r="G120" i="16" s="1"/>
  <c r="H74" i="16"/>
  <c r="R74" i="16"/>
  <c r="AA74" i="16"/>
  <c r="D74" i="16"/>
  <c r="D120" i="16" s="1"/>
  <c r="E74" i="16"/>
  <c r="O74" i="16"/>
  <c r="X74" i="16"/>
  <c r="B120" i="16"/>
  <c r="H119" i="16"/>
  <c r="E119" i="16"/>
  <c r="D119" i="16"/>
  <c r="J118" i="16"/>
  <c r="G118" i="16"/>
  <c r="E118" i="16"/>
  <c r="D118" i="16"/>
  <c r="C118" i="16"/>
  <c r="B118" i="16"/>
  <c r="J32" i="16"/>
  <c r="J52" i="16"/>
  <c r="J12" i="16" s="1"/>
  <c r="J34" i="16"/>
  <c r="J54" i="16"/>
  <c r="J35" i="16"/>
  <c r="J55" i="16"/>
  <c r="J53" i="16" s="1"/>
  <c r="J36" i="16"/>
  <c r="J56" i="16"/>
  <c r="J16" i="16"/>
  <c r="J104" i="16" s="1"/>
  <c r="J37" i="16"/>
  <c r="J57" i="16"/>
  <c r="J17" i="16" s="1"/>
  <c r="J105" i="16" s="1"/>
  <c r="J39" i="16"/>
  <c r="J59" i="16"/>
  <c r="J40" i="16"/>
  <c r="J20" i="16" s="1"/>
  <c r="J108" i="16" s="1"/>
  <c r="J60" i="16"/>
  <c r="J58" i="16" s="1"/>
  <c r="J41" i="16"/>
  <c r="J21" i="16" s="1"/>
  <c r="J109" i="16" s="1"/>
  <c r="J61" i="16"/>
  <c r="J42" i="16"/>
  <c r="J22" i="16" s="1"/>
  <c r="J110" i="16" s="1"/>
  <c r="J62" i="16"/>
  <c r="J43" i="16"/>
  <c r="J63" i="16"/>
  <c r="G32" i="16"/>
  <c r="G12" i="16" s="1"/>
  <c r="H32" i="16"/>
  <c r="H12" i="16" s="1"/>
  <c r="G52" i="16"/>
  <c r="H52" i="16"/>
  <c r="G34" i="16"/>
  <c r="G14" i="16" s="1"/>
  <c r="G102" i="16" s="1"/>
  <c r="H34" i="16"/>
  <c r="H14" i="16" s="1"/>
  <c r="G54" i="16"/>
  <c r="H54" i="16"/>
  <c r="I54" i="16" s="1"/>
  <c r="G35" i="16"/>
  <c r="G15" i="16" s="1"/>
  <c r="H35" i="16"/>
  <c r="H15" i="16" s="1"/>
  <c r="G55" i="16"/>
  <c r="H55" i="16"/>
  <c r="G36" i="16"/>
  <c r="G16" i="16" s="1"/>
  <c r="H36" i="16"/>
  <c r="H16" i="16" s="1"/>
  <c r="G56" i="16"/>
  <c r="I56" i="16" s="1"/>
  <c r="H56" i="16"/>
  <c r="G37" i="16"/>
  <c r="G17" i="16" s="1"/>
  <c r="H37" i="16"/>
  <c r="H17" i="16" s="1"/>
  <c r="G57" i="16"/>
  <c r="H57" i="16"/>
  <c r="I57" i="16" s="1"/>
  <c r="G39" i="16"/>
  <c r="G19" i="16" s="1"/>
  <c r="H39" i="16"/>
  <c r="H19" i="16" s="1"/>
  <c r="H107" i="16" s="1"/>
  <c r="G59" i="16"/>
  <c r="I59" i="16" s="1"/>
  <c r="H59" i="16"/>
  <c r="G40" i="16"/>
  <c r="G20" i="16" s="1"/>
  <c r="H40" i="16"/>
  <c r="H20" i="16" s="1"/>
  <c r="H108" i="16" s="1"/>
  <c r="G60" i="16"/>
  <c r="G108" i="16" s="1"/>
  <c r="H60" i="16"/>
  <c r="G41" i="16"/>
  <c r="G21" i="16" s="1"/>
  <c r="H41" i="16"/>
  <c r="H21" i="16" s="1"/>
  <c r="H109" i="16" s="1"/>
  <c r="G61" i="16"/>
  <c r="I61" i="16" s="1"/>
  <c r="H61" i="16"/>
  <c r="G42" i="16"/>
  <c r="G22" i="16" s="1"/>
  <c r="H42" i="16"/>
  <c r="H22" i="16" s="1"/>
  <c r="H110" i="16" s="1"/>
  <c r="G62" i="16"/>
  <c r="G110" i="16" s="1"/>
  <c r="H62" i="16"/>
  <c r="I62" i="16"/>
  <c r="G43" i="16"/>
  <c r="G23" i="16" s="1"/>
  <c r="H43" i="16"/>
  <c r="H23" i="16" s="1"/>
  <c r="H111" i="16" s="1"/>
  <c r="G63" i="16"/>
  <c r="H63" i="16"/>
  <c r="I63" i="16"/>
  <c r="G33" i="16"/>
  <c r="I33" i="16" s="1"/>
  <c r="H33" i="16"/>
  <c r="G38" i="16"/>
  <c r="H38" i="16"/>
  <c r="G53" i="16"/>
  <c r="H53" i="16"/>
  <c r="G58" i="16"/>
  <c r="H58" i="16"/>
  <c r="H64" i="16" s="1"/>
  <c r="D32" i="16"/>
  <c r="D12" i="16" s="1"/>
  <c r="E32" i="16"/>
  <c r="E12" i="16" s="1"/>
  <c r="D52" i="16"/>
  <c r="D100" i="16" s="1"/>
  <c r="E52" i="16"/>
  <c r="D34" i="16"/>
  <c r="D14" i="16" s="1"/>
  <c r="E34" i="16"/>
  <c r="E14" i="16" s="1"/>
  <c r="D54" i="16"/>
  <c r="F54" i="16" s="1"/>
  <c r="E54" i="16"/>
  <c r="D35" i="16"/>
  <c r="D15" i="16" s="1"/>
  <c r="D103" i="16" s="1"/>
  <c r="E35" i="16"/>
  <c r="E15" i="16" s="1"/>
  <c r="D55" i="16"/>
  <c r="E55" i="16"/>
  <c r="D36" i="16"/>
  <c r="D16" i="16" s="1"/>
  <c r="E36" i="16"/>
  <c r="E16" i="16" s="1"/>
  <c r="D56" i="16"/>
  <c r="E56" i="16"/>
  <c r="E104" i="16" s="1"/>
  <c r="D37" i="16"/>
  <c r="D17" i="16" s="1"/>
  <c r="E37" i="16"/>
  <c r="E17" i="16" s="1"/>
  <c r="D57" i="16"/>
  <c r="E57" i="16"/>
  <c r="F57" i="16" s="1"/>
  <c r="D39" i="16"/>
  <c r="D19" i="16" s="1"/>
  <c r="E39" i="16"/>
  <c r="E19" i="16" s="1"/>
  <c r="D59" i="16"/>
  <c r="F59" i="16" s="1"/>
  <c r="E59" i="16"/>
  <c r="D40" i="16"/>
  <c r="D20" i="16" s="1"/>
  <c r="F20" i="16" s="1"/>
  <c r="E40" i="16"/>
  <c r="E20" i="16" s="1"/>
  <c r="D60" i="16"/>
  <c r="E60" i="16"/>
  <c r="F60" i="16" s="1"/>
  <c r="D41" i="16"/>
  <c r="D21" i="16" s="1"/>
  <c r="F21" i="16" s="1"/>
  <c r="E41" i="16"/>
  <c r="E21" i="16" s="1"/>
  <c r="F41" i="16"/>
  <c r="D61" i="16"/>
  <c r="E61" i="16"/>
  <c r="E109" i="16" s="1"/>
  <c r="D42" i="16"/>
  <c r="D22" i="16" s="1"/>
  <c r="F22" i="16" s="1"/>
  <c r="E42" i="16"/>
  <c r="E22" i="16" s="1"/>
  <c r="F42" i="16"/>
  <c r="D62" i="16"/>
  <c r="E62" i="16"/>
  <c r="D43" i="16"/>
  <c r="D23" i="16" s="1"/>
  <c r="F23" i="16" s="1"/>
  <c r="E43" i="16"/>
  <c r="E23" i="16" s="1"/>
  <c r="D63" i="16"/>
  <c r="F63" i="16" s="1"/>
  <c r="E63" i="16"/>
  <c r="D33" i="16"/>
  <c r="E33" i="16"/>
  <c r="D38" i="16"/>
  <c r="E38" i="16"/>
  <c r="F38" i="16"/>
  <c r="D53" i="16"/>
  <c r="E53" i="16"/>
  <c r="D58" i="16"/>
  <c r="E58" i="16"/>
  <c r="F58" i="16" s="1"/>
  <c r="C32" i="16"/>
  <c r="C12" i="16" s="1"/>
  <c r="C52" i="16"/>
  <c r="C34" i="16"/>
  <c r="C14" i="16" s="1"/>
  <c r="C54" i="16"/>
  <c r="C35" i="16"/>
  <c r="C55" i="16"/>
  <c r="C36" i="16"/>
  <c r="C56" i="16"/>
  <c r="C16" i="16" s="1"/>
  <c r="C104" i="16" s="1"/>
  <c r="C37" i="16"/>
  <c r="C57" i="16"/>
  <c r="C53" i="16" s="1"/>
  <c r="C39" i="16"/>
  <c r="C59" i="16"/>
  <c r="C40" i="16"/>
  <c r="C20" i="16" s="1"/>
  <c r="C108" i="16" s="1"/>
  <c r="C60" i="16"/>
  <c r="C41" i="16"/>
  <c r="C61" i="16"/>
  <c r="C42" i="16"/>
  <c r="C62" i="16"/>
  <c r="C22" i="16" s="1"/>
  <c r="C110" i="16" s="1"/>
  <c r="C43" i="16"/>
  <c r="C23" i="16" s="1"/>
  <c r="C111" i="16" s="1"/>
  <c r="C63" i="16"/>
  <c r="B32" i="16"/>
  <c r="B52" i="16"/>
  <c r="B34" i="16"/>
  <c r="B14" i="16" s="1"/>
  <c r="B54" i="16"/>
  <c r="B35" i="16"/>
  <c r="B55" i="16"/>
  <c r="B36" i="16"/>
  <c r="B16" i="16" s="1"/>
  <c r="B104" i="16" s="1"/>
  <c r="B56" i="16"/>
  <c r="B37" i="16"/>
  <c r="B17" i="16" s="1"/>
  <c r="B105" i="16" s="1"/>
  <c r="B57" i="16"/>
  <c r="B53" i="16" s="1"/>
  <c r="B39" i="16"/>
  <c r="B59" i="16"/>
  <c r="B58" i="16" s="1"/>
  <c r="B40" i="16"/>
  <c r="B60" i="16"/>
  <c r="B41" i="16"/>
  <c r="B61" i="16"/>
  <c r="B42" i="16"/>
  <c r="B22" i="16" s="1"/>
  <c r="B110" i="16" s="1"/>
  <c r="B62" i="16"/>
  <c r="B43" i="16"/>
  <c r="B23" i="16" s="1"/>
  <c r="B111" i="16" s="1"/>
  <c r="B63" i="16"/>
  <c r="G111" i="16"/>
  <c r="D110" i="16"/>
  <c r="E107" i="16"/>
  <c r="H105" i="16"/>
  <c r="G105" i="16"/>
  <c r="D105" i="16"/>
  <c r="H104" i="16"/>
  <c r="G103" i="16"/>
  <c r="E103" i="16"/>
  <c r="H102" i="16"/>
  <c r="H100" i="16"/>
  <c r="AB53" i="16"/>
  <c r="AB58" i="16"/>
  <c r="AA52" i="16"/>
  <c r="AA53" i="16"/>
  <c r="AA58" i="16"/>
  <c r="Z64" i="16"/>
  <c r="Y64" i="16"/>
  <c r="X52" i="16"/>
  <c r="X53" i="16"/>
  <c r="X58" i="16"/>
  <c r="W64" i="16"/>
  <c r="V64" i="16"/>
  <c r="U53" i="16"/>
  <c r="U64" i="16" s="1"/>
  <c r="U58" i="16"/>
  <c r="T53" i="16"/>
  <c r="T58" i="16"/>
  <c r="S53" i="16"/>
  <c r="S58" i="16"/>
  <c r="S64" i="16" s="1"/>
  <c r="R52" i="16"/>
  <c r="R53" i="16"/>
  <c r="R58" i="16"/>
  <c r="Q64" i="16"/>
  <c r="P64" i="16"/>
  <c r="O52" i="16"/>
  <c r="O53" i="16"/>
  <c r="O64" i="16" s="1"/>
  <c r="O58" i="16"/>
  <c r="N64" i="16"/>
  <c r="M64" i="16"/>
  <c r="L53" i="16"/>
  <c r="L58" i="16"/>
  <c r="K53" i="16"/>
  <c r="K64" i="16" s="1"/>
  <c r="K58" i="16"/>
  <c r="AA63" i="16"/>
  <c r="X63" i="16"/>
  <c r="R63" i="16"/>
  <c r="O63" i="16"/>
  <c r="AA62" i="16"/>
  <c r="X62" i="16"/>
  <c r="R62" i="16"/>
  <c r="O62" i="16"/>
  <c r="AA61" i="16"/>
  <c r="X61" i="16"/>
  <c r="R61" i="16"/>
  <c r="O61" i="16"/>
  <c r="AA60" i="16"/>
  <c r="X60" i="16"/>
  <c r="R60" i="16"/>
  <c r="O60" i="16"/>
  <c r="AA59" i="16"/>
  <c r="X59" i="16"/>
  <c r="R59" i="16"/>
  <c r="O59" i="16"/>
  <c r="AA57" i="16"/>
  <c r="X57" i="16"/>
  <c r="R57" i="16"/>
  <c r="O57" i="16"/>
  <c r="AA56" i="16"/>
  <c r="X56" i="16"/>
  <c r="R56" i="16"/>
  <c r="O56" i="16"/>
  <c r="AA55" i="16"/>
  <c r="X55" i="16"/>
  <c r="R55" i="16"/>
  <c r="O55" i="16"/>
  <c r="AA54" i="16"/>
  <c r="X54" i="16"/>
  <c r="R54" i="16"/>
  <c r="O54" i="16"/>
  <c r="AB33" i="16"/>
  <c r="AB38" i="16"/>
  <c r="AB44" i="16" s="1"/>
  <c r="AA32" i="16"/>
  <c r="AA33" i="16"/>
  <c r="AA38" i="16"/>
  <c r="Z44" i="16"/>
  <c r="Y44" i="16"/>
  <c r="X32" i="16"/>
  <c r="X44" i="16" s="1"/>
  <c r="X33" i="16"/>
  <c r="X38" i="16"/>
  <c r="W44" i="16"/>
  <c r="V44" i="16"/>
  <c r="U33" i="16"/>
  <c r="U44" i="16" s="1"/>
  <c r="U38" i="16"/>
  <c r="T33" i="16"/>
  <c r="T44" i="16" s="1"/>
  <c r="T38" i="16"/>
  <c r="S33" i="16"/>
  <c r="S44" i="16" s="1"/>
  <c r="S38" i="16"/>
  <c r="R32" i="16"/>
  <c r="R33" i="16"/>
  <c r="R38" i="16"/>
  <c r="Q44" i="16"/>
  <c r="P44" i="16"/>
  <c r="O32" i="16"/>
  <c r="O33" i="16"/>
  <c r="O38" i="16"/>
  <c r="O44" i="16"/>
  <c r="N44" i="16"/>
  <c r="M44" i="16"/>
  <c r="L33" i="16"/>
  <c r="L38" i="16"/>
  <c r="K33" i="16"/>
  <c r="K44" i="16" s="1"/>
  <c r="K38" i="16"/>
  <c r="AA43" i="16"/>
  <c r="X43" i="16"/>
  <c r="R43" i="16"/>
  <c r="O43" i="16"/>
  <c r="AA42" i="16"/>
  <c r="X42" i="16"/>
  <c r="R42" i="16"/>
  <c r="O42" i="16"/>
  <c r="AA41" i="16"/>
  <c r="X41" i="16"/>
  <c r="R41" i="16"/>
  <c r="O41" i="16"/>
  <c r="AA40" i="16"/>
  <c r="X40" i="16"/>
  <c r="R40" i="16"/>
  <c r="O40" i="16"/>
  <c r="AA39" i="16"/>
  <c r="X39" i="16"/>
  <c r="R39" i="16"/>
  <c r="O39" i="16"/>
  <c r="AA37" i="16"/>
  <c r="X37" i="16"/>
  <c r="R37" i="16"/>
  <c r="O37" i="16"/>
  <c r="AA36" i="16"/>
  <c r="X36" i="16"/>
  <c r="R36" i="16"/>
  <c r="O36" i="16"/>
  <c r="AA35" i="16"/>
  <c r="X35" i="16"/>
  <c r="R35" i="16"/>
  <c r="O35" i="16"/>
  <c r="AA34" i="16"/>
  <c r="X34" i="16"/>
  <c r="R34" i="16"/>
  <c r="O34" i="16"/>
  <c r="B4" i="16"/>
  <c r="B4" i="4" s="1"/>
  <c r="B3" i="16"/>
  <c r="B3" i="4" s="1"/>
  <c r="B2" i="16"/>
  <c r="B2" i="4" s="1"/>
  <c r="D21" i="6"/>
  <c r="G4" i="6"/>
  <c r="D14" i="6"/>
  <c r="G2" i="6" s="1"/>
  <c r="G15" i="14"/>
  <c r="F17" i="14"/>
  <c r="F34" i="14" s="1"/>
  <c r="C23" i="14"/>
  <c r="C37" i="14" s="1"/>
  <c r="G16" i="14"/>
  <c r="C7" i="2"/>
  <c r="D21" i="1"/>
  <c r="D42" i="1"/>
  <c r="D40" i="1" s="1"/>
  <c r="D38" i="1" s="1"/>
  <c r="G4" i="1" s="1"/>
  <c r="G10" i="14"/>
  <c r="G11" i="14" s="1"/>
  <c r="G9" i="14"/>
  <c r="F11" i="14"/>
  <c r="F33" i="14" s="1"/>
  <c r="E11" i="14"/>
  <c r="E33" i="14" s="1"/>
  <c r="E17" i="14"/>
  <c r="E34" i="14" s="1"/>
  <c r="D17" i="14"/>
  <c r="D34" i="14" s="1"/>
  <c r="C17" i="14"/>
  <c r="C34" i="14" s="1"/>
  <c r="B17" i="14"/>
  <c r="B34" i="14" s="1"/>
  <c r="C32" i="2"/>
  <c r="C28" i="2"/>
  <c r="C20" i="2"/>
  <c r="C15" i="2"/>
  <c r="D28" i="1"/>
  <c r="D25" i="1"/>
  <c r="D11" i="14"/>
  <c r="D33" i="14" s="1"/>
  <c r="B23" i="14"/>
  <c r="B37" i="14" s="1"/>
  <c r="A23" i="14"/>
  <c r="C11" i="14"/>
  <c r="C33" i="14" s="1"/>
  <c r="B11" i="14"/>
  <c r="B33" i="14" s="1"/>
  <c r="B4" i="14"/>
  <c r="B3" i="14"/>
  <c r="B2" i="14"/>
  <c r="C4" i="6"/>
  <c r="C3" i="6"/>
  <c r="C2" i="6"/>
  <c r="B4" i="2"/>
  <c r="B3" i="2"/>
  <c r="B2" i="2"/>
  <c r="E105" i="16" l="1"/>
  <c r="C58" i="16"/>
  <c r="G64" i="16"/>
  <c r="I128" i="16"/>
  <c r="O84" i="16"/>
  <c r="L44" i="16"/>
  <c r="L64" i="16"/>
  <c r="B20" i="16"/>
  <c r="B108" i="16" s="1"/>
  <c r="B15" i="16"/>
  <c r="B103" i="16" s="1"/>
  <c r="C19" i="16"/>
  <c r="F53" i="16"/>
  <c r="F61" i="16"/>
  <c r="F109" i="16" s="1"/>
  <c r="F17" i="16"/>
  <c r="F32" i="16"/>
  <c r="F100" i="16" s="1"/>
  <c r="I38" i="16"/>
  <c r="J33" i="16"/>
  <c r="F74" i="16"/>
  <c r="F120" i="16" s="1"/>
  <c r="H121" i="16"/>
  <c r="D122" i="16"/>
  <c r="F77" i="16"/>
  <c r="F123" i="16" s="1"/>
  <c r="E127" i="16"/>
  <c r="B78" i="16"/>
  <c r="B124" i="16" s="1"/>
  <c r="T84" i="16"/>
  <c r="G84" i="16"/>
  <c r="G130" i="16" s="1"/>
  <c r="C39" i="2"/>
  <c r="R64" i="16"/>
  <c r="B19" i="16"/>
  <c r="C17" i="16"/>
  <c r="C105" i="16" s="1"/>
  <c r="F62" i="16"/>
  <c r="F110" i="16" s="1"/>
  <c r="F56" i="16"/>
  <c r="F104" i="16" s="1"/>
  <c r="E102" i="16"/>
  <c r="F12" i="16"/>
  <c r="H44" i="16"/>
  <c r="G107" i="16"/>
  <c r="F128" i="16"/>
  <c r="D84" i="16"/>
  <c r="D130" i="16" s="1"/>
  <c r="R84" i="16"/>
  <c r="D18" i="1"/>
  <c r="G3" i="1" s="1"/>
  <c r="G17" i="14"/>
  <c r="G7" i="6" s="1"/>
  <c r="R44" i="16"/>
  <c r="AA64" i="16"/>
  <c r="C21" i="16"/>
  <c r="C109" i="16" s="1"/>
  <c r="D107" i="16"/>
  <c r="F36" i="16"/>
  <c r="J23" i="16"/>
  <c r="J111" i="16" s="1"/>
  <c r="H123" i="16"/>
  <c r="G128" i="16"/>
  <c r="E129" i="16"/>
  <c r="E84" i="16"/>
  <c r="E130" i="16" s="1"/>
  <c r="E44" i="16"/>
  <c r="J38" i="16"/>
  <c r="J64" i="16"/>
  <c r="F122" i="16"/>
  <c r="F119" i="16"/>
  <c r="AB64" i="16"/>
  <c r="B21" i="16"/>
  <c r="B109" i="16" s="1"/>
  <c r="B12" i="16"/>
  <c r="F33" i="16"/>
  <c r="F16" i="16"/>
  <c r="D102" i="16"/>
  <c r="I58" i="16"/>
  <c r="I64" i="16" s="1"/>
  <c r="I55" i="16"/>
  <c r="I52" i="16"/>
  <c r="J19" i="16"/>
  <c r="J15" i="16"/>
  <c r="J103" i="16" s="1"/>
  <c r="I74" i="16"/>
  <c r="I120" i="16" s="1"/>
  <c r="F75" i="16"/>
  <c r="F121" i="16" s="1"/>
  <c r="G122" i="16"/>
  <c r="C73" i="16"/>
  <c r="C84" i="16" s="1"/>
  <c r="C130" i="16" s="1"/>
  <c r="X84" i="16"/>
  <c r="S84" i="16"/>
  <c r="AA44" i="16"/>
  <c r="T64" i="16"/>
  <c r="X64" i="16"/>
  <c r="C15" i="16"/>
  <c r="C103" i="16" s="1"/>
  <c r="E111" i="16"/>
  <c r="E108" i="16"/>
  <c r="F37" i="16"/>
  <c r="F105" i="16" s="1"/>
  <c r="F55" i="16"/>
  <c r="F52" i="16"/>
  <c r="I53" i="16"/>
  <c r="H103" i="16"/>
  <c r="J14" i="16"/>
  <c r="J13" i="16" s="1"/>
  <c r="J101" i="16" s="1"/>
  <c r="I119" i="16"/>
  <c r="I118" i="16"/>
  <c r="I84" i="16"/>
  <c r="C18" i="16"/>
  <c r="C107" i="16"/>
  <c r="J100" i="16"/>
  <c r="D9" i="1"/>
  <c r="G5" i="1" s="1"/>
  <c r="F2" i="2"/>
  <c r="B107" i="16"/>
  <c r="B18" i="16"/>
  <c r="C64" i="16"/>
  <c r="C102" i="16"/>
  <c r="B102" i="16"/>
  <c r="B13" i="16"/>
  <c r="B101" i="16" s="1"/>
  <c r="C100" i="16"/>
  <c r="B64" i="16"/>
  <c r="B100" i="16"/>
  <c r="J107" i="16"/>
  <c r="C119" i="16"/>
  <c r="F64" i="16"/>
  <c r="F118" i="16"/>
  <c r="G3" i="6"/>
  <c r="D46" i="6"/>
  <c r="G104" i="16"/>
  <c r="B38" i="16"/>
  <c r="C38" i="16"/>
  <c r="F44" i="16"/>
  <c r="I41" i="16"/>
  <c r="I20" i="16"/>
  <c r="I36" i="16"/>
  <c r="I15" i="16"/>
  <c r="C120" i="16"/>
  <c r="J84" i="16"/>
  <c r="J130" i="16" s="1"/>
  <c r="J102" i="16"/>
  <c r="E100" i="16"/>
  <c r="D109" i="16"/>
  <c r="I42" i="16"/>
  <c r="I21" i="16"/>
  <c r="I37" i="16"/>
  <c r="I16" i="16"/>
  <c r="I104" i="16" s="1"/>
  <c r="I32" i="16"/>
  <c r="E120" i="16"/>
  <c r="H120" i="16"/>
  <c r="E126" i="16"/>
  <c r="H126" i="16"/>
  <c r="D108" i="16"/>
  <c r="B33" i="16"/>
  <c r="C33" i="16"/>
  <c r="D64" i="16"/>
  <c r="F43" i="16"/>
  <c r="F111" i="16" s="1"/>
  <c r="F39" i="16"/>
  <c r="F34" i="16"/>
  <c r="I60" i="16"/>
  <c r="H118" i="16"/>
  <c r="G119" i="16"/>
  <c r="F79" i="16"/>
  <c r="F125" i="16" s="1"/>
  <c r="I79" i="16"/>
  <c r="I125" i="16" s="1"/>
  <c r="G100" i="16"/>
  <c r="E110" i="16"/>
  <c r="D111" i="16"/>
  <c r="D44" i="16"/>
  <c r="F19" i="16"/>
  <c r="E18" i="16"/>
  <c r="E106" i="16" s="1"/>
  <c r="E13" i="16"/>
  <c r="I43" i="16"/>
  <c r="I22" i="16"/>
  <c r="I39" i="16"/>
  <c r="I17" i="16"/>
  <c r="I105" i="16" s="1"/>
  <c r="I34" i="16"/>
  <c r="I12" i="16"/>
  <c r="D104" i="16"/>
  <c r="G109" i="16"/>
  <c r="F40" i="16"/>
  <c r="F108" i="16" s="1"/>
  <c r="D18" i="16"/>
  <c r="D106" i="16" s="1"/>
  <c r="F35" i="16"/>
  <c r="F14" i="16"/>
  <c r="D13" i="16"/>
  <c r="G44" i="16"/>
  <c r="H18" i="16"/>
  <c r="H106" i="16" s="1"/>
  <c r="H13" i="16"/>
  <c r="H101" i="16" s="1"/>
  <c r="D124" i="16"/>
  <c r="F78" i="16"/>
  <c r="F124" i="16" s="1"/>
  <c r="H84" i="16"/>
  <c r="H130" i="16" s="1"/>
  <c r="E64" i="16"/>
  <c r="F15" i="16"/>
  <c r="F103" i="16" s="1"/>
  <c r="I23" i="16"/>
  <c r="I40" i="16"/>
  <c r="G18" i="16"/>
  <c r="G106" i="16" s="1"/>
  <c r="I19" i="16"/>
  <c r="I35" i="16"/>
  <c r="I14" i="16"/>
  <c r="G13" i="16"/>
  <c r="G101" i="16" s="1"/>
  <c r="J18" i="16" l="1"/>
  <c r="J106" i="16" s="1"/>
  <c r="B84" i="16"/>
  <c r="B130" i="16" s="1"/>
  <c r="I44" i="16"/>
  <c r="C44" i="16"/>
  <c r="I111" i="16"/>
  <c r="G24" i="16"/>
  <c r="C13" i="16"/>
  <c r="C24" i="16" s="1"/>
  <c r="C112" i="16" s="1"/>
  <c r="I108" i="16"/>
  <c r="C106" i="16"/>
  <c r="I130" i="16"/>
  <c r="J44" i="16"/>
  <c r="I18" i="16"/>
  <c r="I106" i="16" s="1"/>
  <c r="I107" i="16"/>
  <c r="B24" i="16"/>
  <c r="J24" i="16"/>
  <c r="J112" i="16" s="1"/>
  <c r="F84" i="16"/>
  <c r="F130" i="16" s="1"/>
  <c r="G7" i="1"/>
  <c r="D7" i="1"/>
  <c r="G2" i="1" s="1"/>
  <c r="I110" i="16"/>
  <c r="E101" i="16"/>
  <c r="E24" i="16"/>
  <c r="E112" i="16" s="1"/>
  <c r="I100" i="16"/>
  <c r="G112" i="16"/>
  <c r="B106" i="16"/>
  <c r="F13" i="16"/>
  <c r="F102" i="16"/>
  <c r="H24" i="16"/>
  <c r="H112" i="16" s="1"/>
  <c r="B44" i="16"/>
  <c r="I103" i="16"/>
  <c r="D49" i="6"/>
  <c r="G5" i="6"/>
  <c r="G6" i="6"/>
  <c r="D24" i="16"/>
  <c r="D112" i="16" s="1"/>
  <c r="D101" i="16"/>
  <c r="F18" i="16"/>
  <c r="F106" i="16" s="1"/>
  <c r="F107" i="16"/>
  <c r="I13" i="16"/>
  <c r="I101" i="16" s="1"/>
  <c r="I102" i="16"/>
  <c r="I109" i="16"/>
  <c r="C101" i="16" l="1"/>
  <c r="F101" i="16"/>
  <c r="F24" i="16"/>
  <c r="F112" i="16" s="1"/>
  <c r="I24" i="16"/>
  <c r="I112" i="16" s="1"/>
  <c r="B112" i="16"/>
</calcChain>
</file>

<file path=xl/sharedStrings.xml><?xml version="1.0" encoding="utf-8"?>
<sst xmlns="http://schemas.openxmlformats.org/spreadsheetml/2006/main" count="588" uniqueCount="274">
  <si>
    <t>INSTRUCTIONS</t>
  </si>
  <si>
    <t>Please use the template provided by IC. Changes to the template might affect encoding. When this happens, the file wiill be returned to the company and shall be considered as non-submission.</t>
  </si>
  <si>
    <r>
      <rPr>
        <sz val="10"/>
        <rFont val="Arial"/>
        <family val="2"/>
      </rPr>
      <t xml:space="preserve">Input is required for cells colored </t>
    </r>
    <r>
      <rPr>
        <b/>
        <sz val="10"/>
        <rFont val="Arial"/>
        <family val="2"/>
      </rPr>
      <t>GRAY</t>
    </r>
    <r>
      <rPr>
        <sz val="11"/>
        <color theme="1"/>
        <rFont val="Calibri"/>
        <family val="2"/>
        <scheme val="minor"/>
      </rPr>
      <t>.</t>
    </r>
  </si>
  <si>
    <r>
      <rPr>
        <sz val="10"/>
        <rFont val="Arial"/>
        <family val="2"/>
      </rPr>
      <t xml:space="preserve">Cells in </t>
    </r>
    <r>
      <rPr>
        <b/>
        <sz val="10"/>
        <rFont val="Arial"/>
        <family val="2"/>
      </rPr>
      <t>GREEN</t>
    </r>
    <r>
      <rPr>
        <sz val="11"/>
        <color theme="1"/>
        <rFont val="Calibri"/>
        <family val="2"/>
        <scheme val="minor"/>
      </rPr>
      <t xml:space="preserve"> have formulas and should not be altered.</t>
    </r>
  </si>
  <si>
    <t>Checking has been added to ensure that figures are correct prior to submission. Ensure that all checking indicators are 'OK' prior to submission. Otherwise, it will be returned for revision and will be considered non-submission.</t>
  </si>
  <si>
    <t>file name convention</t>
  </si>
  <si>
    <t>Quarterly Report on Selected Financial Statistics for Mutual Benefit Association (MBA)</t>
  </si>
  <si>
    <t>CHECKING</t>
  </si>
  <si>
    <t>Name of Association :</t>
  </si>
  <si>
    <t>Total Assets</t>
  </si>
  <si>
    <t>As of the Quarter Ending :</t>
  </si>
  <si>
    <t>Total Liabilities</t>
  </si>
  <si>
    <t>(Indicate whether Regular or Micro MBA)</t>
  </si>
  <si>
    <t>Total Fund Balance</t>
  </si>
  <si>
    <t>A = L + N</t>
  </si>
  <si>
    <t>I.</t>
  </si>
  <si>
    <t>FINANCIAL CONDITION</t>
  </si>
  <si>
    <t>( In Pesos)</t>
  </si>
  <si>
    <t>A.</t>
  </si>
  <si>
    <t xml:space="preserve"> Total Assets</t>
  </si>
  <si>
    <t>Invested Assets = II. Invested Assets</t>
  </si>
  <si>
    <t>Cash</t>
  </si>
  <si>
    <t xml:space="preserve">Invested Assets </t>
  </si>
  <si>
    <t>Members' Fees and Dues Receivable</t>
  </si>
  <si>
    <t>Members’ Contributions Dues and Uncollected</t>
  </si>
  <si>
    <t>Unremitted Premiums</t>
  </si>
  <si>
    <t>Other Assets</t>
  </si>
  <si>
    <t>B.</t>
  </si>
  <si>
    <t>Liability on Invidual Equity Value</t>
  </si>
  <si>
    <t>Basic Contingent Benefit Reserve</t>
  </si>
  <si>
    <t xml:space="preserve">Optional Benefit Reserve </t>
  </si>
  <si>
    <t>Regular</t>
  </si>
  <si>
    <t>Micro</t>
  </si>
  <si>
    <t>Claims Payable on Basic Contingent Benefit</t>
  </si>
  <si>
    <t>Claims Payable on Optional Benefits</t>
  </si>
  <si>
    <t>Premiums Received in Advance</t>
  </si>
  <si>
    <t>Members Contributions Received in Advance</t>
  </si>
  <si>
    <t>Amount Due to Reinsurers</t>
  </si>
  <si>
    <t>Accounts Payable</t>
  </si>
  <si>
    <t>Notes Payable</t>
  </si>
  <si>
    <t>Accrued Expenses</t>
  </si>
  <si>
    <t>Unearned Income</t>
  </si>
  <si>
    <t>Other Current &amp; Non-current Liabilities</t>
  </si>
  <si>
    <t>C.</t>
  </si>
  <si>
    <t>Free and Unassigned Fund Balance</t>
  </si>
  <si>
    <t>Assigned Fund Balance</t>
  </si>
  <si>
    <t>Funds Assigned for Guaranty Fund</t>
  </si>
  <si>
    <t>Funds Assigned for Members' Benefit</t>
  </si>
  <si>
    <t>Incremental Benefit for Individual Equity Value</t>
  </si>
  <si>
    <t>Education and Training</t>
  </si>
  <si>
    <t>Other Members' Benefits</t>
  </si>
  <si>
    <t>Funds Assigned for Community Development</t>
  </si>
  <si>
    <t>Revaluation Increment (net of changes)</t>
  </si>
  <si>
    <t>NOTE:</t>
  </si>
  <si>
    <t>A. Assets</t>
  </si>
  <si>
    <r>
      <rPr>
        <i/>
        <sz val="10"/>
        <rFont val="Arial Narrow"/>
        <family val="2"/>
      </rPr>
      <t xml:space="preserve">1. </t>
    </r>
    <r>
      <rPr>
        <b/>
        <i/>
        <sz val="10"/>
        <rFont val="Arial Narrow"/>
        <family val="2"/>
      </rPr>
      <t>Cash</t>
    </r>
    <r>
      <rPr>
        <i/>
        <sz val="10"/>
        <rFont val="Arial Narrow"/>
        <family val="2"/>
      </rPr>
      <t xml:space="preserve"> - Cash on Hand, Cash in Banks </t>
    </r>
  </si>
  <si>
    <t>Form 1 of 5</t>
  </si>
  <si>
    <t>Total Invested Assets</t>
  </si>
  <si>
    <t>II.   INVESTED ASSETS</t>
  </si>
  <si>
    <t>(In Pesos)</t>
  </si>
  <si>
    <t>TOTAL INVESTED ASSETS</t>
  </si>
  <si>
    <t>1.  * Net of Allowance for Expected Credit Loss, as applicable</t>
  </si>
  <si>
    <t>2.  Total Invested Assets should tally with Invested Assets from the I. Financial Condition</t>
  </si>
  <si>
    <t>Form 2 of 5</t>
  </si>
  <si>
    <t>III.</t>
  </si>
  <si>
    <t>OPERATING RESULTS</t>
  </si>
  <si>
    <t>Total Underwriting Income</t>
  </si>
  <si>
    <t>1.</t>
  </si>
  <si>
    <t>Total Underwriting Expense</t>
  </si>
  <si>
    <t>Members' Fees and Dues</t>
  </si>
  <si>
    <t>Total Comprehensive Income</t>
  </si>
  <si>
    <t>3</t>
  </si>
  <si>
    <t>3.1</t>
  </si>
  <si>
    <t>3.2</t>
  </si>
  <si>
    <t>4</t>
  </si>
  <si>
    <t>Experience Refund</t>
  </si>
  <si>
    <t>Penalties and Surcharges</t>
  </si>
  <si>
    <t>7</t>
  </si>
  <si>
    <t>TOTAL UNDERWRITING INCOME</t>
  </si>
  <si>
    <t>8</t>
  </si>
  <si>
    <t>Incremental Benefit on Individual Equity Value</t>
  </si>
  <si>
    <t>Collection Fees</t>
  </si>
  <si>
    <t>TOTAL UNDERWRITING EXPENSE</t>
  </si>
  <si>
    <t>Gross Investment Income</t>
  </si>
  <si>
    <t>Other Income</t>
  </si>
  <si>
    <t>Donations and Contributions Received</t>
  </si>
  <si>
    <t>Operating Expenses</t>
  </si>
  <si>
    <t>NET INCOME/ (LOSS) BEFORE FINAL TAX</t>
  </si>
  <si>
    <t>Provision for Final Tax</t>
  </si>
  <si>
    <t>TOTAL COMPREHENSIVE INCOME</t>
  </si>
  <si>
    <t>Form 3 of 5</t>
  </si>
  <si>
    <t>IV. BUSINESS DONE</t>
  </si>
  <si>
    <t>A. TOTAL FUND (BASIC FUND + OPTIONAL FUND)</t>
  </si>
  <si>
    <t>T O T A L</t>
  </si>
  <si>
    <t>No. of Policies</t>
  </si>
  <si>
    <t>No. of  Certificates</t>
  </si>
  <si>
    <t>Insured Lives</t>
  </si>
  <si>
    <t>Total Amount of Insurance</t>
  </si>
  <si>
    <t>No. of  Covered Members</t>
  </si>
  <si>
    <t xml:space="preserve">No. of Covered Dependents </t>
  </si>
  <si>
    <t>1)  Beginning Balance</t>
  </si>
  <si>
    <t>2)  Total New Business</t>
  </si>
  <si>
    <t>a. New Issues</t>
  </si>
  <si>
    <t>b. Renewal</t>
  </si>
  <si>
    <t>c. Reinstated</t>
  </si>
  <si>
    <t>d. Others</t>
  </si>
  <si>
    <t>3 )Total Terminations</t>
  </si>
  <si>
    <t>a. Deaths</t>
  </si>
  <si>
    <t>b. Surrenders</t>
  </si>
  <si>
    <t>c. Lapsed</t>
  </si>
  <si>
    <t>d. Matured</t>
  </si>
  <si>
    <t>e. Others</t>
  </si>
  <si>
    <r>
      <rPr>
        <b/>
        <sz val="11"/>
        <color theme="1"/>
        <rFont val="Arial"/>
        <family val="2"/>
      </rPr>
      <t xml:space="preserve">4)  Total of  In-force policies as of the end of the Year
</t>
    </r>
    <r>
      <rPr>
        <sz val="11"/>
        <color theme="1"/>
        <rFont val="Arial"/>
        <family val="2"/>
      </rPr>
      <t>(line1 + line2 - line3)</t>
    </r>
  </si>
  <si>
    <t xml:space="preserve">1. Basic Fund </t>
  </si>
  <si>
    <t>INDIVIDUAL INSURANCE</t>
  </si>
  <si>
    <t>GROUP INSURANCE</t>
  </si>
  <si>
    <t>(1)</t>
  </si>
  <si>
    <t>(2)</t>
  </si>
  <si>
    <t>(3)</t>
  </si>
  <si>
    <t>(4)</t>
  </si>
  <si>
    <t>(5)</t>
  </si>
  <si>
    <t>(6)</t>
  </si>
  <si>
    <t>(7)</t>
  </si>
  <si>
    <t>(8)</t>
  </si>
  <si>
    <t>(9)</t>
  </si>
  <si>
    <t>(10)</t>
  </si>
  <si>
    <t>(11)</t>
  </si>
  <si>
    <t>(12)</t>
  </si>
  <si>
    <t>(13)</t>
  </si>
  <si>
    <t>(16)</t>
  </si>
  <si>
    <t xml:space="preserve">          a. New Issues</t>
  </si>
  <si>
    <t xml:space="preserve">           b. Renewal</t>
  </si>
  <si>
    <t xml:space="preserve">           c. Reinstated</t>
  </si>
  <si>
    <t xml:space="preserve">           d. Others</t>
  </si>
  <si>
    <t xml:space="preserve">         a. Deaths</t>
  </si>
  <si>
    <t xml:space="preserve">         b. Surrenders</t>
  </si>
  <si>
    <t xml:space="preserve">         c. Lapsed</t>
  </si>
  <si>
    <t xml:space="preserve">         d. Matured</t>
  </si>
  <si>
    <t xml:space="preserve">         e. Others</t>
  </si>
  <si>
    <r>
      <rPr>
        <b/>
        <sz val="11"/>
        <color theme="1"/>
        <rFont val="Arial"/>
        <family val="2"/>
      </rPr>
      <t xml:space="preserve">4)  Total of Basic In-force policies as of the end of the Year
</t>
    </r>
    <r>
      <rPr>
        <sz val="11"/>
        <color theme="1"/>
        <rFont val="Arial"/>
        <family val="2"/>
      </rPr>
      <t>(line1 + line2 - line3)</t>
    </r>
  </si>
  <si>
    <t xml:space="preserve">2. Optional Fund </t>
  </si>
  <si>
    <t xml:space="preserve">3. Microinsurance </t>
  </si>
  <si>
    <t>Notes and Instructions:</t>
  </si>
  <si>
    <t>1) Amounts allocated to microinsurance (Table 3)  are subset of the amounts distributed between total insurance business lines.</t>
  </si>
  <si>
    <t>2) If both members and dependents are covered with both Basic Fund and Optional Fund,  the Number of Insured Lives should only be reported on Basic Fund</t>
  </si>
  <si>
    <t>3) For Micro MBAs, Table 3  should be equal to Tables 1 and 2</t>
  </si>
  <si>
    <t>4) No. of Insured Lives should be active as of December 31st of the year</t>
  </si>
  <si>
    <t>Form 4 of 5</t>
  </si>
  <si>
    <t>CHECKING
(TOTAL FUND: BASIC and OPTIONAL)</t>
  </si>
  <si>
    <t>TOTAL FUND</t>
  </si>
  <si>
    <t>CHECKING
(MICROINSURANCE)</t>
  </si>
  <si>
    <t>V. CLAIMS</t>
  </si>
  <si>
    <t>BASIC MEMBERS' BENEFITS</t>
  </si>
  <si>
    <t>Number of Claims Filed</t>
  </si>
  <si>
    <t>Death</t>
  </si>
  <si>
    <t>Disability</t>
  </si>
  <si>
    <t>Hospitalization Benefit</t>
  </si>
  <si>
    <t>Surrender</t>
  </si>
  <si>
    <t>Others</t>
  </si>
  <si>
    <t>Members</t>
  </si>
  <si>
    <t>Dependents</t>
  </si>
  <si>
    <t>TOTAL</t>
  </si>
  <si>
    <t>OPTIONAL INSURANCE</t>
  </si>
  <si>
    <t>Number of claims filed</t>
  </si>
  <si>
    <t>For non-micro business</t>
  </si>
  <si>
    <t>For micro business</t>
  </si>
  <si>
    <t>BASIC MEMBERS BENEFITS</t>
  </si>
  <si>
    <t>Total Amount Paid</t>
  </si>
  <si>
    <t xml:space="preserve">Amount of claims paid </t>
  </si>
  <si>
    <t>OPTIONAL INSURANCE: Total</t>
  </si>
  <si>
    <t>1.1 Government Issued Bonds</t>
  </si>
  <si>
    <t>Unremitted Members’ Contributions, Dues, and Fees</t>
  </si>
  <si>
    <t>Net Premiums Due and Uncollected</t>
  </si>
  <si>
    <t>Net Amount Recoverable from Reinsurers</t>
  </si>
  <si>
    <t>Net Members' Assessment Receivable</t>
  </si>
  <si>
    <r>
      <t xml:space="preserve">3. </t>
    </r>
    <r>
      <rPr>
        <b/>
        <i/>
        <sz val="10"/>
        <rFont val="Arial Narrow"/>
        <family val="2"/>
      </rPr>
      <t>Others</t>
    </r>
    <r>
      <rPr>
        <i/>
        <sz val="10"/>
        <rFont val="Arial Narrow"/>
        <family val="2"/>
      </rPr>
      <t xml:space="preserve"> - All other assets not elsewhere classified</t>
    </r>
  </si>
  <si>
    <t>1.2. Private Issued Bonds</t>
  </si>
  <si>
    <t>1.4. Mutual Funds</t>
  </si>
  <si>
    <t>1.3. Stocks/Equities</t>
  </si>
  <si>
    <t>1.5. Unit Investment Trusts</t>
  </si>
  <si>
    <t>1.6. Real Estate Investment Trusts</t>
  </si>
  <si>
    <t>1.7. Other Funds</t>
  </si>
  <si>
    <t>2.1 Government Issued Bonds - Current Assets</t>
  </si>
  <si>
    <t>2.2 Private Issued Bonds - Current Assets</t>
  </si>
  <si>
    <t>2.3 Government Issued Bonds - Non-Current Assets</t>
  </si>
  <si>
    <t>2.4 Private Issued Bonds - Non-Current Assets</t>
  </si>
  <si>
    <t>2.</t>
  </si>
  <si>
    <t>Net Members' Contribution</t>
  </si>
  <si>
    <t>Microinsurance</t>
  </si>
  <si>
    <t>Net Premiums</t>
  </si>
  <si>
    <t>Reinsurance Commissions</t>
  </si>
  <si>
    <t>2.1</t>
  </si>
  <si>
    <t>2.2</t>
  </si>
  <si>
    <t>Benefits/claims expenses</t>
  </si>
  <si>
    <t>Allocation for Liability on Individual Equity Value (50%)</t>
  </si>
  <si>
    <t>Inc/(Dec) in Reserve for Basic Contingent Benefit</t>
  </si>
  <si>
    <t>Inc/(Dec) in Reserve for Optional Benefit</t>
  </si>
  <si>
    <t>Other Member Benefit Expense</t>
  </si>
  <si>
    <t xml:space="preserve">Membership Enrollment and Marketing Expense </t>
  </si>
  <si>
    <t>Research and Development Expense</t>
  </si>
  <si>
    <t>Cash and Equivalents</t>
  </si>
  <si>
    <t>Financial Assets at Amortized Cost (FAAC)</t>
  </si>
  <si>
    <t>Financial Assets at Fair Value (FAFV) - OCI/P&amp;L</t>
  </si>
  <si>
    <t>Dividend Income</t>
  </si>
  <si>
    <t>Rental Income</t>
  </si>
  <si>
    <t>Loan Receivables</t>
  </si>
  <si>
    <t>Other Investments</t>
  </si>
  <si>
    <t>Capital Gains</t>
  </si>
  <si>
    <t>Capital Losses</t>
  </si>
  <si>
    <t>Investment Expenses</t>
  </si>
  <si>
    <t>Depreciation - Building</t>
  </si>
  <si>
    <t>Other Income/(Expenses)</t>
  </si>
  <si>
    <t>Other Comprehensive Income</t>
  </si>
  <si>
    <r>
      <t xml:space="preserve">2. </t>
    </r>
    <r>
      <rPr>
        <b/>
        <i/>
        <sz val="10"/>
        <rFont val="Arial Narrow"/>
        <family val="2"/>
      </rPr>
      <t>Invested Assets</t>
    </r>
    <r>
      <rPr>
        <i/>
        <sz val="10"/>
        <rFont val="Arial Narrow"/>
        <family val="2"/>
      </rPr>
      <t xml:space="preserve"> - Financial Assets at Fair Value Through Profit and Loss (FVPL), net of Allowance for Expected Credit Loss, Financial Assets at Amortized Cost (FAAC), net of Allowance for Expected Credit Loss, Financial Assets at Fair Value Through Other Comprehensive Income (FAFVOCI), net of Allowance for Expected Credit Loss, Investment Property, Time Deposits, Investments in Subsidiaries, Associates, and Joint Ventures, Shoprt-term Financial Assets (Should tally with the total on II. Invested Assets)</t>
    </r>
  </si>
  <si>
    <t>25.2.1</t>
  </si>
  <si>
    <t>25.2.2</t>
  </si>
  <si>
    <t>25.2.3</t>
  </si>
  <si>
    <t>1  Financial Assets at Fair Value Through Profit and Loss, net*</t>
  </si>
  <si>
    <t>2  Financial Assets at Amortized Cost (FAAC), net *</t>
  </si>
  <si>
    <t>3  Financial Assets at Fair Value Through Other Comprehensive Income (FAFVOCI), net *</t>
  </si>
  <si>
    <t>4  Loans</t>
  </si>
  <si>
    <t>5  Investments in Subsidiaries, Associates and Joint Ventures</t>
  </si>
  <si>
    <t>6  Investment Property</t>
  </si>
  <si>
    <t>7  Time Deposits / Fixed Deposits</t>
  </si>
  <si>
    <t>8  Short-Term Financial Assets</t>
  </si>
  <si>
    <t>3.1 Government Issued Bonds</t>
  </si>
  <si>
    <t>3.2. Private Issued Bonds</t>
  </si>
  <si>
    <t>3.3. Stocks/Equities</t>
  </si>
  <si>
    <t>3.4. Mutual Funds</t>
  </si>
  <si>
    <t>3.5. Unit Investment Trusts</t>
  </si>
  <si>
    <t>3.6. Real Estate Investment Trusts</t>
  </si>
  <si>
    <t>3.7. Other Funds</t>
  </si>
  <si>
    <t>4.1 Members Loan Certificate</t>
  </si>
  <si>
    <t>4.2. Policy Loans</t>
  </si>
  <si>
    <t>4.3. Other Loans</t>
  </si>
  <si>
    <t>5.1 Investments in Subsidiaries</t>
  </si>
  <si>
    <t>5.2 Investments in Associates</t>
  </si>
  <si>
    <t>5.3 Investments in Joint Ventures</t>
  </si>
  <si>
    <t>1. Benefits/Claims Expense - composed of Death Claims, Accidental Death Benefit, Disability Claims, Health Insurance Benefit, Medical Insurance Benefit</t>
  </si>
  <si>
    <t>9</t>
  </si>
  <si>
    <t>10</t>
  </si>
  <si>
    <t>11</t>
  </si>
  <si>
    <t>12</t>
  </si>
  <si>
    <t>13</t>
  </si>
  <si>
    <t>14</t>
  </si>
  <si>
    <t>15</t>
  </si>
  <si>
    <t>Premium Income</t>
  </si>
  <si>
    <t>Net Income/Loss Before Final Tax</t>
  </si>
  <si>
    <t>8.1</t>
  </si>
  <si>
    <t>8.2</t>
  </si>
  <si>
    <t>8.3</t>
  </si>
  <si>
    <t>8.4</t>
  </si>
  <si>
    <t>8.5</t>
  </si>
  <si>
    <t>8.6</t>
  </si>
  <si>
    <t>8.7</t>
  </si>
  <si>
    <t>16</t>
  </si>
  <si>
    <t>version as of Dec 2022</t>
  </si>
  <si>
    <t>1. Benefits/Claims Expense should tally the amount in III. Operating Results; should be reported as incurred</t>
  </si>
  <si>
    <t>Amount of claims incurred
(in Pesos)</t>
  </si>
  <si>
    <t>Benefit Expense Incurred</t>
  </si>
  <si>
    <t>Amounts Incurred in PhP</t>
  </si>
  <si>
    <t>Total</t>
  </si>
  <si>
    <t>Benefit Expense Incurred = V. Claims Incurred</t>
  </si>
  <si>
    <t>Male</t>
  </si>
  <si>
    <t>Female</t>
  </si>
  <si>
    <t xml:space="preserve">Male </t>
  </si>
  <si>
    <t>VI. BUSINESS DONE (INSURED LIVES WITH OWN BUSINESS/ES)*</t>
  </si>
  <si>
    <t xml:space="preserve">      Line of Business 
(Microinsurance Business)</t>
  </si>
  <si>
    <t>Male**</t>
  </si>
  <si>
    <t>Female***</t>
  </si>
  <si>
    <t>NOTES:</t>
  </si>
  <si>
    <t>2)Total number of Male-led Enterprises covered with micro-insurance**</t>
  </si>
  <si>
    <t>3)Total number of Female-led Enterprises covered with micro-insurance***</t>
  </si>
  <si>
    <t>1) Data on Individual Person who may owned/led an Enterprise/s or Business/es covered by micro-insurance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</si>
</sst>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 #,##0_);_(* \(#,##0\);_(* &quot;-&quot;??_);_(@_)"/>
    <numFmt numFmtId="166" formatCode="[$-3409]dd\-mmm\-yy;@"/>
    <numFmt numFmtId="167" formatCode="[$Php-3409]#,##0.00"/>
    <numFmt numFmtId="168" formatCode="_(* #,##0.00_);_(* \(#,##0.00\);_(* \-??_);_(@_)"/>
    <numFmt numFmtId="169" formatCode="#,##0.00\ ;&quot; (&quot;#,##0.00\);&quot; -&quot;#\ ;@\ "/>
  </numFmts>
  <fonts count="6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2"/>
      <color theme="0"/>
      <name val="Arial"/>
      <family val="2"/>
    </font>
    <font>
      <i/>
      <sz val="11"/>
      <color theme="0"/>
      <name val="Arial"/>
      <family val="2"/>
    </font>
    <font>
      <sz val="11"/>
      <color theme="0"/>
      <name val="Arial"/>
      <family val="2"/>
    </font>
    <font>
      <b/>
      <i/>
      <sz val="11"/>
      <color theme="0"/>
      <name val="Arial"/>
      <family val="2"/>
    </font>
    <font>
      <b/>
      <sz val="10"/>
      <name val="Arial"/>
      <family val="2"/>
    </font>
    <font>
      <sz val="11"/>
      <name val="Arial"/>
      <family val="2"/>
    </font>
    <font>
      <i/>
      <sz val="10"/>
      <color theme="1"/>
      <name val="Arial"/>
      <family val="2"/>
    </font>
    <font>
      <sz val="10"/>
      <color theme="0"/>
      <name val="Arial"/>
      <family val="2"/>
    </font>
    <font>
      <b/>
      <sz val="11"/>
      <name val="Arial"/>
      <family val="2"/>
    </font>
    <font>
      <b/>
      <sz val="10"/>
      <color theme="1"/>
      <name val="Arial"/>
      <family val="2"/>
    </font>
    <font>
      <strike/>
      <sz val="12"/>
      <color theme="1"/>
      <name val="Arial"/>
      <family val="2"/>
    </font>
    <font>
      <b/>
      <i/>
      <sz val="12"/>
      <color theme="1"/>
      <name val="Arial"/>
      <family val="2"/>
    </font>
    <font>
      <b/>
      <sz val="11"/>
      <color theme="1"/>
      <name val="Arial"/>
      <family val="2"/>
    </font>
    <font>
      <i/>
      <sz val="11"/>
      <name val="Arial Narrow"/>
      <family val="2"/>
    </font>
    <font>
      <i/>
      <sz val="10"/>
      <color theme="1" tint="0.249977111117893"/>
      <name val="Arial Narrow"/>
      <family val="2"/>
    </font>
    <font>
      <b/>
      <sz val="15"/>
      <color rgb="FF0000FF"/>
      <name val="Times New Roman"/>
      <family val="1"/>
    </font>
    <font>
      <sz val="12"/>
      <color theme="1"/>
      <name val="Arial Narrow"/>
      <family val="2"/>
    </font>
    <font>
      <i/>
      <sz val="10"/>
      <name val="Arial"/>
      <family val="2"/>
    </font>
    <font>
      <sz val="11"/>
      <color theme="1"/>
      <name val="Arial"/>
      <family val="2"/>
    </font>
    <font>
      <b/>
      <sz val="13"/>
      <color theme="1"/>
      <name val="Arial"/>
      <family val="2"/>
    </font>
    <font>
      <i/>
      <sz val="12"/>
      <color rgb="FFFF0000"/>
      <name val="Arial"/>
      <family val="2"/>
    </font>
    <font>
      <b/>
      <i/>
      <u/>
      <sz val="12"/>
      <name val="Arial Narrow"/>
      <family val="2"/>
    </font>
    <font>
      <i/>
      <sz val="12"/>
      <color theme="1"/>
      <name val="Arial Narrow"/>
      <family val="2"/>
    </font>
    <font>
      <sz val="11"/>
      <name val="Arial Narrow"/>
      <family val="2"/>
    </font>
    <font>
      <sz val="10"/>
      <name val="Arial Narrow"/>
      <family val="2"/>
    </font>
    <font>
      <sz val="10"/>
      <color theme="1"/>
      <name val="Arial"/>
      <family val="2"/>
    </font>
    <font>
      <sz val="10"/>
      <name val="Arial"/>
      <family val="2"/>
    </font>
    <font>
      <b/>
      <sz val="11"/>
      <color theme="0"/>
      <name val="Calibri"/>
      <family val="2"/>
      <scheme val="minor"/>
    </font>
    <font>
      <b/>
      <sz val="11"/>
      <color theme="0"/>
      <name val="Arial"/>
      <family val="2"/>
    </font>
    <font>
      <i/>
      <sz val="11"/>
      <color rgb="FFFF0000"/>
      <name val="Arial Narrow"/>
      <family val="2"/>
    </font>
    <font>
      <i/>
      <sz val="10"/>
      <name val="Arial Narrow"/>
      <family val="2"/>
    </font>
    <font>
      <sz val="10"/>
      <color rgb="FFFF0000"/>
      <name val="Arial Narrow"/>
      <family val="2"/>
    </font>
    <font>
      <b/>
      <sz val="11"/>
      <name val="Arial Narrow"/>
      <family val="2"/>
    </font>
    <font>
      <sz val="9"/>
      <name val="Arial"/>
      <family val="2"/>
    </font>
    <font>
      <sz val="10"/>
      <color theme="1"/>
      <name val="Calibri"/>
      <family val="2"/>
      <scheme val="minor"/>
    </font>
    <font>
      <i/>
      <sz val="11"/>
      <name val="Arial"/>
      <family val="2"/>
    </font>
    <font>
      <b/>
      <i/>
      <sz val="10"/>
      <name val="Arial Narrow"/>
      <family val="2"/>
    </font>
    <font>
      <sz val="11"/>
      <color theme="1"/>
      <name val="Calibri"/>
      <family val="2"/>
      <scheme val="minor"/>
    </font>
    <font>
      <sz val="11"/>
      <color indexed="8"/>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u/>
      <sz val="11"/>
      <color theme="10"/>
      <name val="Calibri"/>
      <family val="2"/>
      <scheme val="minor"/>
    </font>
    <font>
      <sz val="9"/>
      <color theme="1"/>
      <name val="Arial"/>
      <family val="2"/>
    </font>
    <font>
      <sz val="8"/>
      <name val="Calibri"/>
      <family val="2"/>
      <scheme val="minor"/>
    </font>
    <font>
      <sz val="8"/>
      <name val="Calibri"/>
      <family val="2"/>
      <scheme val="minor"/>
    </font>
    <font>
      <b/>
      <i/>
      <sz val="12"/>
      <color rgb="FFFF0000"/>
      <name val="Arial Narrow"/>
      <family val="2"/>
    </font>
    <font>
      <i/>
      <sz val="12"/>
      <name val="Arial Narrow"/>
      <family val="2"/>
    </font>
  </fonts>
  <fills count="40">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6795556505021"/>
        <bgColor indexed="64"/>
      </patternFill>
    </fill>
    <fill>
      <patternFill patternType="solid">
        <fgColor theme="4" tint="0.39991454817346722"/>
        <bgColor indexed="64"/>
      </patternFill>
    </fill>
    <fill>
      <patternFill patternType="solid">
        <fgColor theme="4" tint="0.7999206518753624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8" tint="0.79992065187536243"/>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tint="0.79995117038483843"/>
        <bgColor indexed="64"/>
      </patternFill>
    </fill>
    <fill>
      <patternFill patternType="solid">
        <fgColor theme="4" tint="0.39994506668294322"/>
        <bgColor indexed="64"/>
      </patternFill>
    </fill>
    <fill>
      <patternFill patternType="solid">
        <fgColor theme="0" tint="-0.14999847407452621"/>
        <bgColor indexed="64"/>
      </patternFill>
    </fill>
  </fills>
  <borders count="6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thin">
        <color auto="1"/>
      </right>
      <top/>
      <bottom/>
      <diagonal/>
    </border>
    <border>
      <left style="thin">
        <color auto="1"/>
      </left>
      <right style="thin">
        <color auto="1"/>
      </right>
      <top/>
      <bottom/>
      <diagonal/>
    </border>
    <border>
      <left style="medium">
        <color auto="1"/>
      </left>
      <right style="thin">
        <color auto="1"/>
      </right>
      <top/>
      <bottom/>
      <diagonal/>
    </border>
    <border>
      <left/>
      <right/>
      <top/>
      <bottom style="thin">
        <color theme="1"/>
      </bottom>
      <diagonal/>
    </border>
    <border>
      <left/>
      <right/>
      <top style="thin">
        <color theme="1"/>
      </top>
      <bottom style="thin">
        <color auto="1"/>
      </bottom>
      <diagonal/>
    </border>
    <border>
      <left/>
      <right/>
      <top style="thin">
        <color theme="1"/>
      </top>
      <bottom style="double">
        <color theme="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auto="1"/>
      </left>
      <right/>
      <top/>
      <bottom style="thin">
        <color auto="1"/>
      </bottom>
      <diagonal/>
    </border>
    <border>
      <left/>
      <right/>
      <top style="medium">
        <color indexed="64"/>
      </top>
      <bottom/>
      <diagonal/>
    </border>
    <border>
      <left style="medium">
        <color indexed="64"/>
      </left>
      <right style="thin">
        <color auto="1"/>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74">
    <xf numFmtId="0" fontId="0" fillId="0" borderId="0"/>
    <xf numFmtId="164" fontId="43" fillId="0" borderId="0" applyFont="0" applyFill="0" applyBorder="0" applyAlignment="0" applyProtection="0"/>
    <xf numFmtId="0" fontId="32" fillId="0" borderId="0"/>
    <xf numFmtId="164" fontId="32" fillId="0" borderId="0" applyFont="0" applyFill="0" applyBorder="0" applyAlignment="0" applyProtection="0"/>
    <xf numFmtId="164" fontId="43" fillId="0" borderId="0" applyFont="0" applyFill="0" applyBorder="0" applyAlignment="0" applyProtection="0"/>
    <xf numFmtId="0" fontId="3" fillId="0" borderId="0"/>
    <xf numFmtId="43" fontId="44" fillId="0" borderId="0" applyFont="0" applyFill="0" applyBorder="0" applyAlignment="0" applyProtection="0"/>
    <xf numFmtId="43" fontId="32" fillId="0" borderId="0" applyFont="0" applyFill="0" applyBorder="0" applyAlignment="0" applyProtection="0"/>
    <xf numFmtId="43" fontId="44" fillId="0" borderId="0" applyFont="0" applyFill="0" applyBorder="0" applyAlignment="0" applyProtection="0"/>
    <xf numFmtId="0" fontId="44" fillId="0" borderId="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18" borderId="0" applyNumberFormat="0" applyBorder="0" applyAlignment="0" applyProtection="0"/>
    <xf numFmtId="0" fontId="44" fillId="21" borderId="0" applyNumberFormat="0" applyBorder="0" applyAlignment="0" applyProtection="0"/>
    <xf numFmtId="0" fontId="44" fillId="24" borderId="0" applyNumberFormat="0" applyBorder="0" applyAlignment="0" applyProtection="0"/>
    <xf numFmtId="0" fontId="46" fillId="25"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32" borderId="0" applyNumberFormat="0" applyBorder="0" applyAlignment="0" applyProtection="0"/>
    <xf numFmtId="0" fontId="47" fillId="16" borderId="0" applyNumberFormat="0" applyBorder="0" applyAlignment="0" applyProtection="0"/>
    <xf numFmtId="0" fontId="48" fillId="33" borderId="40" applyNumberFormat="0" applyAlignment="0" applyProtection="0"/>
    <xf numFmtId="0" fontId="49" fillId="34" borderId="41" applyNumberFormat="0" applyAlignment="0" applyProtection="0"/>
    <xf numFmtId="168" fontId="44" fillId="0" borderId="0" applyFill="0" applyBorder="0" applyAlignment="0" applyProtection="0"/>
    <xf numFmtId="43" fontId="32" fillId="0" borderId="0" applyFont="0" applyFill="0" applyBorder="0" applyAlignment="0" applyProtection="0"/>
    <xf numFmtId="43" fontId="44" fillId="0" borderId="0" applyFont="0" applyFill="0" applyBorder="0" applyAlignment="0" applyProtection="0"/>
    <xf numFmtId="0" fontId="50" fillId="0" borderId="0" applyNumberFormat="0" applyFill="0" applyBorder="0" applyAlignment="0" applyProtection="0"/>
    <xf numFmtId="0" fontId="51" fillId="17" borderId="0" applyNumberFormat="0" applyBorder="0" applyAlignment="0" applyProtection="0"/>
    <xf numFmtId="0" fontId="52" fillId="0" borderId="42" applyNumberFormat="0" applyFill="0" applyAlignment="0" applyProtection="0"/>
    <xf numFmtId="0" fontId="53" fillId="0" borderId="43" applyNumberFormat="0" applyFill="0" applyAlignment="0" applyProtection="0"/>
    <xf numFmtId="0" fontId="54" fillId="0" borderId="44" applyNumberFormat="0" applyFill="0" applyAlignment="0" applyProtection="0"/>
    <xf numFmtId="0" fontId="54" fillId="0" borderId="0" applyNumberFormat="0" applyFill="0" applyBorder="0" applyAlignment="0" applyProtection="0"/>
    <xf numFmtId="0" fontId="55" fillId="20" borderId="40" applyNumberFormat="0" applyAlignment="0" applyProtection="0"/>
    <xf numFmtId="0" fontId="56" fillId="0" borderId="45" applyNumberFormat="0" applyFill="0" applyAlignment="0" applyProtection="0"/>
    <xf numFmtId="0" fontId="57" fillId="35" borderId="0" applyNumberFormat="0" applyBorder="0" applyAlignment="0" applyProtection="0"/>
    <xf numFmtId="0" fontId="32" fillId="0" borderId="0"/>
    <xf numFmtId="0" fontId="44" fillId="36" borderId="46" applyNumberFormat="0" applyAlignment="0" applyProtection="0"/>
    <xf numFmtId="0" fontId="58" fillId="33" borderId="47" applyNumberFormat="0" applyAlignment="0" applyProtection="0"/>
    <xf numFmtId="9" fontId="44" fillId="0" borderId="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59" fillId="0" borderId="0" applyNumberFormat="0" applyFill="0" applyBorder="0" applyAlignment="0" applyProtection="0"/>
    <xf numFmtId="0" fontId="45" fillId="0" borderId="48" applyNumberFormat="0" applyFill="0" applyAlignment="0" applyProtection="0"/>
    <xf numFmtId="0" fontId="60" fillId="0" borderId="0" applyNumberForma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169" fontId="44" fillId="0" borderId="0"/>
    <xf numFmtId="168" fontId="44" fillId="0" borderId="0" applyFill="0" applyBorder="0" applyAlignment="0" applyProtection="0"/>
    <xf numFmtId="0" fontId="44" fillId="0" borderId="0"/>
    <xf numFmtId="0" fontId="44"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2" fillId="0" borderId="0"/>
    <xf numFmtId="0" fontId="61" fillId="0" borderId="0" applyNumberFormat="0" applyFill="0" applyBorder="0" applyAlignment="0" applyProtection="0"/>
    <xf numFmtId="43" fontId="44" fillId="0" borderId="0" applyFont="0" applyFill="0" applyBorder="0" applyAlignment="0" applyProtection="0"/>
    <xf numFmtId="0" fontId="62" fillId="0" borderId="0"/>
    <xf numFmtId="0" fontId="32" fillId="0" borderId="0">
      <alignment vertical="top"/>
    </xf>
    <xf numFmtId="43" fontId="3" fillId="0" borderId="0" applyFont="0" applyFill="0" applyBorder="0" applyAlignment="0" applyProtection="0"/>
  </cellStyleXfs>
  <cellXfs count="316">
    <xf numFmtId="0" fontId="0" fillId="0" borderId="0" xfId="0"/>
    <xf numFmtId="0" fontId="4" fillId="2" borderId="0" xfId="0" applyFont="1" applyFill="1"/>
    <xf numFmtId="0" fontId="5" fillId="0" borderId="0" xfId="0" applyFont="1" applyAlignment="1">
      <alignment horizontal="center"/>
    </xf>
    <xf numFmtId="164" fontId="4" fillId="2" borderId="0" xfId="1" applyFont="1" applyFill="1"/>
    <xf numFmtId="0" fontId="4" fillId="0" borderId="0" xfId="0" applyFont="1"/>
    <xf numFmtId="0" fontId="6" fillId="3" borderId="0" xfId="0" applyFont="1" applyFill="1"/>
    <xf numFmtId="0" fontId="7" fillId="3" borderId="0" xfId="0" applyFont="1" applyFill="1"/>
    <xf numFmtId="0" fontId="8" fillId="3" borderId="0" xfId="0" applyFont="1" applyFill="1"/>
    <xf numFmtId="0" fontId="9" fillId="3" borderId="0" xfId="0" applyFont="1" applyFill="1" applyAlignment="1">
      <alignment horizontal="center"/>
    </xf>
    <xf numFmtId="0" fontId="10" fillId="2" borderId="1" xfId="0" applyFont="1" applyFill="1" applyBorder="1" applyAlignment="1">
      <alignment vertical="center"/>
    </xf>
    <xf numFmtId="0" fontId="10" fillId="2" borderId="3" xfId="0" applyFont="1" applyFill="1" applyBorder="1"/>
    <xf numFmtId="0" fontId="11" fillId="3" borderId="0" xfId="0" applyFont="1" applyFill="1"/>
    <xf numFmtId="0" fontId="12" fillId="0" borderId="4" xfId="0" applyFont="1" applyBorder="1"/>
    <xf numFmtId="0" fontId="13" fillId="3" borderId="0" xfId="0" applyFont="1" applyFill="1"/>
    <xf numFmtId="0" fontId="0" fillId="3" borderId="0" xfId="0" applyFill="1"/>
    <xf numFmtId="0" fontId="11" fillId="3" borderId="0" xfId="0" applyFont="1" applyFill="1" applyAlignment="1">
      <alignment horizontal="centerContinuous"/>
    </xf>
    <xf numFmtId="0" fontId="10" fillId="5" borderId="0" xfId="0" applyFont="1" applyFill="1" applyAlignment="1">
      <alignment horizontal="left"/>
    </xf>
    <xf numFmtId="0" fontId="14" fillId="5" borderId="0" xfId="0" applyFont="1" applyFill="1"/>
    <xf numFmtId="0" fontId="5" fillId="2" borderId="0" xfId="0" applyFont="1" applyFill="1" applyAlignment="1">
      <alignment horizontal="center"/>
    </xf>
    <xf numFmtId="0" fontId="15" fillId="6" borderId="10"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4" fillId="0" borderId="12" xfId="0" applyFont="1" applyBorder="1"/>
    <xf numFmtId="165" fontId="5" fillId="8" borderId="13" xfId="1" applyNumberFormat="1" applyFont="1" applyFill="1" applyBorder="1"/>
    <xf numFmtId="165" fontId="4" fillId="4" borderId="14" xfId="1" applyNumberFormat="1" applyFont="1" applyFill="1" applyBorder="1"/>
    <xf numFmtId="165" fontId="4" fillId="4" borderId="15" xfId="1" applyNumberFormat="1" applyFont="1" applyFill="1" applyBorder="1"/>
    <xf numFmtId="165" fontId="5" fillId="8" borderId="19" xfId="1" applyNumberFormat="1" applyFont="1" applyFill="1" applyBorder="1"/>
    <xf numFmtId="165" fontId="5" fillId="0" borderId="20" xfId="1" applyNumberFormat="1" applyFont="1" applyFill="1" applyBorder="1"/>
    <xf numFmtId="164" fontId="4" fillId="0" borderId="21" xfId="1" applyFont="1" applyFill="1" applyBorder="1"/>
    <xf numFmtId="164" fontId="4" fillId="0" borderId="0" xfId="1" applyFont="1" applyFill="1" applyBorder="1"/>
    <xf numFmtId="167" fontId="16" fillId="0" borderId="0" xfId="0" applyNumberFormat="1" applyFont="1"/>
    <xf numFmtId="0" fontId="17" fillId="0" borderId="0" xfId="0" applyFont="1"/>
    <xf numFmtId="0" fontId="5" fillId="0" borderId="6" xfId="0" applyFont="1" applyBorder="1" applyAlignment="1">
      <alignment horizontal="center"/>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4" fillId="0" borderId="12" xfId="0" applyFont="1" applyBorder="1" applyAlignment="1">
      <alignment horizontal="left"/>
    </xf>
    <xf numFmtId="0" fontId="5" fillId="8" borderId="13" xfId="0" applyFont="1" applyFill="1" applyBorder="1" applyAlignment="1">
      <alignment horizontal="left"/>
    </xf>
    <xf numFmtId="164" fontId="4" fillId="4" borderId="16" xfId="1" applyFont="1" applyFill="1" applyBorder="1" applyAlignment="1">
      <alignment horizontal="center"/>
    </xf>
    <xf numFmtId="0" fontId="5" fillId="0" borderId="0" xfId="0" applyFont="1" applyAlignment="1">
      <alignment horizontal="left"/>
    </xf>
    <xf numFmtId="165" fontId="4" fillId="0" borderId="0" xfId="1" applyNumberFormat="1" applyFont="1" applyFill="1" applyBorder="1"/>
    <xf numFmtId="164" fontId="4" fillId="0" borderId="0" xfId="1" applyFont="1" applyFill="1" applyBorder="1" applyAlignment="1">
      <alignment horizontal="center"/>
    </xf>
    <xf numFmtId="0" fontId="19" fillId="0" borderId="0" xfId="0" applyFont="1" applyAlignment="1">
      <alignment horizontal="right"/>
    </xf>
    <xf numFmtId="0" fontId="5" fillId="0" borderId="10" xfId="0" applyFont="1" applyBorder="1"/>
    <xf numFmtId="0" fontId="5" fillId="0" borderId="2" xfId="0" applyFont="1" applyBorder="1"/>
    <xf numFmtId="0" fontId="5" fillId="0" borderId="11" xfId="0" applyFont="1" applyBorder="1"/>
    <xf numFmtId="0" fontId="5" fillId="0" borderId="10"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xf numFmtId="0" fontId="5" fillId="0" borderId="2" xfId="0" applyFont="1" applyBorder="1" applyAlignment="1">
      <alignment horizontal="left" vertical="center" wrapText="1"/>
    </xf>
    <xf numFmtId="0" fontId="5" fillId="0" borderId="2" xfId="0" applyFont="1" applyBorder="1" applyAlignment="1">
      <alignment vertical="center" wrapText="1"/>
    </xf>
    <xf numFmtId="0" fontId="5" fillId="0" borderId="14" xfId="0" applyFont="1" applyBorder="1"/>
    <xf numFmtId="0" fontId="21" fillId="2" borderId="0" xfId="0" applyFont="1" applyFill="1" applyAlignment="1" applyProtection="1">
      <alignment horizontal="right"/>
      <protection locked="0"/>
    </xf>
    <xf numFmtId="0" fontId="22" fillId="0" borderId="0" xfId="0" applyFont="1"/>
    <xf numFmtId="164" fontId="4" fillId="0" borderId="0" xfId="4" applyFont="1"/>
    <xf numFmtId="0" fontId="10" fillId="2" borderId="2" xfId="0" applyFont="1" applyFill="1" applyBorder="1"/>
    <xf numFmtId="0" fontId="5" fillId="2" borderId="0" xfId="0" applyFont="1" applyFill="1"/>
    <xf numFmtId="0" fontId="24" fillId="2" borderId="0" xfId="0" applyFont="1" applyFill="1"/>
    <xf numFmtId="164" fontId="24" fillId="2" borderId="0" xfId="4" applyFont="1" applyFill="1" applyBorder="1"/>
    <xf numFmtId="0" fontId="18" fillId="2" borderId="0" xfId="0" applyFont="1" applyFill="1"/>
    <xf numFmtId="0" fontId="25" fillId="2" borderId="0" xfId="0" applyFont="1" applyFill="1"/>
    <xf numFmtId="0" fontId="18" fillId="2" borderId="0" xfId="0" applyFont="1" applyFill="1" applyAlignment="1">
      <alignment horizontal="center" vertical="center" wrapText="1"/>
    </xf>
    <xf numFmtId="0" fontId="18" fillId="0" borderId="10" xfId="0" applyFont="1" applyBorder="1"/>
    <xf numFmtId="164" fontId="18" fillId="4" borderId="2" xfId="4" applyFont="1" applyFill="1" applyBorder="1"/>
    <xf numFmtId="164" fontId="18" fillId="4" borderId="11" xfId="4" applyFont="1" applyFill="1" applyBorder="1"/>
    <xf numFmtId="164" fontId="18" fillId="2" borderId="0" xfId="4" applyFont="1" applyFill="1" applyBorder="1"/>
    <xf numFmtId="164" fontId="24" fillId="4" borderId="2" xfId="4" applyFont="1" applyFill="1" applyBorder="1"/>
    <xf numFmtId="0" fontId="24" fillId="0" borderId="10" xfId="0" applyFont="1" applyBorder="1" applyAlignment="1">
      <alignment horizontal="left" indent="3"/>
    </xf>
    <xf numFmtId="164" fontId="24" fillId="4" borderId="11" xfId="4" applyFont="1" applyFill="1" applyBorder="1"/>
    <xf numFmtId="0" fontId="18" fillId="0" borderId="10" xfId="0" applyFont="1" applyBorder="1" applyAlignment="1">
      <alignment wrapText="1"/>
    </xf>
    <xf numFmtId="164" fontId="18" fillId="4" borderId="15" xfId="4" applyFont="1" applyFill="1" applyBorder="1" applyAlignment="1">
      <alignment wrapText="1"/>
    </xf>
    <xf numFmtId="164" fontId="18" fillId="2" borderId="0" xfId="4" applyFont="1" applyFill="1" applyBorder="1" applyAlignment="1">
      <alignment wrapText="1"/>
    </xf>
    <xf numFmtId="0" fontId="24" fillId="0" borderId="10" xfId="0" applyFont="1" applyBorder="1"/>
    <xf numFmtId="164" fontId="24" fillId="4" borderId="2" xfId="4" applyFont="1" applyFill="1" applyBorder="1" applyAlignment="1">
      <alignment horizontal="center"/>
    </xf>
    <xf numFmtId="0" fontId="4" fillId="2" borderId="0" xfId="0" applyFont="1" applyFill="1" applyAlignment="1">
      <alignment wrapText="1"/>
    </xf>
    <xf numFmtId="165" fontId="4" fillId="2" borderId="0" xfId="4" applyNumberFormat="1" applyFont="1" applyFill="1" applyBorder="1"/>
    <xf numFmtId="164" fontId="4" fillId="2" borderId="0" xfId="4" applyFont="1" applyFill="1" applyBorder="1"/>
    <xf numFmtId="0" fontId="5" fillId="2" borderId="0" xfId="0" applyFont="1" applyFill="1" applyAlignment="1">
      <alignment wrapText="1"/>
    </xf>
    <xf numFmtId="164" fontId="4" fillId="2" borderId="0" xfId="4" applyFont="1" applyFill="1"/>
    <xf numFmtId="0" fontId="18" fillId="2" borderId="0" xfId="0" applyFont="1" applyFill="1" applyAlignment="1">
      <alignment horizontal="center" vertical="center"/>
    </xf>
    <xf numFmtId="0" fontId="26" fillId="2" borderId="0" xfId="0" applyFont="1" applyFill="1"/>
    <xf numFmtId="0" fontId="22" fillId="2" borderId="0" xfId="0" applyFont="1" applyFill="1"/>
    <xf numFmtId="164" fontId="22" fillId="2" borderId="0" xfId="4" applyFont="1" applyFill="1" applyBorder="1"/>
    <xf numFmtId="0" fontId="27" fillId="11" borderId="0" xfId="0" applyFont="1" applyFill="1"/>
    <xf numFmtId="0" fontId="22" fillId="11" borderId="0" xfId="0" applyFont="1" applyFill="1"/>
    <xf numFmtId="164" fontId="22" fillId="11" borderId="0" xfId="4" applyFont="1" applyFill="1" applyBorder="1"/>
    <xf numFmtId="0" fontId="4" fillId="11" borderId="0" xfId="0" applyFont="1" applyFill="1"/>
    <xf numFmtId="0" fontId="28" fillId="11" borderId="0" xfId="0" applyFont="1" applyFill="1"/>
    <xf numFmtId="164" fontId="4" fillId="11" borderId="0" xfId="4" applyFont="1" applyFill="1"/>
    <xf numFmtId="0" fontId="4" fillId="2" borderId="25" xfId="0" applyFont="1" applyFill="1" applyBorder="1"/>
    <xf numFmtId="0" fontId="24" fillId="0" borderId="0" xfId="0" applyFont="1"/>
    <xf numFmtId="0" fontId="29" fillId="0" borderId="0" xfId="0" applyFont="1"/>
    <xf numFmtId="0" fontId="30" fillId="0" borderId="0" xfId="0" applyFont="1"/>
    <xf numFmtId="0" fontId="11" fillId="0" borderId="0" xfId="0" applyFont="1"/>
    <xf numFmtId="0" fontId="14" fillId="0" borderId="10" xfId="0" applyFont="1" applyBorder="1"/>
    <xf numFmtId="0" fontId="12" fillId="0" borderId="2" xfId="0" applyFont="1" applyBorder="1"/>
    <xf numFmtId="0" fontId="31" fillId="0" borderId="2" xfId="0" applyFont="1" applyBorder="1"/>
    <xf numFmtId="0" fontId="11" fillId="5" borderId="0" xfId="0" applyFont="1" applyFill="1"/>
    <xf numFmtId="0" fontId="11" fillId="5" borderId="0" xfId="0" applyFont="1" applyFill="1" applyAlignment="1">
      <alignment horizontal="centerContinuous"/>
    </xf>
    <xf numFmtId="0" fontId="11" fillId="9" borderId="0" xfId="0" applyFont="1" applyFill="1"/>
    <xf numFmtId="2" fontId="11" fillId="9" borderId="0" xfId="0" applyNumberFormat="1" applyFont="1" applyFill="1"/>
    <xf numFmtId="2" fontId="11" fillId="4" borderId="33" xfId="3" applyNumberFormat="1" applyFont="1" applyFill="1" applyBorder="1"/>
    <xf numFmtId="49" fontId="0" fillId="2" borderId="0" xfId="0" applyNumberFormat="1" applyFill="1" applyAlignment="1">
      <alignment horizontal="left" indent="2"/>
    </xf>
    <xf numFmtId="0" fontId="11" fillId="2" borderId="0" xfId="0" applyFont="1" applyFill="1" applyAlignment="1">
      <alignment horizontal="left" indent="2"/>
    </xf>
    <xf numFmtId="49" fontId="0" fillId="9" borderId="0" xfId="0" applyNumberFormat="1" applyFill="1" applyAlignment="1">
      <alignment horizontal="left"/>
    </xf>
    <xf numFmtId="0" fontId="11" fillId="9" borderId="0" xfId="0" applyFont="1" applyFill="1" applyAlignment="1">
      <alignment horizontal="left"/>
    </xf>
    <xf numFmtId="2" fontId="11" fillId="9" borderId="0" xfId="3" applyNumberFormat="1" applyFont="1" applyFill="1" applyBorder="1"/>
    <xf numFmtId="49" fontId="33" fillId="12" borderId="0" xfId="0" applyNumberFormat="1" applyFont="1" applyFill="1" applyAlignment="1">
      <alignment horizontal="left"/>
    </xf>
    <xf numFmtId="0" fontId="11" fillId="12" borderId="0" xfId="0" applyFont="1" applyFill="1" applyAlignment="1">
      <alignment horizontal="left" indent="5"/>
    </xf>
    <xf numFmtId="2" fontId="11" fillId="12" borderId="0" xfId="3" applyNumberFormat="1" applyFont="1" applyFill="1" applyBorder="1"/>
    <xf numFmtId="2" fontId="11" fillId="4" borderId="34" xfId="1" applyNumberFormat="1" applyFont="1" applyFill="1" applyBorder="1"/>
    <xf numFmtId="2" fontId="11" fillId="4" borderId="34" xfId="0" applyNumberFormat="1" applyFont="1" applyFill="1" applyBorder="1"/>
    <xf numFmtId="49" fontId="34" fillId="12" borderId="0" xfId="0" applyNumberFormat="1" applyFont="1" applyFill="1" applyAlignment="1">
      <alignment horizontal="left"/>
    </xf>
    <xf numFmtId="0" fontId="8" fillId="12" borderId="0" xfId="0" applyFont="1" applyFill="1" applyAlignment="1">
      <alignment horizontal="left"/>
    </xf>
    <xf numFmtId="2" fontId="8" fillId="12" borderId="0" xfId="3" applyNumberFormat="1" applyFont="1" applyFill="1" applyBorder="1"/>
    <xf numFmtId="2" fontId="11" fillId="4" borderId="35" xfId="3" applyNumberFormat="1" applyFont="1" applyFill="1" applyBorder="1"/>
    <xf numFmtId="0" fontId="0" fillId="2" borderId="0" xfId="0" applyFill="1"/>
    <xf numFmtId="0" fontId="11" fillId="2" borderId="0" xfId="0" applyFont="1" applyFill="1"/>
    <xf numFmtId="0" fontId="29" fillId="11" borderId="0" xfId="0" applyFont="1" applyFill="1"/>
    <xf numFmtId="0" fontId="35" fillId="11" borderId="0" xfId="0" applyFont="1" applyFill="1"/>
    <xf numFmtId="0" fontId="19" fillId="11" borderId="0" xfId="0" applyFont="1" applyFill="1"/>
    <xf numFmtId="0" fontId="30" fillId="11" borderId="0" xfId="0" applyFont="1" applyFill="1"/>
    <xf numFmtId="0" fontId="19" fillId="2" borderId="0" xfId="0" applyFont="1" applyFill="1" applyAlignment="1">
      <alignment horizontal="right"/>
    </xf>
    <xf numFmtId="0" fontId="20" fillId="2" borderId="0" xfId="0" applyFont="1" applyFill="1" applyAlignment="1">
      <alignment horizontal="right"/>
    </xf>
    <xf numFmtId="0" fontId="14" fillId="0" borderId="14" xfId="0" applyFont="1" applyBorder="1" applyAlignment="1">
      <alignment vertical="center"/>
    </xf>
    <xf numFmtId="2" fontId="11" fillId="5" borderId="0" xfId="3" applyNumberFormat="1" applyFont="1" applyFill="1" applyBorder="1" applyAlignment="1">
      <alignment horizontal="center"/>
    </xf>
    <xf numFmtId="0" fontId="11" fillId="14" borderId="0" xfId="0" applyFont="1" applyFill="1"/>
    <xf numFmtId="164" fontId="11" fillId="4" borderId="27" xfId="3" applyFont="1" applyFill="1" applyBorder="1"/>
    <xf numFmtId="0" fontId="0" fillId="2" borderId="0" xfId="0" applyFill="1" applyAlignment="1">
      <alignment horizontal="left" indent="2"/>
    </xf>
    <xf numFmtId="0" fontId="11" fillId="14" borderId="0" xfId="0" applyFont="1" applyFill="1" applyAlignment="1">
      <alignment horizontal="left"/>
    </xf>
    <xf numFmtId="0" fontId="11" fillId="2" borderId="0" xfId="0" applyFont="1" applyFill="1" applyAlignment="1">
      <alignment horizontal="left"/>
    </xf>
    <xf numFmtId="164" fontId="11" fillId="4" borderId="37" xfId="0" applyNumberFormat="1" applyFont="1" applyFill="1" applyBorder="1" applyAlignment="1">
      <alignment horizontal="right" indent="2"/>
    </xf>
    <xf numFmtId="0" fontId="10" fillId="2" borderId="0" xfId="0" applyFont="1" applyFill="1"/>
    <xf numFmtId="164" fontId="14" fillId="2" borderId="0" xfId="3" applyFont="1" applyFill="1" applyAlignment="1">
      <alignment horizontal="centerContinuous"/>
    </xf>
    <xf numFmtId="0" fontId="10" fillId="11" borderId="0" xfId="0" applyFont="1" applyFill="1"/>
    <xf numFmtId="164" fontId="14" fillId="11" borderId="0" xfId="3" applyFont="1" applyFill="1" applyAlignment="1">
      <alignment horizontal="centerContinuous"/>
    </xf>
    <xf numFmtId="0" fontId="37" fillId="11" borderId="0" xfId="0" applyFont="1" applyFill="1"/>
    <xf numFmtId="0" fontId="36" fillId="11" borderId="0" xfId="0" applyFont="1" applyFill="1" applyAlignment="1">
      <alignment horizontal="left"/>
    </xf>
    <xf numFmtId="164" fontId="38" fillId="11" borderId="0" xfId="3" applyFont="1" applyFill="1" applyAlignment="1">
      <alignment horizontal="centerContinuous"/>
    </xf>
    <xf numFmtId="0" fontId="36" fillId="11" borderId="0" xfId="0" applyFont="1" applyFill="1"/>
    <xf numFmtId="164" fontId="38" fillId="2" borderId="0" xfId="3" applyFont="1" applyFill="1" applyAlignment="1">
      <alignment horizontal="centerContinuous"/>
    </xf>
    <xf numFmtId="2" fontId="19" fillId="0" borderId="0" xfId="0" applyNumberFormat="1" applyFont="1" applyAlignment="1">
      <alignment horizontal="right"/>
    </xf>
    <xf numFmtId="164" fontId="11" fillId="0" borderId="0" xfId="3" applyFont="1"/>
    <xf numFmtId="0" fontId="14" fillId="0" borderId="11" xfId="0" applyFont="1" applyBorder="1" applyAlignment="1">
      <alignment horizontal="center" vertical="center"/>
    </xf>
    <xf numFmtId="0" fontId="11" fillId="0" borderId="25" xfId="0" applyFont="1" applyBorder="1"/>
    <xf numFmtId="0" fontId="11" fillId="0" borderId="26" xfId="0" applyFont="1" applyBorder="1"/>
    <xf numFmtId="0" fontId="10" fillId="9" borderId="0" xfId="0" applyFont="1" applyFill="1" applyAlignment="1">
      <alignment horizontal="left"/>
    </xf>
    <xf numFmtId="0" fontId="14" fillId="9" borderId="0" xfId="0" applyFont="1" applyFill="1"/>
    <xf numFmtId="2" fontId="11" fillId="4" borderId="27" xfId="3" applyNumberFormat="1" applyFont="1" applyFill="1" applyBorder="1"/>
    <xf numFmtId="0" fontId="0" fillId="2" borderId="0" xfId="0" applyFill="1" applyAlignment="1">
      <alignment horizontal="left"/>
    </xf>
    <xf numFmtId="0" fontId="40" fillId="2" borderId="0" xfId="0" applyFont="1" applyFill="1" applyAlignment="1">
      <alignment horizontal="left" indent="1"/>
    </xf>
    <xf numFmtId="0" fontId="32" fillId="2" borderId="0" xfId="0" applyFont="1" applyFill="1" applyAlignment="1">
      <alignment horizontal="left" indent="5"/>
    </xf>
    <xf numFmtId="2" fontId="11" fillId="4" borderId="37" xfId="3" applyNumberFormat="1" applyFont="1" applyFill="1" applyBorder="1"/>
    <xf numFmtId="0" fontId="41" fillId="2" borderId="0" xfId="0" applyFont="1" applyFill="1" applyAlignment="1">
      <alignment horizontal="left" indent="7"/>
    </xf>
    <xf numFmtId="0" fontId="32" fillId="2" borderId="0" xfId="0" applyFont="1" applyFill="1" applyAlignment="1">
      <alignment horizontal="left"/>
    </xf>
    <xf numFmtId="0" fontId="14" fillId="2" borderId="0" xfId="0" applyFont="1" applyFill="1"/>
    <xf numFmtId="0" fontId="0" fillId="2" borderId="0" xfId="0" applyFill="1" applyAlignment="1">
      <alignment horizontal="left" indent="1"/>
    </xf>
    <xf numFmtId="0" fontId="11" fillId="2" borderId="0" xfId="0" applyFont="1" applyFill="1" applyAlignment="1">
      <alignment horizontal="left" indent="5"/>
    </xf>
    <xf numFmtId="0" fontId="11" fillId="2" borderId="0" xfId="0" applyFont="1" applyFill="1" applyAlignment="1">
      <alignment horizontal="left" indent="9"/>
    </xf>
    <xf numFmtId="0" fontId="36" fillId="11" borderId="0" xfId="0" applyFont="1" applyFill="1" applyAlignment="1">
      <alignment horizontal="left" indent="2"/>
    </xf>
    <xf numFmtId="0" fontId="36" fillId="11" borderId="0" xfId="0" applyFont="1" applyFill="1" applyAlignment="1">
      <alignment horizontal="left" wrapText="1" indent="2"/>
    </xf>
    <xf numFmtId="0" fontId="32" fillId="0" borderId="0" xfId="2"/>
    <xf numFmtId="0" fontId="10" fillId="0" borderId="0" xfId="2" applyFont="1"/>
    <xf numFmtId="0" fontId="32" fillId="7" borderId="0" xfId="2" applyFill="1"/>
    <xf numFmtId="0" fontId="32" fillId="4" borderId="0" xfId="2" applyFill="1"/>
    <xf numFmtId="0" fontId="3" fillId="2" borderId="0" xfId="0" applyFont="1" applyFill="1" applyAlignment="1">
      <alignment horizontal="left" indent="2"/>
    </xf>
    <xf numFmtId="0" fontId="32" fillId="9" borderId="0" xfId="0" applyFont="1" applyFill="1" applyAlignment="1">
      <alignment horizontal="left"/>
    </xf>
    <xf numFmtId="0" fontId="0" fillId="9" borderId="0" xfId="0" applyFill="1" applyAlignment="1">
      <alignment horizontal="left"/>
    </xf>
    <xf numFmtId="2" fontId="11" fillId="2" borderId="0" xfId="3" applyNumberFormat="1" applyFont="1" applyFill="1" applyBorder="1"/>
    <xf numFmtId="2" fontId="11" fillId="2" borderId="0" xfId="0" applyNumberFormat="1" applyFont="1" applyFill="1"/>
    <xf numFmtId="0" fontId="24" fillId="2" borderId="0" xfId="0" applyFont="1" applyFill="1" applyAlignment="1">
      <alignment horizontal="left" indent="2"/>
    </xf>
    <xf numFmtId="49" fontId="2" fillId="9" borderId="0" xfId="0" applyNumberFormat="1" applyFont="1" applyFill="1" applyAlignment="1">
      <alignment horizontal="left"/>
    </xf>
    <xf numFmtId="0" fontId="15" fillId="6" borderId="3" xfId="0" applyFont="1" applyFill="1" applyBorder="1" applyAlignment="1">
      <alignment horizontal="center" vertical="center" wrapText="1"/>
    </xf>
    <xf numFmtId="0" fontId="14" fillId="0" borderId="11" xfId="0" quotePrefix="1" applyFont="1" applyBorder="1" applyAlignment="1">
      <alignment horizontal="center" vertical="center"/>
    </xf>
    <xf numFmtId="0" fontId="14" fillId="0" borderId="0" xfId="0" quotePrefix="1" applyFont="1" applyAlignment="1">
      <alignment horizontal="center" vertical="center"/>
    </xf>
    <xf numFmtId="0" fontId="14" fillId="0" borderId="51" xfId="0" applyFont="1" applyBorder="1"/>
    <xf numFmtId="0" fontId="14" fillId="0" borderId="16" xfId="0" quotePrefix="1"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4" fillId="0" borderId="0" xfId="0" applyFont="1" applyAlignment="1">
      <alignment horizontal="left" vertical="center"/>
    </xf>
    <xf numFmtId="0" fontId="4" fillId="0" borderId="52" xfId="0" applyFont="1" applyBorder="1"/>
    <xf numFmtId="0" fontId="4" fillId="0" borderId="53" xfId="0" applyFont="1" applyBorder="1"/>
    <xf numFmtId="2" fontId="11" fillId="7" borderId="27" xfId="3" applyNumberFormat="1" applyFont="1" applyFill="1" applyBorder="1" applyProtection="1">
      <protection locked="0"/>
    </xf>
    <xf numFmtId="164" fontId="11" fillId="7" borderId="27" xfId="3" applyFont="1" applyFill="1" applyBorder="1" applyProtection="1">
      <protection locked="0"/>
    </xf>
    <xf numFmtId="164" fontId="11" fillId="7" borderId="37" xfId="3" applyFont="1" applyFill="1" applyBorder="1" applyProtection="1">
      <protection locked="0"/>
    </xf>
    <xf numFmtId="2" fontId="11" fillId="7" borderId="33" xfId="3" applyNumberFormat="1" applyFont="1" applyFill="1" applyBorder="1" applyProtection="1">
      <protection locked="0"/>
    </xf>
    <xf numFmtId="165" fontId="4" fillId="7" borderId="10" xfId="1" applyNumberFormat="1" applyFont="1" applyFill="1" applyBorder="1" applyProtection="1">
      <protection locked="0"/>
    </xf>
    <xf numFmtId="165" fontId="4" fillId="7" borderId="2" xfId="1" applyNumberFormat="1" applyFont="1" applyFill="1" applyBorder="1" applyProtection="1">
      <protection locked="0"/>
    </xf>
    <xf numFmtId="0" fontId="4" fillId="7" borderId="2" xfId="0" applyFont="1" applyFill="1" applyBorder="1" applyAlignment="1" applyProtection="1">
      <alignment horizontal="center"/>
      <protection locked="0"/>
    </xf>
    <xf numFmtId="164" fontId="4" fillId="7" borderId="11" xfId="1" applyFont="1" applyFill="1" applyBorder="1" applyAlignment="1" applyProtection="1">
      <alignment horizontal="center"/>
      <protection locked="0"/>
    </xf>
    <xf numFmtId="165" fontId="4" fillId="4" borderId="11" xfId="1" applyNumberFormat="1" applyFont="1" applyFill="1" applyBorder="1" applyProtection="1"/>
    <xf numFmtId="165" fontId="4" fillId="4" borderId="16" xfId="1" applyNumberFormat="1" applyFont="1" applyFill="1" applyBorder="1" applyProtection="1"/>
    <xf numFmtId="0" fontId="18" fillId="0" borderId="2" xfId="0" applyFont="1" applyBorder="1" applyAlignment="1">
      <alignment horizontal="center" vertical="center" wrapText="1"/>
    </xf>
    <xf numFmtId="0" fontId="18" fillId="37" borderId="28" xfId="0" applyFont="1" applyFill="1" applyBorder="1" applyAlignment="1">
      <alignment horizontal="center"/>
    </xf>
    <xf numFmtId="0" fontId="18" fillId="37" borderId="7" xfId="0" applyFont="1" applyFill="1" applyBorder="1" applyAlignment="1">
      <alignment horizontal="center" vertical="center" wrapText="1"/>
    </xf>
    <xf numFmtId="0" fontId="18" fillId="37" borderId="28" xfId="0" applyFont="1" applyFill="1" applyBorder="1" applyAlignment="1">
      <alignment horizontal="center" vertical="center" wrapText="1"/>
    </xf>
    <xf numFmtId="0" fontId="18" fillId="37" borderId="8" xfId="0" applyFont="1" applyFill="1" applyBorder="1" applyAlignment="1">
      <alignment horizontal="center" vertical="center" wrapText="1"/>
    </xf>
    <xf numFmtId="0" fontId="18" fillId="0" borderId="55" xfId="0" applyFont="1" applyBorder="1"/>
    <xf numFmtId="164" fontId="18" fillId="4" borderId="56" xfId="4" applyFont="1" applyFill="1" applyBorder="1"/>
    <xf numFmtId="164" fontId="18" fillId="4" borderId="57" xfId="4" applyFont="1" applyFill="1" applyBorder="1"/>
    <xf numFmtId="0" fontId="18" fillId="38" borderId="14" xfId="0" applyFont="1" applyFill="1" applyBorder="1" applyAlignment="1">
      <alignment wrapText="1"/>
    </xf>
    <xf numFmtId="164" fontId="18" fillId="4" borderId="16" xfId="4" applyFont="1" applyFill="1" applyBorder="1" applyAlignment="1">
      <alignment wrapText="1"/>
    </xf>
    <xf numFmtId="0" fontId="18" fillId="37" borderId="5" xfId="0" applyFont="1" applyFill="1" applyBorder="1"/>
    <xf numFmtId="0" fontId="18" fillId="37" borderId="29" xfId="0" applyFont="1" applyFill="1" applyBorder="1"/>
    <xf numFmtId="0" fontId="18" fillId="37" borderId="6" xfId="0" applyFont="1" applyFill="1" applyBorder="1" applyAlignment="1">
      <alignment horizontal="center" vertical="center" wrapText="1"/>
    </xf>
    <xf numFmtId="0" fontId="18" fillId="37" borderId="54" xfId="0" quotePrefix="1" applyFont="1" applyFill="1" applyBorder="1" applyAlignment="1">
      <alignment horizontal="center" vertical="center"/>
    </xf>
    <xf numFmtId="0" fontId="18" fillId="37" borderId="30" xfId="0" quotePrefix="1" applyFont="1" applyFill="1" applyBorder="1" applyAlignment="1">
      <alignment horizontal="center" vertical="center"/>
    </xf>
    <xf numFmtId="0" fontId="18" fillId="37" borderId="31" xfId="0" quotePrefix="1" applyFont="1" applyFill="1" applyBorder="1" applyAlignment="1">
      <alignment horizontal="center" vertical="center"/>
    </xf>
    <xf numFmtId="0" fontId="18" fillId="37" borderId="18" xfId="0" quotePrefix="1" applyFont="1" applyFill="1" applyBorder="1" applyAlignment="1">
      <alignment horizontal="center"/>
    </xf>
    <xf numFmtId="0" fontId="18" fillId="37" borderId="24" xfId="0" quotePrefix="1" applyFont="1" applyFill="1" applyBorder="1" applyAlignment="1">
      <alignment horizontal="center"/>
    </xf>
    <xf numFmtId="0" fontId="18" fillId="37" borderId="0" xfId="0" quotePrefix="1" applyFont="1" applyFill="1" applyAlignment="1">
      <alignment horizontal="center"/>
    </xf>
    <xf numFmtId="0" fontId="18" fillId="37" borderId="58" xfId="0" quotePrefix="1" applyFont="1" applyFill="1" applyBorder="1" applyAlignment="1">
      <alignment horizontal="center"/>
    </xf>
    <xf numFmtId="0" fontId="18" fillId="37" borderId="17" xfId="0" quotePrefix="1" applyFont="1" applyFill="1" applyBorder="1" applyAlignment="1">
      <alignment horizontal="center"/>
    </xf>
    <xf numFmtId="164" fontId="18" fillId="10" borderId="2" xfId="4" applyFont="1" applyFill="1" applyBorder="1"/>
    <xf numFmtId="164" fontId="24" fillId="10" borderId="2" xfId="4" applyFont="1" applyFill="1" applyBorder="1"/>
    <xf numFmtId="164" fontId="24" fillId="39" borderId="2" xfId="4" applyFont="1" applyFill="1" applyBorder="1"/>
    <xf numFmtId="0" fontId="18" fillId="37" borderId="32" xfId="0" quotePrefix="1" applyFont="1" applyFill="1" applyBorder="1" applyAlignment="1">
      <alignment horizontal="center"/>
    </xf>
    <xf numFmtId="0" fontId="5" fillId="0" borderId="2" xfId="0" applyFont="1" applyBorder="1" applyAlignment="1">
      <alignment horizontal="center" vertical="center"/>
    </xf>
    <xf numFmtId="0" fontId="18" fillId="37" borderId="2" xfId="0" applyFont="1" applyFill="1" applyBorder="1" applyAlignment="1">
      <alignment horizontal="center" vertical="center" wrapText="1"/>
    </xf>
    <xf numFmtId="0" fontId="18" fillId="0" borderId="2" xfId="0" applyFont="1" applyBorder="1"/>
    <xf numFmtId="0" fontId="24" fillId="0" borderId="2" xfId="0" applyFont="1" applyBorder="1" applyAlignment="1">
      <alignment horizontal="left" indent="3"/>
    </xf>
    <xf numFmtId="0" fontId="18" fillId="0" borderId="2" xfId="0" applyFont="1" applyBorder="1" applyAlignment="1">
      <alignment wrapText="1"/>
    </xf>
    <xf numFmtId="164" fontId="4" fillId="0" borderId="0" xfId="4" applyFont="1" applyBorder="1"/>
    <xf numFmtId="164" fontId="18" fillId="0" borderId="0" xfId="4" applyFont="1" applyFill="1" applyBorder="1" applyAlignment="1">
      <alignment horizontal="center" vertical="center"/>
    </xf>
    <xf numFmtId="0" fontId="0" fillId="0" borderId="0" xfId="0" quotePrefix="1"/>
    <xf numFmtId="0" fontId="10" fillId="2" borderId="62" xfId="0" applyFont="1" applyFill="1" applyBorder="1"/>
    <xf numFmtId="0" fontId="14" fillId="5" borderId="0" xfId="68" applyFont="1" applyFill="1" applyAlignment="1">
      <alignment horizontal="left"/>
    </xf>
    <xf numFmtId="164" fontId="24" fillId="2" borderId="0" xfId="3" applyFont="1" applyFill="1" applyBorder="1"/>
    <xf numFmtId="164" fontId="18" fillId="39" borderId="56" xfId="3" applyFont="1" applyFill="1" applyBorder="1"/>
    <xf numFmtId="164" fontId="18" fillId="4" borderId="56" xfId="3" applyFont="1" applyFill="1" applyBorder="1"/>
    <xf numFmtId="164" fontId="18" fillId="39" borderId="57" xfId="3" applyFont="1" applyFill="1" applyBorder="1"/>
    <xf numFmtId="164" fontId="18" fillId="2" borderId="0" xfId="3" applyFont="1" applyFill="1" applyBorder="1"/>
    <xf numFmtId="0" fontId="18" fillId="0" borderId="63" xfId="0" applyFont="1" applyBorder="1"/>
    <xf numFmtId="164" fontId="24" fillId="4" borderId="62" xfId="3" applyFont="1" applyFill="1" applyBorder="1"/>
    <xf numFmtId="164" fontId="24" fillId="4" borderId="64" xfId="3" applyFont="1" applyFill="1" applyBorder="1"/>
    <xf numFmtId="0" fontId="24" fillId="0" borderId="63" xfId="0" applyFont="1" applyBorder="1" applyAlignment="1">
      <alignment horizontal="left" indent="3"/>
    </xf>
    <xf numFmtId="164" fontId="24" fillId="39" borderId="62" xfId="3" applyFont="1" applyFill="1" applyBorder="1"/>
    <xf numFmtId="164" fontId="24" fillId="39" borderId="64" xfId="3" applyFont="1" applyFill="1" applyBorder="1"/>
    <xf numFmtId="0" fontId="18" fillId="0" borderId="63" xfId="0" applyFont="1" applyBorder="1" applyAlignment="1">
      <alignment wrapText="1"/>
    </xf>
    <xf numFmtId="164" fontId="18" fillId="4" borderId="62" xfId="3" applyFont="1" applyFill="1" applyBorder="1"/>
    <xf numFmtId="164" fontId="18" fillId="4" borderId="64" xfId="3" applyFont="1" applyFill="1" applyBorder="1"/>
    <xf numFmtId="0" fontId="18" fillId="38" borderId="65" xfId="0" applyFont="1" applyFill="1" applyBorder="1" applyAlignment="1">
      <alignment wrapText="1"/>
    </xf>
    <xf numFmtId="164" fontId="18" fillId="4" borderId="66" xfId="3" applyFont="1" applyFill="1" applyBorder="1" applyAlignment="1">
      <alignment wrapText="1"/>
    </xf>
    <xf numFmtId="164" fontId="18" fillId="4" borderId="67" xfId="3" applyFont="1" applyFill="1" applyBorder="1" applyAlignment="1">
      <alignment wrapText="1"/>
    </xf>
    <xf numFmtId="164" fontId="18" fillId="2" borderId="0" xfId="3" applyFont="1" applyFill="1" applyBorder="1" applyAlignment="1">
      <alignment wrapText="1"/>
    </xf>
    <xf numFmtId="0" fontId="65" fillId="39" borderId="0" xfId="68" applyFont="1" applyFill="1" applyAlignment="1">
      <alignment horizontal="left" indent="5"/>
    </xf>
    <xf numFmtId="0" fontId="4" fillId="39" borderId="0" xfId="0" applyFont="1" applyFill="1"/>
    <xf numFmtId="164" fontId="4" fillId="0" borderId="0" xfId="3" applyFont="1"/>
    <xf numFmtId="0" fontId="66" fillId="39" borderId="0" xfId="68" applyFont="1" applyFill="1" applyAlignment="1">
      <alignment horizontal="left" indent="5"/>
    </xf>
    <xf numFmtId="0" fontId="28" fillId="39" borderId="0" xfId="68" applyFont="1" applyFill="1" applyAlignment="1">
      <alignment horizontal="left" indent="5"/>
    </xf>
    <xf numFmtId="0" fontId="14" fillId="13" borderId="38" xfId="0" applyFont="1" applyFill="1" applyBorder="1" applyAlignment="1">
      <alignment horizontal="center"/>
    </xf>
    <xf numFmtId="0" fontId="14" fillId="13" borderId="39" xfId="0" applyFont="1" applyFill="1" applyBorder="1" applyAlignment="1">
      <alignment horizontal="center"/>
    </xf>
    <xf numFmtId="0" fontId="8" fillId="7" borderId="2" xfId="0" applyFont="1" applyFill="1" applyBorder="1" applyAlignment="1" applyProtection="1">
      <alignment horizontal="center"/>
      <protection locked="0"/>
    </xf>
    <xf numFmtId="166" fontId="11" fillId="7" borderId="2" xfId="0" applyNumberFormat="1" applyFont="1" applyFill="1" applyBorder="1" applyAlignment="1" applyProtection="1">
      <alignment horizontal="center"/>
      <protection locked="0"/>
    </xf>
    <xf numFmtId="0" fontId="13" fillId="7" borderId="2" xfId="0" applyFont="1" applyFill="1" applyBorder="1" applyAlignment="1" applyProtection="1">
      <alignment horizontal="center"/>
      <protection locked="0"/>
    </xf>
    <xf numFmtId="0" fontId="36" fillId="11" borderId="0" xfId="0" applyFont="1" applyFill="1" applyAlignment="1">
      <alignment horizontal="left" vertical="top" wrapText="1" indent="2"/>
    </xf>
    <xf numFmtId="0" fontId="14" fillId="13" borderId="24" xfId="0" applyFont="1" applyFill="1" applyBorder="1" applyAlignment="1">
      <alignment horizontal="center"/>
    </xf>
    <xf numFmtId="0" fontId="14" fillId="13" borderId="18" xfId="0" applyFont="1" applyFill="1" applyBorder="1" applyAlignment="1">
      <alignment horizontal="center"/>
    </xf>
    <xf numFmtId="0" fontId="10" fillId="4" borderId="3" xfId="0" applyFont="1" applyFill="1" applyBorder="1" applyAlignment="1">
      <alignment horizontal="left"/>
    </xf>
    <xf numFmtId="0" fontId="10" fillId="4" borderId="36" xfId="0" applyFont="1" applyFill="1" applyBorder="1" applyAlignment="1">
      <alignment horizontal="left"/>
    </xf>
    <xf numFmtId="166" fontId="10" fillId="4" borderId="3" xfId="0" applyNumberFormat="1" applyFont="1" applyFill="1" applyBorder="1" applyAlignment="1">
      <alignment horizontal="left" vertical="center"/>
    </xf>
    <xf numFmtId="166" fontId="10" fillId="4" borderId="36" xfId="0" applyNumberFormat="1" applyFont="1" applyFill="1" applyBorder="1" applyAlignment="1">
      <alignment horizontal="left" vertical="center"/>
    </xf>
    <xf numFmtId="0" fontId="12" fillId="4" borderId="3" xfId="0" applyFont="1" applyFill="1" applyBorder="1" applyAlignment="1">
      <alignment horizontal="left" vertical="center"/>
    </xf>
    <xf numFmtId="0" fontId="12" fillId="4" borderId="36" xfId="0" applyFont="1" applyFill="1" applyBorder="1" applyAlignment="1">
      <alignment horizontal="left" vertical="center"/>
    </xf>
    <xf numFmtId="0" fontId="39" fillId="2" borderId="0" xfId="0" applyFont="1" applyFill="1" applyAlignment="1">
      <alignment horizontal="center"/>
    </xf>
    <xf numFmtId="0" fontId="14" fillId="0" borderId="24" xfId="0" applyFont="1" applyBorder="1" applyAlignment="1">
      <alignment horizontal="center" vertical="center"/>
    </xf>
    <xf numFmtId="0" fontId="14" fillId="0" borderId="18" xfId="0" applyFont="1" applyBorder="1" applyAlignment="1">
      <alignment horizontal="center" vertical="center"/>
    </xf>
    <xf numFmtId="0" fontId="11" fillId="4" borderId="2" xfId="0" applyFont="1" applyFill="1" applyBorder="1" applyAlignment="1">
      <alignment horizontal="left" vertical="center"/>
    </xf>
    <xf numFmtId="166" fontId="11" fillId="4" borderId="2" xfId="0" applyNumberFormat="1" applyFont="1" applyFill="1" applyBorder="1" applyAlignment="1">
      <alignment horizontal="left" vertical="center"/>
    </xf>
    <xf numFmtId="0" fontId="23" fillId="4" borderId="2" xfId="0" applyFont="1" applyFill="1" applyBorder="1" applyAlignment="1">
      <alignment horizontal="left" vertical="center"/>
    </xf>
    <xf numFmtId="0" fontId="36" fillId="11" borderId="0" xfId="0" applyFont="1" applyFill="1" applyAlignment="1">
      <alignment horizontal="left" vertical="top" wrapText="1"/>
    </xf>
    <xf numFmtId="0" fontId="10" fillId="4" borderId="2" xfId="0" applyFont="1" applyFill="1" applyBorder="1" applyAlignment="1">
      <alignment horizontal="left" vertical="center"/>
    </xf>
    <xf numFmtId="166" fontId="10" fillId="4" borderId="27" xfId="0" applyNumberFormat="1" applyFont="1" applyFill="1" applyBorder="1" applyAlignment="1">
      <alignment horizontal="left" vertical="center"/>
    </xf>
    <xf numFmtId="0" fontId="18" fillId="37" borderId="5" xfId="0" applyFont="1" applyFill="1" applyBorder="1" applyAlignment="1">
      <alignment horizontal="center"/>
    </xf>
    <xf numFmtId="0" fontId="18" fillId="37" borderId="29" xfId="0" applyFont="1" applyFill="1" applyBorder="1" applyAlignment="1">
      <alignment horizontal="center"/>
    </xf>
    <xf numFmtId="0" fontId="18" fillId="37" borderId="54" xfId="0" applyFont="1" applyFill="1" applyBorder="1" applyAlignment="1">
      <alignment horizontal="center"/>
    </xf>
    <xf numFmtId="0" fontId="25" fillId="37" borderId="28" xfId="0" applyFont="1" applyFill="1" applyBorder="1" applyAlignment="1">
      <alignment horizontal="center"/>
    </xf>
    <xf numFmtId="0" fontId="18" fillId="37" borderId="28" xfId="0" applyFont="1" applyFill="1" applyBorder="1" applyAlignment="1">
      <alignment horizontal="center" vertical="center" wrapText="1"/>
    </xf>
    <xf numFmtId="0" fontId="18" fillId="37" borderId="6" xfId="0" applyFont="1" applyFill="1" applyBorder="1" applyAlignment="1">
      <alignment horizontal="center" vertical="center" wrapText="1"/>
    </xf>
    <xf numFmtId="0" fontId="18" fillId="37" borderId="7" xfId="0" applyFont="1" applyFill="1" applyBorder="1" applyAlignment="1">
      <alignment horizontal="center" vertical="center" wrapText="1"/>
    </xf>
    <xf numFmtId="0" fontId="18" fillId="37" borderId="8" xfId="0" applyFont="1" applyFill="1" applyBorder="1" applyAlignment="1">
      <alignment horizontal="center" vertical="center" wrapText="1"/>
    </xf>
    <xf numFmtId="0" fontId="25" fillId="37" borderId="6" xfId="0" applyFont="1" applyFill="1" applyBorder="1" applyAlignment="1">
      <alignment horizontal="center"/>
    </xf>
    <xf numFmtId="0" fontId="25" fillId="37" borderId="7" xfId="0" applyFont="1" applyFill="1" applyBorder="1" applyAlignment="1">
      <alignment horizontal="center"/>
    </xf>
    <xf numFmtId="0" fontId="25" fillId="37" borderId="8" xfId="0" applyFont="1" applyFill="1" applyBorder="1" applyAlignment="1">
      <alignment horizontal="center"/>
    </xf>
    <xf numFmtId="0" fontId="18" fillId="37" borderId="58" xfId="0" quotePrefix="1" applyFont="1" applyFill="1" applyBorder="1" applyAlignment="1">
      <alignment horizontal="center"/>
    </xf>
    <xf numFmtId="0" fontId="18" fillId="37" borderId="59" xfId="0" quotePrefix="1" applyFont="1" applyFill="1" applyBorder="1" applyAlignment="1">
      <alignment horizontal="center"/>
    </xf>
    <xf numFmtId="0" fontId="18" fillId="37" borderId="60" xfId="0" quotePrefix="1" applyFont="1" applyFill="1" applyBorder="1" applyAlignment="1">
      <alignment horizontal="center"/>
    </xf>
    <xf numFmtId="0" fontId="18" fillId="37" borderId="58" xfId="0" quotePrefix="1" applyFont="1" applyFill="1" applyBorder="1" applyAlignment="1">
      <alignment horizontal="center" vertical="center"/>
    </xf>
    <xf numFmtId="0" fontId="18" fillId="37" borderId="59" xfId="0" quotePrefix="1" applyFont="1" applyFill="1" applyBorder="1" applyAlignment="1">
      <alignment horizontal="center" vertical="center"/>
    </xf>
    <xf numFmtId="0" fontId="18" fillId="37" borderId="60" xfId="0" quotePrefix="1" applyFont="1" applyFill="1" applyBorder="1" applyAlignment="1">
      <alignment horizontal="center" vertical="center"/>
    </xf>
    <xf numFmtId="0" fontId="18" fillId="37" borderId="5" xfId="0" applyFont="1" applyFill="1" applyBorder="1" applyAlignment="1">
      <alignment horizontal="center" vertical="center" wrapText="1"/>
    </xf>
    <xf numFmtId="0" fontId="18" fillId="37" borderId="54" xfId="0" applyFont="1" applyFill="1" applyBorder="1" applyAlignment="1">
      <alignment horizontal="center" vertical="center" wrapText="1"/>
    </xf>
    <xf numFmtId="0" fontId="18" fillId="37" borderId="61" xfId="0" quotePrefix="1" applyFont="1" applyFill="1" applyBorder="1" applyAlignment="1">
      <alignment horizontal="center" vertical="center"/>
    </xf>
    <xf numFmtId="0" fontId="18" fillId="37" borderId="61" xfId="0" quotePrefix="1" applyFont="1" applyFill="1" applyBorder="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5" fillId="0" borderId="2" xfId="0" applyFont="1" applyBorder="1" applyAlignment="1">
      <alignment horizontal="center"/>
    </xf>
    <xf numFmtId="0" fontId="18" fillId="0" borderId="2" xfId="0" applyFont="1" applyBorder="1" applyAlignment="1">
      <alignment horizontal="center" vertical="center" wrapText="1"/>
    </xf>
    <xf numFmtId="0" fontId="18" fillId="37" borderId="2" xfId="0" applyFont="1" applyFill="1" applyBorder="1" applyAlignment="1">
      <alignment horizontal="center" vertical="center" wrapText="1"/>
    </xf>
    <xf numFmtId="0" fontId="18" fillId="37" borderId="29" xfId="0" applyFont="1" applyFill="1" applyBorder="1" applyAlignment="1">
      <alignment horizontal="center" vertical="center"/>
    </xf>
    <xf numFmtId="0" fontId="18" fillId="37" borderId="54" xfId="0" applyFont="1" applyFill="1" applyBorder="1" applyAlignment="1">
      <alignment horizontal="center" vertical="center"/>
    </xf>
    <xf numFmtId="0" fontId="10" fillId="4" borderId="62" xfId="0" applyFont="1" applyFill="1" applyBorder="1" applyAlignment="1">
      <alignment horizontal="left" vertical="center"/>
    </xf>
    <xf numFmtId="0" fontId="23" fillId="4" borderId="62" xfId="0" applyFont="1" applyFill="1" applyBorder="1" applyAlignment="1">
      <alignment horizontal="left" vertical="center"/>
    </xf>
    <xf numFmtId="0" fontId="10" fillId="4" borderId="2" xfId="0" applyFont="1" applyFill="1" applyBorder="1" applyAlignment="1">
      <alignment horizontal="left"/>
    </xf>
    <xf numFmtId="0" fontId="12" fillId="4" borderId="2" xfId="0" applyFont="1" applyFill="1" applyBorder="1" applyAlignment="1">
      <alignment horizontal="left"/>
    </xf>
    <xf numFmtId="0" fontId="17" fillId="0" borderId="6" xfId="0" applyFont="1" applyBorder="1" applyAlignment="1">
      <alignment horizontal="center"/>
    </xf>
    <xf numFmtId="0" fontId="17" fillId="0" borderId="7" xfId="0" applyFont="1" applyBorder="1" applyAlignment="1">
      <alignment horizontal="center"/>
    </xf>
    <xf numFmtId="0" fontId="17" fillId="0" borderId="8" xfId="0" applyFont="1" applyBorder="1" applyAlignment="1">
      <alignment horizontal="center"/>
    </xf>
    <xf numFmtId="0" fontId="5" fillId="0" borderId="2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6" borderId="38" xfId="0" applyFont="1" applyFill="1" applyBorder="1" applyAlignment="1">
      <alignment horizontal="center" vertical="center"/>
    </xf>
    <xf numFmtId="0" fontId="5" fillId="6" borderId="49"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50" xfId="0" applyFont="1" applyFill="1" applyBorder="1" applyAlignment="1">
      <alignment horizontal="center" vertical="center"/>
    </xf>
    <xf numFmtId="0" fontId="5" fillId="6" borderId="39" xfId="0" applyFont="1" applyFill="1" applyBorder="1" applyAlignment="1">
      <alignment horizontal="center" vertical="center"/>
    </xf>
  </cellXfs>
  <cellStyles count="74">
    <cellStyle name="20% - Accent1 2" xfId="10" xr:uid="{00000000-0005-0000-0000-000000000000}"/>
    <cellStyle name="20% - Accent2 2" xfId="11" xr:uid="{00000000-0005-0000-0000-000001000000}"/>
    <cellStyle name="20% - Accent3 2" xfId="12" xr:uid="{00000000-0005-0000-0000-000002000000}"/>
    <cellStyle name="20% - Accent4 2" xfId="13" xr:uid="{00000000-0005-0000-0000-000003000000}"/>
    <cellStyle name="20% - Accent5 2" xfId="14" xr:uid="{00000000-0005-0000-0000-000004000000}"/>
    <cellStyle name="20% - Accent6 2" xfId="15" xr:uid="{00000000-0005-0000-0000-000005000000}"/>
    <cellStyle name="40% - Accent1 2" xfId="16" xr:uid="{00000000-0005-0000-0000-000006000000}"/>
    <cellStyle name="40% - Accent2 2" xfId="17" xr:uid="{00000000-0005-0000-0000-000007000000}"/>
    <cellStyle name="40% - Accent3 2" xfId="18" xr:uid="{00000000-0005-0000-0000-000008000000}"/>
    <cellStyle name="40% - Accent4 2" xfId="19" xr:uid="{00000000-0005-0000-0000-000009000000}"/>
    <cellStyle name="40% - Accent5 2" xfId="20" xr:uid="{00000000-0005-0000-0000-00000A000000}"/>
    <cellStyle name="40% - Accent6 2" xfId="21" xr:uid="{00000000-0005-0000-0000-00000B000000}"/>
    <cellStyle name="60% - Accent1 2" xfId="22" xr:uid="{00000000-0005-0000-0000-00000C000000}"/>
    <cellStyle name="60% - Accent2 2" xfId="23" xr:uid="{00000000-0005-0000-0000-00000D000000}"/>
    <cellStyle name="60% - Accent3 2" xfId="24" xr:uid="{00000000-0005-0000-0000-00000E000000}"/>
    <cellStyle name="60% - Accent4 2" xfId="25" xr:uid="{00000000-0005-0000-0000-00000F000000}"/>
    <cellStyle name="60% - Accent5 2" xfId="26" xr:uid="{00000000-0005-0000-0000-000010000000}"/>
    <cellStyle name="60% - Accent6 2" xfId="27" xr:uid="{00000000-0005-0000-0000-000011000000}"/>
    <cellStyle name="Accent1 2" xfId="28" xr:uid="{00000000-0005-0000-0000-000012000000}"/>
    <cellStyle name="Accent2 2" xfId="29" xr:uid="{00000000-0005-0000-0000-000013000000}"/>
    <cellStyle name="Accent3 2" xfId="30" xr:uid="{00000000-0005-0000-0000-000014000000}"/>
    <cellStyle name="Accent4 2" xfId="31" xr:uid="{00000000-0005-0000-0000-000015000000}"/>
    <cellStyle name="Accent5 2" xfId="32" xr:uid="{00000000-0005-0000-0000-000016000000}"/>
    <cellStyle name="Accent6 2" xfId="33" xr:uid="{00000000-0005-0000-0000-000017000000}"/>
    <cellStyle name="Bad 2" xfId="34" xr:uid="{00000000-0005-0000-0000-000018000000}"/>
    <cellStyle name="Calculation 2" xfId="35" xr:uid="{00000000-0005-0000-0000-000019000000}"/>
    <cellStyle name="Check Cell 2" xfId="36" xr:uid="{00000000-0005-0000-0000-00001A000000}"/>
    <cellStyle name="Comma" xfId="1" builtinId="3"/>
    <cellStyle name="Comma 10 2 6" xfId="70" xr:uid="{00000000-0005-0000-0000-00001C000000}"/>
    <cellStyle name="Comma 127" xfId="73" xr:uid="{00000000-0005-0000-0000-00001D000000}"/>
    <cellStyle name="Comma 2" xfId="4" xr:uid="{00000000-0005-0000-0000-00001E000000}"/>
    <cellStyle name="Comma 2 2" xfId="3" xr:uid="{00000000-0005-0000-0000-00001F000000}"/>
    <cellStyle name="Comma 2 2 2" xfId="59" xr:uid="{00000000-0005-0000-0000-000020000000}"/>
    <cellStyle name="Comma 2 2 3" xfId="38" xr:uid="{00000000-0005-0000-0000-000021000000}"/>
    <cellStyle name="Comma 2 2 5" xfId="66" xr:uid="{00000000-0005-0000-0000-000022000000}"/>
    <cellStyle name="Comma 2 3" xfId="60" xr:uid="{00000000-0005-0000-0000-000023000000}"/>
    <cellStyle name="Comma 2 4" xfId="61" xr:uid="{00000000-0005-0000-0000-000024000000}"/>
    <cellStyle name="Comma 2 5" xfId="65" xr:uid="{00000000-0005-0000-0000-000025000000}"/>
    <cellStyle name="Comma 2 6" xfId="7" xr:uid="{00000000-0005-0000-0000-000026000000}"/>
    <cellStyle name="Comma 3" xfId="8" xr:uid="{00000000-0005-0000-0000-000027000000}"/>
    <cellStyle name="Comma 35" xfId="67" xr:uid="{00000000-0005-0000-0000-000028000000}"/>
    <cellStyle name="Comma 4" xfId="37" xr:uid="{00000000-0005-0000-0000-000029000000}"/>
    <cellStyle name="Comma 5" xfId="58" xr:uid="{00000000-0005-0000-0000-00002A000000}"/>
    <cellStyle name="Comma 6" xfId="6" xr:uid="{00000000-0005-0000-0000-00002B000000}"/>
    <cellStyle name="Comma 8" xfId="39" xr:uid="{00000000-0005-0000-0000-00002C000000}"/>
    <cellStyle name="Excel Built-in Normal" xfId="62" xr:uid="{00000000-0005-0000-0000-00002D000000}"/>
    <cellStyle name="Explanatory Text 2" xfId="40" xr:uid="{00000000-0005-0000-0000-00002E000000}"/>
    <cellStyle name="Good 2" xfId="41" xr:uid="{00000000-0005-0000-0000-00002F000000}"/>
    <cellStyle name="Heading 1 2" xfId="42" xr:uid="{00000000-0005-0000-0000-000030000000}"/>
    <cellStyle name="Heading 2 2" xfId="43" xr:uid="{00000000-0005-0000-0000-000031000000}"/>
    <cellStyle name="Heading 3 2" xfId="44" xr:uid="{00000000-0005-0000-0000-000032000000}"/>
    <cellStyle name="Heading 4 2" xfId="45" xr:uid="{00000000-0005-0000-0000-000033000000}"/>
    <cellStyle name="Hyperlink 2" xfId="69" xr:uid="{00000000-0005-0000-0000-000034000000}"/>
    <cellStyle name="Input 2" xfId="46" xr:uid="{00000000-0005-0000-0000-000035000000}"/>
    <cellStyle name="Linked Cell 2" xfId="47" xr:uid="{00000000-0005-0000-0000-000036000000}"/>
    <cellStyle name="Neutral 2" xfId="48" xr:uid="{00000000-0005-0000-0000-000037000000}"/>
    <cellStyle name="Normal" xfId="0" builtinId="0"/>
    <cellStyle name="Normal 13" xfId="64" xr:uid="{00000000-0005-0000-0000-000039000000}"/>
    <cellStyle name="Normal 15" xfId="49" xr:uid="{00000000-0005-0000-0000-00003A000000}"/>
    <cellStyle name="Normal 2" xfId="2" xr:uid="{00000000-0005-0000-0000-00003B000000}"/>
    <cellStyle name="Normal 2 2" xfId="68" xr:uid="{00000000-0005-0000-0000-00003C000000}"/>
    <cellStyle name="Normal 2 3" xfId="63" xr:uid="{00000000-0005-0000-0000-00003D000000}"/>
    <cellStyle name="Normal 3" xfId="9" xr:uid="{00000000-0005-0000-0000-00003E000000}"/>
    <cellStyle name="Normal 3 2" xfId="71" xr:uid="{00000000-0005-0000-0000-00003F000000}"/>
    <cellStyle name="Normal 312" xfId="72" xr:uid="{00000000-0005-0000-0000-000040000000}"/>
    <cellStyle name="Normal 4" xfId="5" xr:uid="{00000000-0005-0000-0000-000041000000}"/>
    <cellStyle name="Note 2" xfId="50" xr:uid="{00000000-0005-0000-0000-000042000000}"/>
    <cellStyle name="Output 2" xfId="51" xr:uid="{00000000-0005-0000-0000-000043000000}"/>
    <cellStyle name="Percent 2" xfId="53" xr:uid="{00000000-0005-0000-0000-000044000000}"/>
    <cellStyle name="Percent 3" xfId="52" xr:uid="{00000000-0005-0000-0000-000045000000}"/>
    <cellStyle name="Percent 4" xfId="54" xr:uid="{00000000-0005-0000-0000-000046000000}"/>
    <cellStyle name="Title 2" xfId="55" xr:uid="{00000000-0005-0000-0000-000047000000}"/>
    <cellStyle name="Total 2" xfId="56" xr:uid="{00000000-0005-0000-0000-000048000000}"/>
    <cellStyle name="Warning Text 2" xfId="57" xr:uid="{00000000-0005-0000-0000-000049000000}"/>
  </cellStyles>
  <dxfs count="28">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6"/>
  <sheetViews>
    <sheetView workbookViewId="0"/>
  </sheetViews>
  <sheetFormatPr defaultColWidth="10.85546875" defaultRowHeight="12.75"/>
  <cols>
    <col min="1" max="16384" width="10.85546875" style="160"/>
  </cols>
  <sheetData>
    <row r="1" spans="1:2">
      <c r="A1" s="161" t="s">
        <v>0</v>
      </c>
    </row>
    <row r="2" spans="1:2">
      <c r="A2" s="160">
        <v>1</v>
      </c>
      <c r="B2" s="160" t="s">
        <v>1</v>
      </c>
    </row>
    <row r="3" spans="1:2" ht="15">
      <c r="A3" s="162">
        <v>2</v>
      </c>
      <c r="B3" s="160" t="s">
        <v>2</v>
      </c>
    </row>
    <row r="4" spans="1:2" ht="15">
      <c r="A4" s="163">
        <v>3</v>
      </c>
      <c r="B4" s="160" t="s">
        <v>3</v>
      </c>
    </row>
    <row r="5" spans="1:2">
      <c r="A5" s="160">
        <v>4</v>
      </c>
      <c r="B5" s="160" t="s">
        <v>4</v>
      </c>
    </row>
    <row r="6" spans="1:2">
      <c r="B6" s="160" t="s">
        <v>5</v>
      </c>
    </row>
  </sheetData>
  <sheetProtection algorithmName="SHA-512" hashValue="PO8iGLaJO4upRw8KFyXL53ONUSz6vLGO7fkxgM+WOW2VPMIHd47FjM0YjRI1LPzss6CIYYV3illtOMBD2nUqqQ==" saltValue="Zl3gWRo0dTNYsVTUVdJg+A==" spinCount="100000" sheet="1" objects="1" scenarios="1"/>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7"/>
  <sheetViews>
    <sheetView workbookViewId="0">
      <selection activeCell="D9" sqref="D9"/>
    </sheetView>
  </sheetViews>
  <sheetFormatPr defaultColWidth="9.140625" defaultRowHeight="15"/>
  <cols>
    <col min="1" max="1" width="9.140625" customWidth="1"/>
    <col min="2" max="2" width="29.28515625" style="92" customWidth="1"/>
    <col min="3" max="3" width="42" style="92" customWidth="1"/>
    <col min="4" max="4" width="22.42578125" style="92" customWidth="1"/>
    <col min="6" max="6" width="37.42578125" customWidth="1"/>
    <col min="7" max="7" width="9.5703125" bestFit="1" customWidth="1"/>
    <col min="256" max="256" width="3.85546875" customWidth="1"/>
    <col min="257" max="257" width="79" customWidth="1"/>
    <col min="258" max="258" width="22.42578125" customWidth="1"/>
    <col min="259" max="259" width="23.42578125" customWidth="1"/>
    <col min="512" max="512" width="3.85546875" customWidth="1"/>
    <col min="513" max="513" width="79" customWidth="1"/>
    <col min="514" max="514" width="22.42578125" customWidth="1"/>
    <col min="515" max="515" width="23.42578125" customWidth="1"/>
    <col min="768" max="768" width="3.85546875" customWidth="1"/>
    <col min="769" max="769" width="79" customWidth="1"/>
    <col min="770" max="770" width="22.42578125" customWidth="1"/>
    <col min="771" max="771" width="23.42578125" customWidth="1"/>
    <col min="1024" max="1024" width="3.85546875" customWidth="1"/>
    <col min="1025" max="1025" width="79" customWidth="1"/>
    <col min="1026" max="1026" width="22.42578125" customWidth="1"/>
    <col min="1027" max="1027" width="23.42578125" customWidth="1"/>
    <col min="1280" max="1280" width="3.85546875" customWidth="1"/>
    <col min="1281" max="1281" width="79" customWidth="1"/>
    <col min="1282" max="1282" width="22.42578125" customWidth="1"/>
    <col min="1283" max="1283" width="23.42578125" customWidth="1"/>
    <col min="1536" max="1536" width="3.85546875" customWidth="1"/>
    <col min="1537" max="1537" width="79" customWidth="1"/>
    <col min="1538" max="1538" width="22.42578125" customWidth="1"/>
    <col min="1539" max="1539" width="23.42578125" customWidth="1"/>
    <col min="1792" max="1792" width="3.85546875" customWidth="1"/>
    <col min="1793" max="1793" width="79" customWidth="1"/>
    <col min="1794" max="1794" width="22.42578125" customWidth="1"/>
    <col min="1795" max="1795" width="23.42578125" customWidth="1"/>
    <col min="2048" max="2048" width="3.85546875" customWidth="1"/>
    <col min="2049" max="2049" width="79" customWidth="1"/>
    <col min="2050" max="2050" width="22.42578125" customWidth="1"/>
    <col min="2051" max="2051" width="23.42578125" customWidth="1"/>
    <col min="2304" max="2304" width="3.85546875" customWidth="1"/>
    <col min="2305" max="2305" width="79" customWidth="1"/>
    <col min="2306" max="2306" width="22.42578125" customWidth="1"/>
    <col min="2307" max="2307" width="23.42578125" customWidth="1"/>
    <col min="2560" max="2560" width="3.85546875" customWidth="1"/>
    <col min="2561" max="2561" width="79" customWidth="1"/>
    <col min="2562" max="2562" width="22.42578125" customWidth="1"/>
    <col min="2563" max="2563" width="23.42578125" customWidth="1"/>
    <col min="2816" max="2816" width="3.85546875" customWidth="1"/>
    <col min="2817" max="2817" width="79" customWidth="1"/>
    <col min="2818" max="2818" width="22.42578125" customWidth="1"/>
    <col min="2819" max="2819" width="23.42578125" customWidth="1"/>
    <col min="3072" max="3072" width="3.85546875" customWidth="1"/>
    <col min="3073" max="3073" width="79" customWidth="1"/>
    <col min="3074" max="3074" width="22.42578125" customWidth="1"/>
    <col min="3075" max="3075" width="23.42578125" customWidth="1"/>
    <col min="3328" max="3328" width="3.85546875" customWidth="1"/>
    <col min="3329" max="3329" width="79" customWidth="1"/>
    <col min="3330" max="3330" width="22.42578125" customWidth="1"/>
    <col min="3331" max="3331" width="23.42578125" customWidth="1"/>
    <col min="3584" max="3584" width="3.85546875" customWidth="1"/>
    <col min="3585" max="3585" width="79" customWidth="1"/>
    <col min="3586" max="3586" width="22.42578125" customWidth="1"/>
    <col min="3587" max="3587" width="23.42578125" customWidth="1"/>
    <col min="3840" max="3840" width="3.85546875" customWidth="1"/>
    <col min="3841" max="3841" width="79" customWidth="1"/>
    <col min="3842" max="3842" width="22.42578125" customWidth="1"/>
    <col min="3843" max="3843" width="23.42578125" customWidth="1"/>
    <col min="4096" max="4096" width="3.85546875" customWidth="1"/>
    <col min="4097" max="4097" width="79" customWidth="1"/>
    <col min="4098" max="4098" width="22.42578125" customWidth="1"/>
    <col min="4099" max="4099" width="23.42578125" customWidth="1"/>
    <col min="4352" max="4352" width="3.85546875" customWidth="1"/>
    <col min="4353" max="4353" width="79" customWidth="1"/>
    <col min="4354" max="4354" width="22.42578125" customWidth="1"/>
    <col min="4355" max="4355" width="23.42578125" customWidth="1"/>
    <col min="4608" max="4608" width="3.85546875" customWidth="1"/>
    <col min="4609" max="4609" width="79" customWidth="1"/>
    <col min="4610" max="4610" width="22.42578125" customWidth="1"/>
    <col min="4611" max="4611" width="23.42578125" customWidth="1"/>
    <col min="4864" max="4864" width="3.85546875" customWidth="1"/>
    <col min="4865" max="4865" width="79" customWidth="1"/>
    <col min="4866" max="4866" width="22.42578125" customWidth="1"/>
    <col min="4867" max="4867" width="23.42578125" customWidth="1"/>
    <col min="5120" max="5120" width="3.85546875" customWidth="1"/>
    <col min="5121" max="5121" width="79" customWidth="1"/>
    <col min="5122" max="5122" width="22.42578125" customWidth="1"/>
    <col min="5123" max="5123" width="23.42578125" customWidth="1"/>
    <col min="5376" max="5376" width="3.85546875" customWidth="1"/>
    <col min="5377" max="5377" width="79" customWidth="1"/>
    <col min="5378" max="5378" width="22.42578125" customWidth="1"/>
    <col min="5379" max="5379" width="23.42578125" customWidth="1"/>
    <col min="5632" max="5632" width="3.85546875" customWidth="1"/>
    <col min="5633" max="5633" width="79" customWidth="1"/>
    <col min="5634" max="5634" width="22.42578125" customWidth="1"/>
    <col min="5635" max="5635" width="23.42578125" customWidth="1"/>
    <col min="5888" max="5888" width="3.85546875" customWidth="1"/>
    <col min="5889" max="5889" width="79" customWidth="1"/>
    <col min="5890" max="5890" width="22.42578125" customWidth="1"/>
    <col min="5891" max="5891" width="23.42578125" customWidth="1"/>
    <col min="6144" max="6144" width="3.85546875" customWidth="1"/>
    <col min="6145" max="6145" width="79" customWidth="1"/>
    <col min="6146" max="6146" width="22.42578125" customWidth="1"/>
    <col min="6147" max="6147" width="23.42578125" customWidth="1"/>
    <col min="6400" max="6400" width="3.85546875" customWidth="1"/>
    <col min="6401" max="6401" width="79" customWidth="1"/>
    <col min="6402" max="6402" width="22.42578125" customWidth="1"/>
    <col min="6403" max="6403" width="23.42578125" customWidth="1"/>
    <col min="6656" max="6656" width="3.85546875" customWidth="1"/>
    <col min="6657" max="6657" width="79" customWidth="1"/>
    <col min="6658" max="6658" width="22.42578125" customWidth="1"/>
    <col min="6659" max="6659" width="23.42578125" customWidth="1"/>
    <col min="6912" max="6912" width="3.85546875" customWidth="1"/>
    <col min="6913" max="6913" width="79" customWidth="1"/>
    <col min="6914" max="6914" width="22.42578125" customWidth="1"/>
    <col min="6915" max="6915" width="23.42578125" customWidth="1"/>
    <col min="7168" max="7168" width="3.85546875" customWidth="1"/>
    <col min="7169" max="7169" width="79" customWidth="1"/>
    <col min="7170" max="7170" width="22.42578125" customWidth="1"/>
    <col min="7171" max="7171" width="23.42578125" customWidth="1"/>
    <col min="7424" max="7424" width="3.85546875" customWidth="1"/>
    <col min="7425" max="7425" width="79" customWidth="1"/>
    <col min="7426" max="7426" width="22.42578125" customWidth="1"/>
    <col min="7427" max="7427" width="23.42578125" customWidth="1"/>
    <col min="7680" max="7680" width="3.85546875" customWidth="1"/>
    <col min="7681" max="7681" width="79" customWidth="1"/>
    <col min="7682" max="7682" width="22.42578125" customWidth="1"/>
    <col min="7683" max="7683" width="23.42578125" customWidth="1"/>
    <col min="7936" max="7936" width="3.85546875" customWidth="1"/>
    <col min="7937" max="7937" width="79" customWidth="1"/>
    <col min="7938" max="7938" width="22.42578125" customWidth="1"/>
    <col min="7939" max="7939" width="23.42578125" customWidth="1"/>
    <col min="8192" max="8192" width="3.85546875" customWidth="1"/>
    <col min="8193" max="8193" width="79" customWidth="1"/>
    <col min="8194" max="8194" width="22.42578125" customWidth="1"/>
    <col min="8195" max="8195" width="23.42578125" customWidth="1"/>
    <col min="8448" max="8448" width="3.85546875" customWidth="1"/>
    <col min="8449" max="8449" width="79" customWidth="1"/>
    <col min="8450" max="8450" width="22.42578125" customWidth="1"/>
    <col min="8451" max="8451" width="23.42578125" customWidth="1"/>
    <col min="8704" max="8704" width="3.85546875" customWidth="1"/>
    <col min="8705" max="8705" width="79" customWidth="1"/>
    <col min="8706" max="8706" width="22.42578125" customWidth="1"/>
    <col min="8707" max="8707" width="23.42578125" customWidth="1"/>
    <col min="8960" max="8960" width="3.85546875" customWidth="1"/>
    <col min="8961" max="8961" width="79" customWidth="1"/>
    <col min="8962" max="8962" width="22.42578125" customWidth="1"/>
    <col min="8963" max="8963" width="23.42578125" customWidth="1"/>
    <col min="9216" max="9216" width="3.85546875" customWidth="1"/>
    <col min="9217" max="9217" width="79" customWidth="1"/>
    <col min="9218" max="9218" width="22.42578125" customWidth="1"/>
    <col min="9219" max="9219" width="23.42578125" customWidth="1"/>
    <col min="9472" max="9472" width="3.85546875" customWidth="1"/>
    <col min="9473" max="9473" width="79" customWidth="1"/>
    <col min="9474" max="9474" width="22.42578125" customWidth="1"/>
    <col min="9475" max="9475" width="23.42578125" customWidth="1"/>
    <col min="9728" max="9728" width="3.85546875" customWidth="1"/>
    <col min="9729" max="9729" width="79" customWidth="1"/>
    <col min="9730" max="9730" width="22.42578125" customWidth="1"/>
    <col min="9731" max="9731" width="23.42578125" customWidth="1"/>
    <col min="9984" max="9984" width="3.85546875" customWidth="1"/>
    <col min="9985" max="9985" width="79" customWidth="1"/>
    <col min="9986" max="9986" width="22.42578125" customWidth="1"/>
    <col min="9987" max="9987" width="23.42578125" customWidth="1"/>
    <col min="10240" max="10240" width="3.85546875" customWidth="1"/>
    <col min="10241" max="10241" width="79" customWidth="1"/>
    <col min="10242" max="10242" width="22.42578125" customWidth="1"/>
    <col min="10243" max="10243" width="23.42578125" customWidth="1"/>
    <col min="10496" max="10496" width="3.85546875" customWidth="1"/>
    <col min="10497" max="10497" width="79" customWidth="1"/>
    <col min="10498" max="10498" width="22.42578125" customWidth="1"/>
    <col min="10499" max="10499" width="23.42578125" customWidth="1"/>
    <col min="10752" max="10752" width="3.85546875" customWidth="1"/>
    <col min="10753" max="10753" width="79" customWidth="1"/>
    <col min="10754" max="10754" width="22.42578125" customWidth="1"/>
    <col min="10755" max="10755" width="23.42578125" customWidth="1"/>
    <col min="11008" max="11008" width="3.85546875" customWidth="1"/>
    <col min="11009" max="11009" width="79" customWidth="1"/>
    <col min="11010" max="11010" width="22.42578125" customWidth="1"/>
    <col min="11011" max="11011" width="23.42578125" customWidth="1"/>
    <col min="11264" max="11264" width="3.85546875" customWidth="1"/>
    <col min="11265" max="11265" width="79" customWidth="1"/>
    <col min="11266" max="11266" width="22.42578125" customWidth="1"/>
    <col min="11267" max="11267" width="23.42578125" customWidth="1"/>
    <col min="11520" max="11520" width="3.85546875" customWidth="1"/>
    <col min="11521" max="11521" width="79" customWidth="1"/>
    <col min="11522" max="11522" width="22.42578125" customWidth="1"/>
    <col min="11523" max="11523" width="23.42578125" customWidth="1"/>
    <col min="11776" max="11776" width="3.85546875" customWidth="1"/>
    <col min="11777" max="11777" width="79" customWidth="1"/>
    <col min="11778" max="11778" width="22.42578125" customWidth="1"/>
    <col min="11779" max="11779" width="23.42578125" customWidth="1"/>
    <col min="12032" max="12032" width="3.85546875" customWidth="1"/>
    <col min="12033" max="12033" width="79" customWidth="1"/>
    <col min="12034" max="12034" width="22.42578125" customWidth="1"/>
    <col min="12035" max="12035" width="23.42578125" customWidth="1"/>
    <col min="12288" max="12288" width="3.85546875" customWidth="1"/>
    <col min="12289" max="12289" width="79" customWidth="1"/>
    <col min="12290" max="12290" width="22.42578125" customWidth="1"/>
    <col min="12291" max="12291" width="23.42578125" customWidth="1"/>
    <col min="12544" max="12544" width="3.85546875" customWidth="1"/>
    <col min="12545" max="12545" width="79" customWidth="1"/>
    <col min="12546" max="12546" width="22.42578125" customWidth="1"/>
    <col min="12547" max="12547" width="23.42578125" customWidth="1"/>
    <col min="12800" max="12800" width="3.85546875" customWidth="1"/>
    <col min="12801" max="12801" width="79" customWidth="1"/>
    <col min="12802" max="12802" width="22.42578125" customWidth="1"/>
    <col min="12803" max="12803" width="23.42578125" customWidth="1"/>
    <col min="13056" max="13056" width="3.85546875" customWidth="1"/>
    <col min="13057" max="13057" width="79" customWidth="1"/>
    <col min="13058" max="13058" width="22.42578125" customWidth="1"/>
    <col min="13059" max="13059" width="23.42578125" customWidth="1"/>
    <col min="13312" max="13312" width="3.85546875" customWidth="1"/>
    <col min="13313" max="13313" width="79" customWidth="1"/>
    <col min="13314" max="13314" width="22.42578125" customWidth="1"/>
    <col min="13315" max="13315" width="23.42578125" customWidth="1"/>
    <col min="13568" max="13568" width="3.85546875" customWidth="1"/>
    <col min="13569" max="13569" width="79" customWidth="1"/>
    <col min="13570" max="13570" width="22.42578125" customWidth="1"/>
    <col min="13571" max="13571" width="23.42578125" customWidth="1"/>
    <col min="13824" max="13824" width="3.85546875" customWidth="1"/>
    <col min="13825" max="13825" width="79" customWidth="1"/>
    <col min="13826" max="13826" width="22.42578125" customWidth="1"/>
    <col min="13827" max="13827" width="23.42578125" customWidth="1"/>
    <col min="14080" max="14080" width="3.85546875" customWidth="1"/>
    <col min="14081" max="14081" width="79" customWidth="1"/>
    <col min="14082" max="14082" width="22.42578125" customWidth="1"/>
    <col min="14083" max="14083" width="23.42578125" customWidth="1"/>
    <col min="14336" max="14336" width="3.85546875" customWidth="1"/>
    <col min="14337" max="14337" width="79" customWidth="1"/>
    <col min="14338" max="14338" width="22.42578125" customWidth="1"/>
    <col min="14339" max="14339" width="23.42578125" customWidth="1"/>
    <col min="14592" max="14592" width="3.85546875" customWidth="1"/>
    <col min="14593" max="14593" width="79" customWidth="1"/>
    <col min="14594" max="14594" width="22.42578125" customWidth="1"/>
    <col min="14595" max="14595" width="23.42578125" customWidth="1"/>
    <col min="14848" max="14848" width="3.85546875" customWidth="1"/>
    <col min="14849" max="14849" width="79" customWidth="1"/>
    <col min="14850" max="14850" width="22.42578125" customWidth="1"/>
    <col min="14851" max="14851" width="23.42578125" customWidth="1"/>
    <col min="15104" max="15104" width="3.85546875" customWidth="1"/>
    <col min="15105" max="15105" width="79" customWidth="1"/>
    <col min="15106" max="15106" width="22.42578125" customWidth="1"/>
    <col min="15107" max="15107" width="23.42578125" customWidth="1"/>
    <col min="15360" max="15360" width="3.85546875" customWidth="1"/>
    <col min="15361" max="15361" width="79" customWidth="1"/>
    <col min="15362" max="15362" width="22.42578125" customWidth="1"/>
    <col min="15363" max="15363" width="23.42578125" customWidth="1"/>
    <col min="15616" max="15616" width="3.85546875" customWidth="1"/>
    <col min="15617" max="15617" width="79" customWidth="1"/>
    <col min="15618" max="15618" width="22.42578125" customWidth="1"/>
    <col min="15619" max="15619" width="23.42578125" customWidth="1"/>
    <col min="15872" max="15872" width="3.85546875" customWidth="1"/>
    <col min="15873" max="15873" width="79" customWidth="1"/>
    <col min="15874" max="15874" width="22.42578125" customWidth="1"/>
    <col min="15875" max="15875" width="23.42578125" customWidth="1"/>
    <col min="16128" max="16128" width="3.85546875" customWidth="1"/>
    <col min="16129" max="16129" width="79" customWidth="1"/>
    <col min="16130" max="16130" width="22.42578125" customWidth="1"/>
    <col min="16131" max="16131" width="23.42578125" customWidth="1"/>
  </cols>
  <sheetData>
    <row r="1" spans="1:7" ht="15.75">
      <c r="A1" s="5" t="s">
        <v>6</v>
      </c>
      <c r="B1" s="6"/>
      <c r="C1" s="6"/>
      <c r="D1" s="7"/>
      <c r="F1" s="249" t="s">
        <v>7</v>
      </c>
      <c r="G1" s="250"/>
    </row>
    <row r="2" spans="1:7">
      <c r="A2" s="54" t="s">
        <v>8</v>
      </c>
      <c r="B2" s="54"/>
      <c r="C2" s="251"/>
      <c r="D2" s="251"/>
      <c r="F2" s="93" t="s">
        <v>9</v>
      </c>
      <c r="G2" s="142" t="b">
        <f>IF(SUM(D8:D17)=D7,TRUE,FALSE)</f>
        <v>1</v>
      </c>
    </row>
    <row r="3" spans="1:7">
      <c r="A3" s="54" t="s">
        <v>10</v>
      </c>
      <c r="B3" s="54"/>
      <c r="C3" s="252"/>
      <c r="D3" s="252"/>
      <c r="F3" s="93" t="s">
        <v>11</v>
      </c>
      <c r="G3" s="142" t="b">
        <f>IF(D19+D20+D22+D23+D24+D26+D27+D29+D30+D31+D32+D33+D34+D35+D36+D37&lt;=D18+5,TRUE,FALSE)</f>
        <v>1</v>
      </c>
    </row>
    <row r="4" spans="1:7">
      <c r="A4" s="94" t="s">
        <v>12</v>
      </c>
      <c r="B4" s="95"/>
      <c r="C4" s="253"/>
      <c r="D4" s="253"/>
      <c r="F4" s="93" t="s">
        <v>13</v>
      </c>
      <c r="G4" s="142" t="b">
        <f>IF(D39+D41+D43+D44+D45+D46+D47&lt;=D38,TRUE,FALSE)</f>
        <v>1</v>
      </c>
    </row>
    <row r="5" spans="1:7">
      <c r="A5" s="14"/>
      <c r="B5" s="14"/>
      <c r="C5" s="14"/>
      <c r="D5" s="11"/>
      <c r="F5" s="93" t="s">
        <v>14</v>
      </c>
      <c r="G5" s="142" t="b">
        <f>AND(IF(SUM(D8:D17)&lt;=2.5+D19+D20+D21+D25+D24+D28+D31+D32+D33+D34+D35+D36+D37+D39+D40+D46+D47,TRUE,FALSE),(IF(SUM(D8:D17)&gt;=-2.5+D19+D20+D21+D25+D24+D28+D31+D32+D33+D34+D35+D36+D37+D39+D40+D46+D47,TRUE,FALSE)))</f>
        <v>1</v>
      </c>
    </row>
    <row r="6" spans="1:7">
      <c r="A6" s="16" t="s">
        <v>15</v>
      </c>
      <c r="B6" s="17" t="s">
        <v>16</v>
      </c>
      <c r="C6" s="17"/>
      <c r="D6" s="97" t="s">
        <v>17</v>
      </c>
      <c r="F6" s="143"/>
      <c r="G6" s="144"/>
    </row>
    <row r="7" spans="1:7">
      <c r="A7" s="145" t="s">
        <v>18</v>
      </c>
      <c r="B7" s="146" t="s">
        <v>19</v>
      </c>
      <c r="C7" s="146"/>
      <c r="D7" s="147">
        <f>SUM(D8:D17)</f>
        <v>0</v>
      </c>
      <c r="F7" s="93" t="s">
        <v>20</v>
      </c>
      <c r="G7" s="142" t="b">
        <f>AND(IF(D9&lt;=2.5+'II. INVESTED ASSETS'!C39,TRUE,FALSE),(IF(D9&gt;=-2.5+'II. INVESTED ASSETS'!C39,TRUE,FALSE)))</f>
        <v>1</v>
      </c>
    </row>
    <row r="8" spans="1:7">
      <c r="A8" s="148">
        <v>1</v>
      </c>
      <c r="B8" s="102" t="s">
        <v>21</v>
      </c>
      <c r="C8" s="102"/>
      <c r="D8" s="181"/>
    </row>
    <row r="9" spans="1:7">
      <c r="A9" s="148">
        <v>2</v>
      </c>
      <c r="B9" s="102" t="s">
        <v>22</v>
      </c>
      <c r="C9" s="102"/>
      <c r="D9" s="147">
        <f>'II. INVESTED ASSETS'!C39</f>
        <v>0</v>
      </c>
    </row>
    <row r="10" spans="1:7">
      <c r="A10" s="148">
        <v>3</v>
      </c>
      <c r="B10" s="102" t="s">
        <v>23</v>
      </c>
      <c r="C10" s="102"/>
      <c r="D10" s="181"/>
    </row>
    <row r="11" spans="1:7">
      <c r="A11" s="148">
        <v>4</v>
      </c>
      <c r="B11" s="102" t="s">
        <v>24</v>
      </c>
      <c r="C11" s="102"/>
      <c r="D11" s="181"/>
    </row>
    <row r="12" spans="1:7">
      <c r="A12" s="148">
        <v>5</v>
      </c>
      <c r="B12" s="102" t="s">
        <v>172</v>
      </c>
      <c r="C12" s="102"/>
      <c r="D12" s="181"/>
    </row>
    <row r="13" spans="1:7">
      <c r="A13" s="148">
        <v>6</v>
      </c>
      <c r="B13" s="102" t="s">
        <v>171</v>
      </c>
      <c r="C13" s="102"/>
      <c r="D13" s="181"/>
    </row>
    <row r="14" spans="1:7">
      <c r="A14" s="148">
        <v>7</v>
      </c>
      <c r="B14" s="102" t="s">
        <v>25</v>
      </c>
      <c r="C14" s="102"/>
      <c r="D14" s="181">
        <v>0</v>
      </c>
    </row>
    <row r="15" spans="1:7">
      <c r="A15" s="148">
        <v>8</v>
      </c>
      <c r="B15" s="102" t="s">
        <v>173</v>
      </c>
      <c r="C15" s="102"/>
      <c r="D15" s="181"/>
    </row>
    <row r="16" spans="1:7">
      <c r="A16" s="148">
        <v>9</v>
      </c>
      <c r="B16" s="102" t="s">
        <v>174</v>
      </c>
      <c r="C16" s="102"/>
      <c r="D16" s="181"/>
    </row>
    <row r="17" spans="1:4">
      <c r="A17" s="148">
        <v>10</v>
      </c>
      <c r="B17" s="102" t="s">
        <v>26</v>
      </c>
      <c r="C17" s="102"/>
      <c r="D17" s="181"/>
    </row>
    <row r="18" spans="1:4">
      <c r="A18" s="145" t="s">
        <v>27</v>
      </c>
      <c r="B18" s="146" t="s">
        <v>11</v>
      </c>
      <c r="C18" s="146"/>
      <c r="D18" s="147">
        <f>D19+D20+D21+D24+D25+D28+D31+D32+D34+D33+D35+D36+D37</f>
        <v>0</v>
      </c>
    </row>
    <row r="19" spans="1:4">
      <c r="A19" s="148">
        <v>11</v>
      </c>
      <c r="B19" s="102" t="s">
        <v>28</v>
      </c>
      <c r="C19" s="102"/>
      <c r="D19" s="181"/>
    </row>
    <row r="20" spans="1:4">
      <c r="A20" s="148">
        <v>12</v>
      </c>
      <c r="B20" s="102" t="s">
        <v>29</v>
      </c>
      <c r="C20" s="102"/>
      <c r="D20" s="181"/>
    </row>
    <row r="21" spans="1:4">
      <c r="A21" s="148">
        <v>13</v>
      </c>
      <c r="B21" s="102" t="s">
        <v>30</v>
      </c>
      <c r="C21" s="102"/>
      <c r="D21" s="151">
        <f>D22+D23</f>
        <v>0</v>
      </c>
    </row>
    <row r="22" spans="1:4">
      <c r="A22" s="149">
        <v>13.1</v>
      </c>
      <c r="B22" s="150" t="s">
        <v>31</v>
      </c>
      <c r="C22" s="102"/>
      <c r="D22" s="181"/>
    </row>
    <row r="23" spans="1:4">
      <c r="A23" s="149">
        <v>13.2</v>
      </c>
      <c r="B23" s="150" t="s">
        <v>32</v>
      </c>
      <c r="C23" s="102"/>
      <c r="D23" s="181"/>
    </row>
    <row r="24" spans="1:4">
      <c r="A24" s="148">
        <v>14</v>
      </c>
      <c r="B24" s="102" t="s">
        <v>33</v>
      </c>
      <c r="C24" s="102"/>
      <c r="D24" s="181"/>
    </row>
    <row r="25" spans="1:4">
      <c r="A25" s="148">
        <v>15</v>
      </c>
      <c r="B25" s="102" t="s">
        <v>34</v>
      </c>
      <c r="C25" s="102"/>
      <c r="D25" s="151">
        <f>D26+D27</f>
        <v>0</v>
      </c>
    </row>
    <row r="26" spans="1:4">
      <c r="A26" s="149">
        <v>15.1</v>
      </c>
      <c r="B26" s="150" t="s">
        <v>31</v>
      </c>
      <c r="C26" s="116"/>
      <c r="D26" s="181"/>
    </row>
    <row r="27" spans="1:4">
      <c r="A27" s="149">
        <v>15.2</v>
      </c>
      <c r="B27" s="150" t="s">
        <v>32</v>
      </c>
      <c r="C27" s="116"/>
      <c r="D27" s="181"/>
    </row>
    <row r="28" spans="1:4">
      <c r="A28" s="148">
        <v>16</v>
      </c>
      <c r="B28" s="102" t="s">
        <v>35</v>
      </c>
      <c r="C28" s="152"/>
      <c r="D28" s="147">
        <f>D29+D30</f>
        <v>0</v>
      </c>
    </row>
    <row r="29" spans="1:4">
      <c r="A29" s="149">
        <v>16.100000000000001</v>
      </c>
      <c r="B29" s="150" t="s">
        <v>31</v>
      </c>
      <c r="C29" s="116"/>
      <c r="D29" s="181"/>
    </row>
    <row r="30" spans="1:4">
      <c r="A30" s="149">
        <v>16.2</v>
      </c>
      <c r="B30" s="150" t="s">
        <v>32</v>
      </c>
      <c r="C30" s="116"/>
      <c r="D30" s="181"/>
    </row>
    <row r="31" spans="1:4">
      <c r="A31" s="148">
        <v>17</v>
      </c>
      <c r="B31" s="102" t="s">
        <v>36</v>
      </c>
      <c r="C31" s="102"/>
      <c r="D31" s="181"/>
    </row>
    <row r="32" spans="1:4">
      <c r="A32" s="148">
        <v>18</v>
      </c>
      <c r="B32" s="102" t="s">
        <v>37</v>
      </c>
      <c r="C32" s="102"/>
      <c r="D32" s="181">
        <v>0</v>
      </c>
    </row>
    <row r="33" spans="1:4">
      <c r="A33" s="148">
        <v>19</v>
      </c>
      <c r="B33" s="102" t="s">
        <v>38</v>
      </c>
      <c r="C33" s="102"/>
      <c r="D33" s="181"/>
    </row>
    <row r="34" spans="1:4">
      <c r="A34" s="148">
        <v>20</v>
      </c>
      <c r="B34" s="102" t="s">
        <v>39</v>
      </c>
      <c r="C34" s="102"/>
      <c r="D34" s="181"/>
    </row>
    <row r="35" spans="1:4">
      <c r="A35" s="148">
        <v>21</v>
      </c>
      <c r="B35" s="102" t="s">
        <v>40</v>
      </c>
      <c r="C35" s="102"/>
      <c r="D35" s="181"/>
    </row>
    <row r="36" spans="1:4">
      <c r="A36" s="148">
        <v>22</v>
      </c>
      <c r="B36" s="102" t="s">
        <v>41</v>
      </c>
      <c r="C36" s="102"/>
      <c r="D36" s="181"/>
    </row>
    <row r="37" spans="1:4">
      <c r="A37" s="148">
        <v>23</v>
      </c>
      <c r="B37" s="102" t="s">
        <v>42</v>
      </c>
      <c r="C37" s="102"/>
      <c r="D37" s="181"/>
    </row>
    <row r="38" spans="1:4">
      <c r="A38" s="145" t="s">
        <v>43</v>
      </c>
      <c r="B38" s="146" t="s">
        <v>13</v>
      </c>
      <c r="C38" s="146"/>
      <c r="D38" s="147">
        <f>D39+D40++D47</f>
        <v>0</v>
      </c>
    </row>
    <row r="39" spans="1:4" s="115" customFormat="1">
      <c r="A39" s="153">
        <v>24</v>
      </c>
      <c r="B39" s="102" t="s">
        <v>44</v>
      </c>
      <c r="C39" s="154"/>
      <c r="D39" s="181">
        <v>0</v>
      </c>
    </row>
    <row r="40" spans="1:4">
      <c r="A40" s="148">
        <v>25</v>
      </c>
      <c r="B40" s="102" t="s">
        <v>45</v>
      </c>
      <c r="C40" s="102"/>
      <c r="D40" s="147">
        <f>D41+D42+D46</f>
        <v>0</v>
      </c>
    </row>
    <row r="41" spans="1:4">
      <c r="A41" s="155">
        <v>25.1</v>
      </c>
      <c r="B41" s="156" t="s">
        <v>46</v>
      </c>
      <c r="C41" s="116"/>
      <c r="D41" s="181"/>
    </row>
    <row r="42" spans="1:4">
      <c r="A42" s="155">
        <v>25.2</v>
      </c>
      <c r="B42" s="156" t="s">
        <v>47</v>
      </c>
      <c r="C42" s="116"/>
      <c r="D42" s="147">
        <f>SUM(D43:D45)</f>
        <v>0</v>
      </c>
    </row>
    <row r="43" spans="1:4">
      <c r="A43" s="127" t="s">
        <v>214</v>
      </c>
      <c r="B43" s="157" t="s">
        <v>48</v>
      </c>
      <c r="C43" s="116"/>
      <c r="D43" s="181"/>
    </row>
    <row r="44" spans="1:4">
      <c r="A44" s="127" t="s">
        <v>215</v>
      </c>
      <c r="B44" s="157" t="s">
        <v>49</v>
      </c>
      <c r="C44" s="116"/>
      <c r="D44" s="181"/>
    </row>
    <row r="45" spans="1:4">
      <c r="A45" s="127" t="s">
        <v>216</v>
      </c>
      <c r="B45" s="157" t="s">
        <v>50</v>
      </c>
      <c r="C45" s="116"/>
      <c r="D45" s="181"/>
    </row>
    <row r="46" spans="1:4">
      <c r="A46" s="155">
        <v>25.3</v>
      </c>
      <c r="B46" s="156" t="s">
        <v>51</v>
      </c>
      <c r="C46" s="116"/>
      <c r="D46" s="181"/>
    </row>
    <row r="47" spans="1:4">
      <c r="A47" s="148">
        <v>26</v>
      </c>
      <c r="B47" s="102" t="s">
        <v>52</v>
      </c>
      <c r="C47" s="102"/>
      <c r="D47" s="181"/>
    </row>
    <row r="48" spans="1:4">
      <c r="A48" s="115"/>
      <c r="B48" s="116"/>
      <c r="C48" s="116"/>
      <c r="D48" s="116"/>
    </row>
    <row r="49" spans="1:4" s="90" customFormat="1" ht="16.5">
      <c r="A49" s="117"/>
      <c r="B49" s="118" t="s">
        <v>53</v>
      </c>
      <c r="C49" s="118"/>
      <c r="D49" s="119"/>
    </row>
    <row r="50" spans="1:4" s="90" customFormat="1" ht="16.5">
      <c r="A50" s="117"/>
      <c r="B50" s="118" t="s">
        <v>54</v>
      </c>
      <c r="C50" s="118"/>
      <c r="D50" s="119"/>
    </row>
    <row r="51" spans="1:4" s="91" customFormat="1" ht="12.75">
      <c r="A51" s="120"/>
      <c r="B51" s="158" t="s">
        <v>55</v>
      </c>
      <c r="C51" s="158"/>
      <c r="D51" s="158"/>
    </row>
    <row r="52" spans="1:4" s="91" customFormat="1" ht="66.95" customHeight="1">
      <c r="A52" s="120"/>
      <c r="B52" s="254" t="s">
        <v>213</v>
      </c>
      <c r="C52" s="254"/>
      <c r="D52" s="254"/>
    </row>
    <row r="53" spans="1:4" s="91" customFormat="1" ht="12.75">
      <c r="A53" s="120"/>
      <c r="B53" s="158" t="s">
        <v>175</v>
      </c>
      <c r="C53" s="158"/>
      <c r="D53" s="158"/>
    </row>
    <row r="54" spans="1:4" s="91" customFormat="1" ht="12.75">
      <c r="A54" s="120"/>
      <c r="B54" s="159"/>
      <c r="C54" s="159"/>
      <c r="D54" s="159"/>
    </row>
    <row r="55" spans="1:4">
      <c r="A55" s="115"/>
      <c r="B55" s="116"/>
      <c r="C55" s="116"/>
      <c r="D55" s="116"/>
    </row>
    <row r="56" spans="1:4" ht="16.5">
      <c r="A56" s="115"/>
      <c r="B56" s="116"/>
      <c r="C56" s="116"/>
      <c r="D56" s="121" t="s">
        <v>56</v>
      </c>
    </row>
    <row r="57" spans="1:4">
      <c r="A57" s="115"/>
      <c r="B57" s="116"/>
      <c r="C57" s="116"/>
      <c r="D57" s="122" t="s">
        <v>256</v>
      </c>
    </row>
  </sheetData>
  <sheetProtection algorithmName="SHA-512" hashValue="jbEtu6gg9n3H86WteuTyGzdV1W6SOzno8I7RRMKfkfyRaUJ2pQqoqIs9y8+hEx25aoKapveEOF1gJCpmOE+35Q==" saltValue="7p2KA2sZqa4N9Ove0LDCXw==" spinCount="100000" sheet="1" objects="1" scenarios="1"/>
  <protectedRanges>
    <protectedRange algorithmName="SHA-512" hashValue="hgtQ+NZ0KtjgtNwUNT+l7nVYugRKpoBvNgvDy6ucP/qPkLDajFZO69UMERqo3155TNycr3ao1Vca2foBJLAftQ==" saltValue="9UMi4gF+R+uTasg5OM2f+w==" spinCount="100000" sqref="D39 D41 D43:D47" name="Networth"/>
    <protectedRange algorithmName="SHA-512" hashValue="po2MF7ho5/2msj9tBC0gP0Z+Vf9m2xb6QG2cD74dXm4naYWP1SobHS99jtCQIoo7nDwidN8EfG1PGptzD+y/DA==" saltValue="B4M3jtnD1mtLb+nk5tNiKA==" spinCount="100000" sqref="D8 D10:D17" name="Assets"/>
    <protectedRange algorithmName="SHA-512" hashValue="Ibgtd1pmYWDSlleeM/Kg3eqJ6z/b702K3SlyHpzog0EeSJg1siwNmNX9qY3mm7IjgADltPMRbIchUQO5qUtxeQ==" saltValue="iBfKwF6GzumznuRV/TxOKg==" spinCount="100000" sqref="D19:D20 D22:D24 D26:D27 D29:D37" name="Liabilities"/>
    <protectedRange algorithmName="SHA-512" hashValue="EWUTTfx7YT3BktnRgc12KuZf6Y04/MWLXcTCRJf0qLmvhN4fu1v82WMN5IYQeooBvRuaILeiCdPCbcx9ijIPfg==" saltValue="lsAxb4WjTtQizaUCAUOqMw==" spinCount="100000" sqref="C2:D4" name="Company Details_1"/>
  </protectedRanges>
  <mergeCells count="5">
    <mergeCell ref="F1:G1"/>
    <mergeCell ref="C2:D2"/>
    <mergeCell ref="C3:D3"/>
    <mergeCell ref="C4:D4"/>
    <mergeCell ref="B52:D52"/>
  </mergeCells>
  <phoneticPr fontId="64" type="noConversion"/>
  <conditionalFormatting sqref="G2:G7">
    <cfRule type="containsText" dxfId="27" priority="1" operator="containsText" text="OK">
      <formula>NOT(ISERROR(SEARCH("OK",G2)))</formula>
    </cfRule>
    <cfRule type="containsText" dxfId="26" priority="2" operator="containsText" text="ERROR">
      <formula>NOT(ISERROR(SEARCH("ERROR",G2)))</formula>
    </cfRule>
  </conditionalFormatting>
  <printOptions horizontalCentered="1"/>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6"/>
  <sheetViews>
    <sheetView topLeftCell="A10" workbookViewId="0">
      <selection activeCell="C24" sqref="C24"/>
    </sheetView>
  </sheetViews>
  <sheetFormatPr defaultColWidth="9.140625" defaultRowHeight="15"/>
  <cols>
    <col min="1" max="1" width="34" customWidth="1"/>
    <col min="2" max="2" width="51.7109375" customWidth="1"/>
    <col min="3" max="3" width="26.42578125" style="92" customWidth="1"/>
    <col min="5" max="5" width="27.140625" customWidth="1"/>
    <col min="6" max="6" width="17.42578125" customWidth="1"/>
    <col min="255" max="255" width="3.85546875" customWidth="1"/>
    <col min="256" max="256" width="79" customWidth="1"/>
    <col min="257" max="257" width="22.42578125" customWidth="1"/>
    <col min="258" max="258" width="23.42578125" customWidth="1"/>
    <col min="511" max="511" width="3.85546875" customWidth="1"/>
    <col min="512" max="512" width="79" customWidth="1"/>
    <col min="513" max="513" width="22.42578125" customWidth="1"/>
    <col min="514" max="514" width="23.42578125" customWidth="1"/>
    <col min="767" max="767" width="3.85546875" customWidth="1"/>
    <col min="768" max="768" width="79" customWidth="1"/>
    <col min="769" max="769" width="22.42578125" customWidth="1"/>
    <col min="770" max="770" width="23.42578125" customWidth="1"/>
    <col min="1023" max="1023" width="3.85546875" customWidth="1"/>
    <col min="1024" max="1024" width="79" customWidth="1"/>
    <col min="1025" max="1025" width="22.42578125" customWidth="1"/>
    <col min="1026" max="1026" width="23.42578125" customWidth="1"/>
    <col min="1279" max="1279" width="3.85546875" customWidth="1"/>
    <col min="1280" max="1280" width="79" customWidth="1"/>
    <col min="1281" max="1281" width="22.42578125" customWidth="1"/>
    <col min="1282" max="1282" width="23.42578125" customWidth="1"/>
    <col min="1535" max="1535" width="3.85546875" customWidth="1"/>
    <col min="1536" max="1536" width="79" customWidth="1"/>
    <col min="1537" max="1537" width="22.42578125" customWidth="1"/>
    <col min="1538" max="1538" width="23.42578125" customWidth="1"/>
    <col min="1791" max="1791" width="3.85546875" customWidth="1"/>
    <col min="1792" max="1792" width="79" customWidth="1"/>
    <col min="1793" max="1793" width="22.42578125" customWidth="1"/>
    <col min="1794" max="1794" width="23.42578125" customWidth="1"/>
    <col min="2047" max="2047" width="3.85546875" customWidth="1"/>
    <col min="2048" max="2048" width="79" customWidth="1"/>
    <col min="2049" max="2049" width="22.42578125" customWidth="1"/>
    <col min="2050" max="2050" width="23.42578125" customWidth="1"/>
    <col min="2303" max="2303" width="3.85546875" customWidth="1"/>
    <col min="2304" max="2304" width="79" customWidth="1"/>
    <col min="2305" max="2305" width="22.42578125" customWidth="1"/>
    <col min="2306" max="2306" width="23.42578125" customWidth="1"/>
    <col min="2559" max="2559" width="3.85546875" customWidth="1"/>
    <col min="2560" max="2560" width="79" customWidth="1"/>
    <col min="2561" max="2561" width="22.42578125" customWidth="1"/>
    <col min="2562" max="2562" width="23.42578125" customWidth="1"/>
    <col min="2815" max="2815" width="3.85546875" customWidth="1"/>
    <col min="2816" max="2816" width="79" customWidth="1"/>
    <col min="2817" max="2817" width="22.42578125" customWidth="1"/>
    <col min="2818" max="2818" width="23.42578125" customWidth="1"/>
    <col min="3071" max="3071" width="3.85546875" customWidth="1"/>
    <col min="3072" max="3072" width="79" customWidth="1"/>
    <col min="3073" max="3073" width="22.42578125" customWidth="1"/>
    <col min="3074" max="3074" width="23.42578125" customWidth="1"/>
    <col min="3327" max="3327" width="3.85546875" customWidth="1"/>
    <col min="3328" max="3328" width="79" customWidth="1"/>
    <col min="3329" max="3329" width="22.42578125" customWidth="1"/>
    <col min="3330" max="3330" width="23.42578125" customWidth="1"/>
    <col min="3583" max="3583" width="3.85546875" customWidth="1"/>
    <col min="3584" max="3584" width="79" customWidth="1"/>
    <col min="3585" max="3585" width="22.42578125" customWidth="1"/>
    <col min="3586" max="3586" width="23.42578125" customWidth="1"/>
    <col min="3839" max="3839" width="3.85546875" customWidth="1"/>
    <col min="3840" max="3840" width="79" customWidth="1"/>
    <col min="3841" max="3841" width="22.42578125" customWidth="1"/>
    <col min="3842" max="3842" width="23.42578125" customWidth="1"/>
    <col min="4095" max="4095" width="3.85546875" customWidth="1"/>
    <col min="4096" max="4096" width="79" customWidth="1"/>
    <col min="4097" max="4097" width="22.42578125" customWidth="1"/>
    <col min="4098" max="4098" width="23.42578125" customWidth="1"/>
    <col min="4351" max="4351" width="3.85546875" customWidth="1"/>
    <col min="4352" max="4352" width="79" customWidth="1"/>
    <col min="4353" max="4353" width="22.42578125" customWidth="1"/>
    <col min="4354" max="4354" width="23.42578125" customWidth="1"/>
    <col min="4607" max="4607" width="3.85546875" customWidth="1"/>
    <col min="4608" max="4608" width="79" customWidth="1"/>
    <col min="4609" max="4609" width="22.42578125" customWidth="1"/>
    <col min="4610" max="4610" width="23.42578125" customWidth="1"/>
    <col min="4863" max="4863" width="3.85546875" customWidth="1"/>
    <col min="4864" max="4864" width="79" customWidth="1"/>
    <col min="4865" max="4865" width="22.42578125" customWidth="1"/>
    <col min="4866" max="4866" width="23.42578125" customWidth="1"/>
    <col min="5119" max="5119" width="3.85546875" customWidth="1"/>
    <col min="5120" max="5120" width="79" customWidth="1"/>
    <col min="5121" max="5121" width="22.42578125" customWidth="1"/>
    <col min="5122" max="5122" width="23.42578125" customWidth="1"/>
    <col min="5375" max="5375" width="3.85546875" customWidth="1"/>
    <col min="5376" max="5376" width="79" customWidth="1"/>
    <col min="5377" max="5377" width="22.42578125" customWidth="1"/>
    <col min="5378" max="5378" width="23.42578125" customWidth="1"/>
    <col min="5631" max="5631" width="3.85546875" customWidth="1"/>
    <col min="5632" max="5632" width="79" customWidth="1"/>
    <col min="5633" max="5633" width="22.42578125" customWidth="1"/>
    <col min="5634" max="5634" width="23.42578125" customWidth="1"/>
    <col min="5887" max="5887" width="3.85546875" customWidth="1"/>
    <col min="5888" max="5888" width="79" customWidth="1"/>
    <col min="5889" max="5889" width="22.42578125" customWidth="1"/>
    <col min="5890" max="5890" width="23.42578125" customWidth="1"/>
    <col min="6143" max="6143" width="3.85546875" customWidth="1"/>
    <col min="6144" max="6144" width="79" customWidth="1"/>
    <col min="6145" max="6145" width="22.42578125" customWidth="1"/>
    <col min="6146" max="6146" width="23.42578125" customWidth="1"/>
    <col min="6399" max="6399" width="3.85546875" customWidth="1"/>
    <col min="6400" max="6400" width="79" customWidth="1"/>
    <col min="6401" max="6401" width="22.42578125" customWidth="1"/>
    <col min="6402" max="6402" width="23.42578125" customWidth="1"/>
    <col min="6655" max="6655" width="3.85546875" customWidth="1"/>
    <col min="6656" max="6656" width="79" customWidth="1"/>
    <col min="6657" max="6657" width="22.42578125" customWidth="1"/>
    <col min="6658" max="6658" width="23.42578125" customWidth="1"/>
    <col min="6911" max="6911" width="3.85546875" customWidth="1"/>
    <col min="6912" max="6912" width="79" customWidth="1"/>
    <col min="6913" max="6913" width="22.42578125" customWidth="1"/>
    <col min="6914" max="6914" width="23.42578125" customWidth="1"/>
    <col min="7167" max="7167" width="3.85546875" customWidth="1"/>
    <col min="7168" max="7168" width="79" customWidth="1"/>
    <col min="7169" max="7169" width="22.42578125" customWidth="1"/>
    <col min="7170" max="7170" width="23.42578125" customWidth="1"/>
    <col min="7423" max="7423" width="3.85546875" customWidth="1"/>
    <col min="7424" max="7424" width="79" customWidth="1"/>
    <col min="7425" max="7425" width="22.42578125" customWidth="1"/>
    <col min="7426" max="7426" width="23.42578125" customWidth="1"/>
    <col min="7679" max="7679" width="3.85546875" customWidth="1"/>
    <col min="7680" max="7680" width="79" customWidth="1"/>
    <col min="7681" max="7681" width="22.42578125" customWidth="1"/>
    <col min="7682" max="7682" width="23.42578125" customWidth="1"/>
    <col min="7935" max="7935" width="3.85546875" customWidth="1"/>
    <col min="7936" max="7936" width="79" customWidth="1"/>
    <col min="7937" max="7937" width="22.42578125" customWidth="1"/>
    <col min="7938" max="7938" width="23.42578125" customWidth="1"/>
    <col min="8191" max="8191" width="3.85546875" customWidth="1"/>
    <col min="8192" max="8192" width="79" customWidth="1"/>
    <col min="8193" max="8193" width="22.42578125" customWidth="1"/>
    <col min="8194" max="8194" width="23.42578125" customWidth="1"/>
    <col min="8447" max="8447" width="3.85546875" customWidth="1"/>
    <col min="8448" max="8448" width="79" customWidth="1"/>
    <col min="8449" max="8449" width="22.42578125" customWidth="1"/>
    <col min="8450" max="8450" width="23.42578125" customWidth="1"/>
    <col min="8703" max="8703" width="3.85546875" customWidth="1"/>
    <col min="8704" max="8704" width="79" customWidth="1"/>
    <col min="8705" max="8705" width="22.42578125" customWidth="1"/>
    <col min="8706" max="8706" width="23.42578125" customWidth="1"/>
    <col min="8959" max="8959" width="3.85546875" customWidth="1"/>
    <col min="8960" max="8960" width="79" customWidth="1"/>
    <col min="8961" max="8961" width="22.42578125" customWidth="1"/>
    <col min="8962" max="8962" width="23.42578125" customWidth="1"/>
    <col min="9215" max="9215" width="3.85546875" customWidth="1"/>
    <col min="9216" max="9216" width="79" customWidth="1"/>
    <col min="9217" max="9217" width="22.42578125" customWidth="1"/>
    <col min="9218" max="9218" width="23.42578125" customWidth="1"/>
    <col min="9471" max="9471" width="3.85546875" customWidth="1"/>
    <col min="9472" max="9472" width="79" customWidth="1"/>
    <col min="9473" max="9473" width="22.42578125" customWidth="1"/>
    <col min="9474" max="9474" width="23.42578125" customWidth="1"/>
    <col min="9727" max="9727" width="3.85546875" customWidth="1"/>
    <col min="9728" max="9728" width="79" customWidth="1"/>
    <col min="9729" max="9729" width="22.42578125" customWidth="1"/>
    <col min="9730" max="9730" width="23.42578125" customWidth="1"/>
    <col min="9983" max="9983" width="3.85546875" customWidth="1"/>
    <col min="9984" max="9984" width="79" customWidth="1"/>
    <col min="9985" max="9985" width="22.42578125" customWidth="1"/>
    <col min="9986" max="9986" width="23.42578125" customWidth="1"/>
    <col min="10239" max="10239" width="3.85546875" customWidth="1"/>
    <col min="10240" max="10240" width="79" customWidth="1"/>
    <col min="10241" max="10241" width="22.42578125" customWidth="1"/>
    <col min="10242" max="10242" width="23.42578125" customWidth="1"/>
    <col min="10495" max="10495" width="3.85546875" customWidth="1"/>
    <col min="10496" max="10496" width="79" customWidth="1"/>
    <col min="10497" max="10497" width="22.42578125" customWidth="1"/>
    <col min="10498" max="10498" width="23.42578125" customWidth="1"/>
    <col min="10751" max="10751" width="3.85546875" customWidth="1"/>
    <col min="10752" max="10752" width="79" customWidth="1"/>
    <col min="10753" max="10753" width="22.42578125" customWidth="1"/>
    <col min="10754" max="10754" width="23.42578125" customWidth="1"/>
    <col min="11007" max="11007" width="3.85546875" customWidth="1"/>
    <col min="11008" max="11008" width="79" customWidth="1"/>
    <col min="11009" max="11009" width="22.42578125" customWidth="1"/>
    <col min="11010" max="11010" width="23.42578125" customWidth="1"/>
    <col min="11263" max="11263" width="3.85546875" customWidth="1"/>
    <col min="11264" max="11264" width="79" customWidth="1"/>
    <col min="11265" max="11265" width="22.42578125" customWidth="1"/>
    <col min="11266" max="11266" width="23.42578125" customWidth="1"/>
    <col min="11519" max="11519" width="3.85546875" customWidth="1"/>
    <col min="11520" max="11520" width="79" customWidth="1"/>
    <col min="11521" max="11521" width="22.42578125" customWidth="1"/>
    <col min="11522" max="11522" width="23.42578125" customWidth="1"/>
    <col min="11775" max="11775" width="3.85546875" customWidth="1"/>
    <col min="11776" max="11776" width="79" customWidth="1"/>
    <col min="11777" max="11777" width="22.42578125" customWidth="1"/>
    <col min="11778" max="11778" width="23.42578125" customWidth="1"/>
    <col min="12031" max="12031" width="3.85546875" customWidth="1"/>
    <col min="12032" max="12032" width="79" customWidth="1"/>
    <col min="12033" max="12033" width="22.42578125" customWidth="1"/>
    <col min="12034" max="12034" width="23.42578125" customWidth="1"/>
    <col min="12287" max="12287" width="3.85546875" customWidth="1"/>
    <col min="12288" max="12288" width="79" customWidth="1"/>
    <col min="12289" max="12289" width="22.42578125" customWidth="1"/>
    <col min="12290" max="12290" width="23.42578125" customWidth="1"/>
    <col min="12543" max="12543" width="3.85546875" customWidth="1"/>
    <col min="12544" max="12544" width="79" customWidth="1"/>
    <col min="12545" max="12545" width="22.42578125" customWidth="1"/>
    <col min="12546" max="12546" width="23.42578125" customWidth="1"/>
    <col min="12799" max="12799" width="3.85546875" customWidth="1"/>
    <col min="12800" max="12800" width="79" customWidth="1"/>
    <col min="12801" max="12801" width="22.42578125" customWidth="1"/>
    <col min="12802" max="12802" width="23.42578125" customWidth="1"/>
    <col min="13055" max="13055" width="3.85546875" customWidth="1"/>
    <col min="13056" max="13056" width="79" customWidth="1"/>
    <col min="13057" max="13057" width="22.42578125" customWidth="1"/>
    <col min="13058" max="13058" width="23.42578125" customWidth="1"/>
    <col min="13311" max="13311" width="3.85546875" customWidth="1"/>
    <col min="13312" max="13312" width="79" customWidth="1"/>
    <col min="13313" max="13313" width="22.42578125" customWidth="1"/>
    <col min="13314" max="13314" width="23.42578125" customWidth="1"/>
    <col min="13567" max="13567" width="3.85546875" customWidth="1"/>
    <col min="13568" max="13568" width="79" customWidth="1"/>
    <col min="13569" max="13569" width="22.42578125" customWidth="1"/>
    <col min="13570" max="13570" width="23.42578125" customWidth="1"/>
    <col min="13823" max="13823" width="3.85546875" customWidth="1"/>
    <col min="13824" max="13824" width="79" customWidth="1"/>
    <col min="13825" max="13825" width="22.42578125" customWidth="1"/>
    <col min="13826" max="13826" width="23.42578125" customWidth="1"/>
    <col min="14079" max="14079" width="3.85546875" customWidth="1"/>
    <col min="14080" max="14080" width="79" customWidth="1"/>
    <col min="14081" max="14081" width="22.42578125" customWidth="1"/>
    <col min="14082" max="14082" width="23.42578125" customWidth="1"/>
    <col min="14335" max="14335" width="3.85546875" customWidth="1"/>
    <col min="14336" max="14336" width="79" customWidth="1"/>
    <col min="14337" max="14337" width="22.42578125" customWidth="1"/>
    <col min="14338" max="14338" width="23.42578125" customWidth="1"/>
    <col min="14591" max="14591" width="3.85546875" customWidth="1"/>
    <col min="14592" max="14592" width="79" customWidth="1"/>
    <col min="14593" max="14593" width="22.42578125" customWidth="1"/>
    <col min="14594" max="14594" width="23.42578125" customWidth="1"/>
    <col min="14847" max="14847" width="3.85546875" customWidth="1"/>
    <col min="14848" max="14848" width="79" customWidth="1"/>
    <col min="14849" max="14849" width="22.42578125" customWidth="1"/>
    <col min="14850" max="14850" width="23.42578125" customWidth="1"/>
    <col min="15103" max="15103" width="3.85546875" customWidth="1"/>
    <col min="15104" max="15104" width="79" customWidth="1"/>
    <col min="15105" max="15105" width="22.42578125" customWidth="1"/>
    <col min="15106" max="15106" width="23.42578125" customWidth="1"/>
    <col min="15359" max="15359" width="3.85546875" customWidth="1"/>
    <col min="15360" max="15360" width="79" customWidth="1"/>
    <col min="15361" max="15361" width="22.42578125" customWidth="1"/>
    <col min="15362" max="15362" width="23.42578125" customWidth="1"/>
    <col min="15615" max="15615" width="3.85546875" customWidth="1"/>
    <col min="15616" max="15616" width="79" customWidth="1"/>
    <col min="15617" max="15617" width="22.42578125" customWidth="1"/>
    <col min="15618" max="15618" width="23.42578125" customWidth="1"/>
    <col min="15871" max="15871" width="3.85546875" customWidth="1"/>
    <col min="15872" max="15872" width="79" customWidth="1"/>
    <col min="15873" max="15873" width="22.42578125" customWidth="1"/>
    <col min="15874" max="15874" width="23.42578125" customWidth="1"/>
    <col min="16127" max="16127" width="3.85546875" customWidth="1"/>
    <col min="16128" max="16128" width="79" customWidth="1"/>
    <col min="16129" max="16129" width="22.42578125" customWidth="1"/>
    <col min="16130" max="16130" width="23.42578125" customWidth="1"/>
  </cols>
  <sheetData>
    <row r="1" spans="1:6" ht="15.75">
      <c r="A1" s="5" t="s">
        <v>6</v>
      </c>
      <c r="B1" s="5"/>
      <c r="C1" s="6"/>
      <c r="E1" s="255" t="s">
        <v>7</v>
      </c>
      <c r="F1" s="256"/>
    </row>
    <row r="2" spans="1:6" ht="15.75" thickBot="1">
      <c r="A2" s="54" t="s">
        <v>8</v>
      </c>
      <c r="B2" s="257">
        <f>'I. FINANCIAL CONDITION'!$C$2</f>
        <v>0</v>
      </c>
      <c r="C2" s="258"/>
      <c r="E2" s="123" t="s">
        <v>57</v>
      </c>
      <c r="F2" s="142" t="b">
        <f>AND(IF(C39&lt;=2.5+C8+C9+C10+C11+C12+C13+C14+C16+C17+C18+C19+C21+C22+C23+C24+C25+C26+C27+C29+C30+C31+C33+C34+C35+C36+C37+C38,TRUE, FALSE),(IF(C39&gt;=-2.5+C8+C9+C10+C11+C12+C13+C14+C16+C17+C18+C19+C21+C22+C23+C24+C25+C26+C27+C29+C30+C31+C33+C34+C35+C36+C37+C38,TRUE,FALSE)))</f>
        <v>1</v>
      </c>
    </row>
    <row r="3" spans="1:6" ht="16.5" customHeight="1">
      <c r="A3" s="54" t="s">
        <v>10</v>
      </c>
      <c r="B3" s="259">
        <f>'I. FINANCIAL CONDITION'!$C$3</f>
        <v>0</v>
      </c>
      <c r="C3" s="260"/>
    </row>
    <row r="4" spans="1:6">
      <c r="A4" s="94" t="s">
        <v>12</v>
      </c>
      <c r="B4" s="261">
        <f>'I. FINANCIAL CONDITION'!$C$4</f>
        <v>0</v>
      </c>
      <c r="C4" s="262"/>
    </row>
    <row r="5" spans="1:6">
      <c r="A5" s="14"/>
      <c r="B5" s="14"/>
      <c r="C5" s="14"/>
    </row>
    <row r="6" spans="1:6" ht="15.95" customHeight="1">
      <c r="A6" s="17" t="s">
        <v>58</v>
      </c>
      <c r="B6" s="17"/>
      <c r="C6" s="124" t="s">
        <v>59</v>
      </c>
    </row>
    <row r="7" spans="1:6" s="89" customFormat="1" ht="15.95" customHeight="1">
      <c r="A7" s="125" t="s">
        <v>217</v>
      </c>
      <c r="B7" s="125"/>
      <c r="C7" s="126">
        <f>SUM(C8:C14)</f>
        <v>0</v>
      </c>
    </row>
    <row r="8" spans="1:6" s="89" customFormat="1" ht="15.95" customHeight="1">
      <c r="A8" s="169" t="s">
        <v>170</v>
      </c>
      <c r="B8" s="169"/>
      <c r="C8" s="182"/>
    </row>
    <row r="9" spans="1:6" s="89" customFormat="1" ht="15.95" customHeight="1">
      <c r="A9" s="169" t="s">
        <v>176</v>
      </c>
      <c r="B9" s="169"/>
      <c r="C9" s="182"/>
    </row>
    <row r="10" spans="1:6" s="89" customFormat="1" ht="15.95" customHeight="1">
      <c r="A10" s="169" t="s">
        <v>178</v>
      </c>
      <c r="B10" s="169"/>
      <c r="C10" s="182"/>
    </row>
    <row r="11" spans="1:6" s="89" customFormat="1" ht="15.95" customHeight="1">
      <c r="A11" s="169" t="s">
        <v>177</v>
      </c>
      <c r="B11" s="169"/>
      <c r="C11" s="182"/>
    </row>
    <row r="12" spans="1:6" s="89" customFormat="1" ht="15.95" customHeight="1">
      <c r="A12" s="169" t="s">
        <v>179</v>
      </c>
      <c r="B12" s="169"/>
      <c r="C12" s="182"/>
    </row>
    <row r="13" spans="1:6" s="89" customFormat="1" ht="15.95" customHeight="1">
      <c r="A13" s="169" t="s">
        <v>180</v>
      </c>
      <c r="B13" s="169"/>
      <c r="C13" s="182"/>
    </row>
    <row r="14" spans="1:6" s="89" customFormat="1" ht="15.95" customHeight="1">
      <c r="A14" s="169" t="s">
        <v>181</v>
      </c>
      <c r="B14" s="169"/>
      <c r="C14" s="182"/>
    </row>
    <row r="15" spans="1:6" s="89" customFormat="1" ht="14.25">
      <c r="A15" s="128" t="s">
        <v>218</v>
      </c>
      <c r="B15" s="128"/>
      <c r="C15" s="126">
        <f>SUM(C16:C19)</f>
        <v>0</v>
      </c>
    </row>
    <row r="16" spans="1:6" s="56" customFormat="1" ht="14.25">
      <c r="A16" s="169" t="s">
        <v>182</v>
      </c>
      <c r="B16" s="129"/>
      <c r="C16" s="182"/>
    </row>
    <row r="17" spans="1:3" s="56" customFormat="1" ht="14.25">
      <c r="A17" s="169" t="s">
        <v>183</v>
      </c>
      <c r="B17" s="169"/>
      <c r="C17" s="182"/>
    </row>
    <row r="18" spans="1:3" s="56" customFormat="1" ht="14.25">
      <c r="A18" s="169" t="s">
        <v>184</v>
      </c>
      <c r="B18" s="129"/>
      <c r="C18" s="182"/>
    </row>
    <row r="19" spans="1:3" s="56" customFormat="1" ht="14.25">
      <c r="A19" s="169" t="s">
        <v>185</v>
      </c>
      <c r="B19" s="169"/>
      <c r="C19" s="182"/>
    </row>
    <row r="20" spans="1:3" s="89" customFormat="1" ht="15.95" customHeight="1">
      <c r="A20" s="128" t="s">
        <v>219</v>
      </c>
      <c r="B20" s="128"/>
      <c r="C20" s="126">
        <f>SUM(C21:C27)</f>
        <v>0</v>
      </c>
    </row>
    <row r="21" spans="1:3" s="89" customFormat="1" ht="15.95" customHeight="1">
      <c r="A21" s="169" t="s">
        <v>225</v>
      </c>
      <c r="B21" s="169"/>
      <c r="C21" s="182"/>
    </row>
    <row r="22" spans="1:3" s="89" customFormat="1" ht="15.95" customHeight="1">
      <c r="A22" s="169" t="s">
        <v>226</v>
      </c>
      <c r="B22" s="169"/>
      <c r="C22" s="182"/>
    </row>
    <row r="23" spans="1:3" s="89" customFormat="1" ht="15.95" customHeight="1">
      <c r="A23" s="169" t="s">
        <v>227</v>
      </c>
      <c r="B23" s="169"/>
      <c r="C23" s="182"/>
    </row>
    <row r="24" spans="1:3" s="89" customFormat="1" ht="15.95" customHeight="1">
      <c r="A24" s="169" t="s">
        <v>228</v>
      </c>
      <c r="B24" s="169"/>
      <c r="C24" s="182"/>
    </row>
    <row r="25" spans="1:3" s="89" customFormat="1" ht="15.95" customHeight="1">
      <c r="A25" s="169" t="s">
        <v>229</v>
      </c>
      <c r="B25" s="169"/>
      <c r="C25" s="182"/>
    </row>
    <row r="26" spans="1:3" s="89" customFormat="1" ht="15.95" customHeight="1">
      <c r="A26" s="169" t="s">
        <v>230</v>
      </c>
      <c r="B26" s="169"/>
      <c r="C26" s="182"/>
    </row>
    <row r="27" spans="1:3" s="89" customFormat="1" ht="15.95" customHeight="1">
      <c r="A27" s="169" t="s">
        <v>231</v>
      </c>
      <c r="B27" s="169"/>
      <c r="C27" s="182"/>
    </row>
    <row r="28" spans="1:3" s="89" customFormat="1" ht="15.95" customHeight="1">
      <c r="A28" s="128" t="s">
        <v>220</v>
      </c>
      <c r="B28" s="128"/>
      <c r="C28" s="126">
        <f>SUM(C29:C31)</f>
        <v>0</v>
      </c>
    </row>
    <row r="29" spans="1:3" s="89" customFormat="1" ht="15.95" customHeight="1">
      <c r="A29" s="169" t="s">
        <v>232</v>
      </c>
      <c r="B29" s="169"/>
      <c r="C29" s="182"/>
    </row>
    <row r="30" spans="1:3" s="89" customFormat="1" ht="15.95" customHeight="1">
      <c r="A30" s="169" t="s">
        <v>233</v>
      </c>
      <c r="B30" s="169"/>
      <c r="C30" s="182"/>
    </row>
    <row r="31" spans="1:3" s="89" customFormat="1" ht="15.95" customHeight="1">
      <c r="A31" s="169" t="s">
        <v>234</v>
      </c>
      <c r="B31" s="169"/>
      <c r="C31" s="182"/>
    </row>
    <row r="32" spans="1:3" s="89" customFormat="1" ht="15.95" customHeight="1">
      <c r="A32" s="128" t="s">
        <v>221</v>
      </c>
      <c r="B32" s="128"/>
      <c r="C32" s="126">
        <f>SUM(C33:C35)</f>
        <v>0</v>
      </c>
    </row>
    <row r="33" spans="1:3" s="89" customFormat="1" ht="15.95" customHeight="1">
      <c r="A33" s="169" t="s">
        <v>235</v>
      </c>
      <c r="B33" s="169"/>
      <c r="C33" s="182"/>
    </row>
    <row r="34" spans="1:3" s="89" customFormat="1" ht="14.25">
      <c r="A34" s="169" t="s">
        <v>236</v>
      </c>
      <c r="B34" s="169"/>
      <c r="C34" s="183"/>
    </row>
    <row r="35" spans="1:3" s="89" customFormat="1" ht="15.95" customHeight="1">
      <c r="A35" s="169" t="s">
        <v>237</v>
      </c>
      <c r="B35" s="169"/>
      <c r="C35" s="183"/>
    </row>
    <row r="36" spans="1:3" s="89" customFormat="1" ht="15.95" customHeight="1">
      <c r="A36" s="128" t="s">
        <v>222</v>
      </c>
      <c r="B36" s="128"/>
      <c r="C36" s="182"/>
    </row>
    <row r="37" spans="1:3" s="89" customFormat="1" ht="15.95" customHeight="1">
      <c r="A37" s="128" t="s">
        <v>223</v>
      </c>
      <c r="B37" s="128"/>
      <c r="C37" s="183"/>
    </row>
    <row r="38" spans="1:3" s="89" customFormat="1" ht="15.95" customHeight="1">
      <c r="A38" s="128" t="s">
        <v>224</v>
      </c>
      <c r="B38" s="128"/>
      <c r="C38" s="183"/>
    </row>
    <row r="39" spans="1:3" s="89" customFormat="1" ht="15.95" customHeight="1">
      <c r="A39" s="111" t="s">
        <v>60</v>
      </c>
      <c r="B39" s="111"/>
      <c r="C39" s="130">
        <f>C7+C15+C20+C28+C32+C36+C37+C38</f>
        <v>0</v>
      </c>
    </row>
    <row r="40" spans="1:3">
      <c r="A40" s="131"/>
      <c r="B40" s="131"/>
      <c r="C40" s="132"/>
    </row>
    <row r="41" spans="1:3" ht="10.5" customHeight="1">
      <c r="A41" s="133"/>
      <c r="B41" s="133"/>
      <c r="C41" s="134"/>
    </row>
    <row r="42" spans="1:3" ht="13.5" customHeight="1">
      <c r="A42" s="135" t="s">
        <v>53</v>
      </c>
      <c r="B42" s="135"/>
      <c r="C42" s="134"/>
    </row>
    <row r="43" spans="1:3" ht="13.5" customHeight="1">
      <c r="A43" s="136" t="s">
        <v>61</v>
      </c>
      <c r="B43" s="136"/>
      <c r="C43" s="137"/>
    </row>
    <row r="44" spans="1:3" ht="13.5" customHeight="1">
      <c r="A44" s="138" t="s">
        <v>62</v>
      </c>
      <c r="B44" s="138"/>
      <c r="C44" s="137"/>
    </row>
    <row r="45" spans="1:3" ht="13.5" customHeight="1">
      <c r="A45" s="120"/>
      <c r="B45" s="120"/>
      <c r="C45" s="137"/>
    </row>
    <row r="46" spans="1:3" ht="13.5" customHeight="1">
      <c r="A46" s="120"/>
      <c r="B46" s="120"/>
      <c r="C46" s="137"/>
    </row>
    <row r="47" spans="1:3" ht="13.5" customHeight="1">
      <c r="C47" s="139"/>
    </row>
    <row r="48" spans="1:3" ht="15.95" customHeight="1">
      <c r="A48" s="263"/>
      <c r="B48" s="263"/>
      <c r="C48" s="263"/>
    </row>
    <row r="49" spans="1:3" ht="16.5">
      <c r="A49" s="115"/>
      <c r="B49" s="115"/>
      <c r="C49" s="140" t="s">
        <v>63</v>
      </c>
    </row>
    <row r="50" spans="1:3">
      <c r="A50" s="115"/>
      <c r="B50" s="115"/>
      <c r="C50" s="122" t="s">
        <v>256</v>
      </c>
    </row>
    <row r="51" spans="1:3">
      <c r="C51" s="141"/>
    </row>
    <row r="52" spans="1:3">
      <c r="C52" s="141"/>
    </row>
    <row r="53" spans="1:3">
      <c r="C53" s="141"/>
    </row>
    <row r="54" spans="1:3">
      <c r="C54" s="141"/>
    </row>
    <row r="55" spans="1:3">
      <c r="C55" s="141"/>
    </row>
    <row r="56" spans="1:3">
      <c r="C56" s="141"/>
    </row>
    <row r="57" spans="1:3">
      <c r="C57" s="141"/>
    </row>
    <row r="58" spans="1:3">
      <c r="C58" s="141"/>
    </row>
    <row r="59" spans="1:3">
      <c r="C59" s="141"/>
    </row>
    <row r="60" spans="1:3">
      <c r="C60" s="141"/>
    </row>
    <row r="61" spans="1:3">
      <c r="C61" s="141"/>
    </row>
    <row r="62" spans="1:3">
      <c r="C62" s="141"/>
    </row>
    <row r="63" spans="1:3">
      <c r="C63" s="141"/>
    </row>
    <row r="64" spans="1:3">
      <c r="C64" s="141"/>
    </row>
    <row r="65" spans="3:3">
      <c r="C65" s="141"/>
    </row>
    <row r="66" spans="3:3">
      <c r="C66" s="141"/>
    </row>
    <row r="67" spans="3:3">
      <c r="C67" s="141"/>
    </row>
    <row r="68" spans="3:3">
      <c r="C68" s="141"/>
    </row>
    <row r="69" spans="3:3">
      <c r="C69" s="141"/>
    </row>
    <row r="70" spans="3:3">
      <c r="C70" s="141"/>
    </row>
    <row r="71" spans="3:3">
      <c r="C71" s="141"/>
    </row>
    <row r="72" spans="3:3">
      <c r="C72" s="141"/>
    </row>
    <row r="73" spans="3:3">
      <c r="C73" s="141"/>
    </row>
    <row r="74" spans="3:3">
      <c r="C74" s="141"/>
    </row>
    <row r="75" spans="3:3">
      <c r="C75" s="141"/>
    </row>
    <row r="76" spans="3:3">
      <c r="C76" s="141"/>
    </row>
    <row r="77" spans="3:3">
      <c r="C77" s="141"/>
    </row>
    <row r="78" spans="3:3">
      <c r="C78" s="141"/>
    </row>
    <row r="79" spans="3:3">
      <c r="C79" s="141"/>
    </row>
    <row r="80" spans="3:3">
      <c r="C80" s="141"/>
    </row>
    <row r="81" spans="3:3">
      <c r="C81" s="141"/>
    </row>
    <row r="82" spans="3:3">
      <c r="C82" s="141"/>
    </row>
    <row r="83" spans="3:3">
      <c r="C83" s="141"/>
    </row>
    <row r="84" spans="3:3">
      <c r="C84" s="141"/>
    </row>
    <row r="85" spans="3:3">
      <c r="C85" s="141"/>
    </row>
    <row r="86" spans="3:3">
      <c r="C86" s="141"/>
    </row>
  </sheetData>
  <sheetProtection algorithmName="SHA-512" hashValue="3jSUEZ4yW/w10BLbQpwB4h/D/nVChdDibaJJeM7eaQnk55ZkK2gBqhRy8AJuiZ/9vIZO+ncv0HvTe909FZTSHA==" saltValue="MAAWqkNvHOzFeP69gOfMgA==" spinCount="100000" sheet="1" objects="1" scenarios="1"/>
  <protectedRanges>
    <protectedRange algorithmName="SHA-512" hashValue="7ly2lEr2z5+m8Djz2nYUT6izT1zFAgxcquZGYdBSUd6XrsuGl9ll6ZZZZnXyyPZ+qCM+CNj/6NtqdWqn8oPGjQ==" saltValue="zc3CXSQXsh5h8LKZWZWoog==" spinCount="100000" sqref="C8:C14" name="FVPL"/>
    <protectedRange algorithmName="SHA-512" hashValue="bcb9q+iwd80/U2BLdkL2P675BAcvKlaYnhyGI9sEi64HPcHZRjmchSe9MLh+S1XhnOGk/fqPAYgKeoIxuq1t+Q==" saltValue="6Me2wFdSS0dKV2nMPJiZVQ==" spinCount="100000" sqref="C16:C19" name="FAAC"/>
    <protectedRange algorithmName="SHA-512" hashValue="Yjl0bqY/h1sY5q08JnlxAFVhID2wcYgJ7cAhuMujU1ehxcG036wrpUfNGgi5iwqfjmcvdgb6bskpr6Jcj4mGrA==" saltValue="SAlmr7vSpIJ0z+Z9zMw09Q==" spinCount="100000" sqref="C21:C27" name="FVOCI"/>
    <protectedRange algorithmName="SHA-512" hashValue="aydjyGWW6GJGj2iMO+wfbpoSnATTn9xA5Wipug46ulb3lCi2RGT3Tf2sXPpiGm0Q6hMgpoWPQpPJOzb2l1ZnaQ==" saltValue="9P0q2K+gVJLmEhzlYQWMmA==" spinCount="100000" sqref="C29:C31" name="Loans"/>
    <protectedRange algorithmName="SHA-512" hashValue="uzduRyyS7ErTH78IZMtYtWH/KfCc6Al8dWkkedq0U4lTn4jqQMUegqqfV+ihhg9oQUDO0VjhaP2vQ2Xp9k1YJg==" saltValue="uAAUgr3T+FLOC0uJFrbEkw==" spinCount="100000" sqref="C33:C38" name="ISAJV"/>
  </protectedRanges>
  <mergeCells count="5">
    <mergeCell ref="E1:F1"/>
    <mergeCell ref="B2:C2"/>
    <mergeCell ref="B3:C3"/>
    <mergeCell ref="B4:C4"/>
    <mergeCell ref="A48:C48"/>
  </mergeCells>
  <conditionalFormatting sqref="F2">
    <cfRule type="containsText" dxfId="25" priority="1" operator="containsText" text="OK">
      <formula>NOT(ISERROR(SEARCH("OK",F2)))</formula>
    </cfRule>
    <cfRule type="containsText" dxfId="24" priority="2" operator="containsText" text="ERROR">
      <formula>NOT(ISERROR(SEARCH("ERROR",F2)))</formula>
    </cfRule>
  </conditionalFormatting>
  <pageMargins left="0.7" right="0.7" top="0.75" bottom="0.7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0"/>
  <sheetViews>
    <sheetView workbookViewId="0">
      <selection activeCell="G7" sqref="G7"/>
    </sheetView>
  </sheetViews>
  <sheetFormatPr defaultColWidth="9.140625" defaultRowHeight="15"/>
  <cols>
    <col min="1" max="1" width="9" customWidth="1"/>
    <col min="2" max="2" width="26.7109375" style="92" customWidth="1"/>
    <col min="3" max="3" width="39.140625" style="92" customWidth="1"/>
    <col min="4" max="4" width="27.7109375" style="92" customWidth="1"/>
    <col min="6" max="6" width="52.42578125" customWidth="1"/>
    <col min="7" max="7" width="11" customWidth="1"/>
    <col min="256" max="256" width="3.85546875" customWidth="1"/>
    <col min="257" max="257" width="79" customWidth="1"/>
    <col min="258" max="258" width="22.42578125" customWidth="1"/>
    <col min="259" max="259" width="23.42578125" customWidth="1"/>
    <col min="512" max="512" width="3.85546875" customWidth="1"/>
    <col min="513" max="513" width="79" customWidth="1"/>
    <col min="514" max="514" width="22.42578125" customWidth="1"/>
    <col min="515" max="515" width="23.42578125" customWidth="1"/>
    <col min="768" max="768" width="3.85546875" customWidth="1"/>
    <col min="769" max="769" width="79" customWidth="1"/>
    <col min="770" max="770" width="22.42578125" customWidth="1"/>
    <col min="771" max="771" width="23.42578125" customWidth="1"/>
    <col min="1024" max="1024" width="3.85546875" customWidth="1"/>
    <col min="1025" max="1025" width="79" customWidth="1"/>
    <col min="1026" max="1026" width="22.42578125" customWidth="1"/>
    <col min="1027" max="1027" width="23.42578125" customWidth="1"/>
    <col min="1280" max="1280" width="3.85546875" customWidth="1"/>
    <col min="1281" max="1281" width="79" customWidth="1"/>
    <col min="1282" max="1282" width="22.42578125" customWidth="1"/>
    <col min="1283" max="1283" width="23.42578125" customWidth="1"/>
    <col min="1536" max="1536" width="3.85546875" customWidth="1"/>
    <col min="1537" max="1537" width="79" customWidth="1"/>
    <col min="1538" max="1538" width="22.42578125" customWidth="1"/>
    <col min="1539" max="1539" width="23.42578125" customWidth="1"/>
    <col min="1792" max="1792" width="3.85546875" customWidth="1"/>
    <col min="1793" max="1793" width="79" customWidth="1"/>
    <col min="1794" max="1794" width="22.42578125" customWidth="1"/>
    <col min="1795" max="1795" width="23.42578125" customWidth="1"/>
    <col min="2048" max="2048" width="3.85546875" customWidth="1"/>
    <col min="2049" max="2049" width="79" customWidth="1"/>
    <col min="2050" max="2050" width="22.42578125" customWidth="1"/>
    <col min="2051" max="2051" width="23.42578125" customWidth="1"/>
    <col min="2304" max="2304" width="3.85546875" customWidth="1"/>
    <col min="2305" max="2305" width="79" customWidth="1"/>
    <col min="2306" max="2306" width="22.42578125" customWidth="1"/>
    <col min="2307" max="2307" width="23.42578125" customWidth="1"/>
    <col min="2560" max="2560" width="3.85546875" customWidth="1"/>
    <col min="2561" max="2561" width="79" customWidth="1"/>
    <col min="2562" max="2562" width="22.42578125" customWidth="1"/>
    <col min="2563" max="2563" width="23.42578125" customWidth="1"/>
    <col min="2816" max="2816" width="3.85546875" customWidth="1"/>
    <col min="2817" max="2817" width="79" customWidth="1"/>
    <col min="2818" max="2818" width="22.42578125" customWidth="1"/>
    <col min="2819" max="2819" width="23.42578125" customWidth="1"/>
    <col min="3072" max="3072" width="3.85546875" customWidth="1"/>
    <col min="3073" max="3073" width="79" customWidth="1"/>
    <col min="3074" max="3074" width="22.42578125" customWidth="1"/>
    <col min="3075" max="3075" width="23.42578125" customWidth="1"/>
    <col min="3328" max="3328" width="3.85546875" customWidth="1"/>
    <col min="3329" max="3329" width="79" customWidth="1"/>
    <col min="3330" max="3330" width="22.42578125" customWidth="1"/>
    <col min="3331" max="3331" width="23.42578125" customWidth="1"/>
    <col min="3584" max="3584" width="3.85546875" customWidth="1"/>
    <col min="3585" max="3585" width="79" customWidth="1"/>
    <col min="3586" max="3586" width="22.42578125" customWidth="1"/>
    <col min="3587" max="3587" width="23.42578125" customWidth="1"/>
    <col min="3840" max="3840" width="3.85546875" customWidth="1"/>
    <col min="3841" max="3841" width="79" customWidth="1"/>
    <col min="3842" max="3842" width="22.42578125" customWidth="1"/>
    <col min="3843" max="3843" width="23.42578125" customWidth="1"/>
    <col min="4096" max="4096" width="3.85546875" customWidth="1"/>
    <col min="4097" max="4097" width="79" customWidth="1"/>
    <col min="4098" max="4098" width="22.42578125" customWidth="1"/>
    <col min="4099" max="4099" width="23.42578125" customWidth="1"/>
    <col min="4352" max="4352" width="3.85546875" customWidth="1"/>
    <col min="4353" max="4353" width="79" customWidth="1"/>
    <col min="4354" max="4354" width="22.42578125" customWidth="1"/>
    <col min="4355" max="4355" width="23.42578125" customWidth="1"/>
    <col min="4608" max="4608" width="3.85546875" customWidth="1"/>
    <col min="4609" max="4609" width="79" customWidth="1"/>
    <col min="4610" max="4610" width="22.42578125" customWidth="1"/>
    <col min="4611" max="4611" width="23.42578125" customWidth="1"/>
    <col min="4864" max="4864" width="3.85546875" customWidth="1"/>
    <col min="4865" max="4865" width="79" customWidth="1"/>
    <col min="4866" max="4866" width="22.42578125" customWidth="1"/>
    <col min="4867" max="4867" width="23.42578125" customWidth="1"/>
    <col min="5120" max="5120" width="3.85546875" customWidth="1"/>
    <col min="5121" max="5121" width="79" customWidth="1"/>
    <col min="5122" max="5122" width="22.42578125" customWidth="1"/>
    <col min="5123" max="5123" width="23.42578125" customWidth="1"/>
    <col min="5376" max="5376" width="3.85546875" customWidth="1"/>
    <col min="5377" max="5377" width="79" customWidth="1"/>
    <col min="5378" max="5378" width="22.42578125" customWidth="1"/>
    <col min="5379" max="5379" width="23.42578125" customWidth="1"/>
    <col min="5632" max="5632" width="3.85546875" customWidth="1"/>
    <col min="5633" max="5633" width="79" customWidth="1"/>
    <col min="5634" max="5634" width="22.42578125" customWidth="1"/>
    <col min="5635" max="5635" width="23.42578125" customWidth="1"/>
    <col min="5888" max="5888" width="3.85546875" customWidth="1"/>
    <col min="5889" max="5889" width="79" customWidth="1"/>
    <col min="5890" max="5890" width="22.42578125" customWidth="1"/>
    <col min="5891" max="5891" width="23.42578125" customWidth="1"/>
    <col min="6144" max="6144" width="3.85546875" customWidth="1"/>
    <col min="6145" max="6145" width="79" customWidth="1"/>
    <col min="6146" max="6146" width="22.42578125" customWidth="1"/>
    <col min="6147" max="6147" width="23.42578125" customWidth="1"/>
    <col min="6400" max="6400" width="3.85546875" customWidth="1"/>
    <col min="6401" max="6401" width="79" customWidth="1"/>
    <col min="6402" max="6402" width="22.42578125" customWidth="1"/>
    <col min="6403" max="6403" width="23.42578125" customWidth="1"/>
    <col min="6656" max="6656" width="3.85546875" customWidth="1"/>
    <col min="6657" max="6657" width="79" customWidth="1"/>
    <col min="6658" max="6658" width="22.42578125" customWidth="1"/>
    <col min="6659" max="6659" width="23.42578125" customWidth="1"/>
    <col min="6912" max="6912" width="3.85546875" customWidth="1"/>
    <col min="6913" max="6913" width="79" customWidth="1"/>
    <col min="6914" max="6914" width="22.42578125" customWidth="1"/>
    <col min="6915" max="6915" width="23.42578125" customWidth="1"/>
    <col min="7168" max="7168" width="3.85546875" customWidth="1"/>
    <col min="7169" max="7169" width="79" customWidth="1"/>
    <col min="7170" max="7170" width="22.42578125" customWidth="1"/>
    <col min="7171" max="7171" width="23.42578125" customWidth="1"/>
    <col min="7424" max="7424" width="3.85546875" customWidth="1"/>
    <col min="7425" max="7425" width="79" customWidth="1"/>
    <col min="7426" max="7426" width="22.42578125" customWidth="1"/>
    <col min="7427" max="7427" width="23.42578125" customWidth="1"/>
    <col min="7680" max="7680" width="3.85546875" customWidth="1"/>
    <col min="7681" max="7681" width="79" customWidth="1"/>
    <col min="7682" max="7682" width="22.42578125" customWidth="1"/>
    <col min="7683" max="7683" width="23.42578125" customWidth="1"/>
    <col min="7936" max="7936" width="3.85546875" customWidth="1"/>
    <col min="7937" max="7937" width="79" customWidth="1"/>
    <col min="7938" max="7938" width="22.42578125" customWidth="1"/>
    <col min="7939" max="7939" width="23.42578125" customWidth="1"/>
    <col min="8192" max="8192" width="3.85546875" customWidth="1"/>
    <col min="8193" max="8193" width="79" customWidth="1"/>
    <col min="8194" max="8194" width="22.42578125" customWidth="1"/>
    <col min="8195" max="8195" width="23.42578125" customWidth="1"/>
    <col min="8448" max="8448" width="3.85546875" customWidth="1"/>
    <col min="8449" max="8449" width="79" customWidth="1"/>
    <col min="8450" max="8450" width="22.42578125" customWidth="1"/>
    <col min="8451" max="8451" width="23.42578125" customWidth="1"/>
    <col min="8704" max="8704" width="3.85546875" customWidth="1"/>
    <col min="8705" max="8705" width="79" customWidth="1"/>
    <col min="8706" max="8706" width="22.42578125" customWidth="1"/>
    <col min="8707" max="8707" width="23.42578125" customWidth="1"/>
    <col min="8960" max="8960" width="3.85546875" customWidth="1"/>
    <col min="8961" max="8961" width="79" customWidth="1"/>
    <col min="8962" max="8962" width="22.42578125" customWidth="1"/>
    <col min="8963" max="8963" width="23.42578125" customWidth="1"/>
    <col min="9216" max="9216" width="3.85546875" customWidth="1"/>
    <col min="9217" max="9217" width="79" customWidth="1"/>
    <col min="9218" max="9218" width="22.42578125" customWidth="1"/>
    <col min="9219" max="9219" width="23.42578125" customWidth="1"/>
    <col min="9472" max="9472" width="3.85546875" customWidth="1"/>
    <col min="9473" max="9473" width="79" customWidth="1"/>
    <col min="9474" max="9474" width="22.42578125" customWidth="1"/>
    <col min="9475" max="9475" width="23.42578125" customWidth="1"/>
    <col min="9728" max="9728" width="3.85546875" customWidth="1"/>
    <col min="9729" max="9729" width="79" customWidth="1"/>
    <col min="9730" max="9730" width="22.42578125" customWidth="1"/>
    <col min="9731" max="9731" width="23.42578125" customWidth="1"/>
    <col min="9984" max="9984" width="3.85546875" customWidth="1"/>
    <col min="9985" max="9985" width="79" customWidth="1"/>
    <col min="9986" max="9986" width="22.42578125" customWidth="1"/>
    <col min="9987" max="9987" width="23.42578125" customWidth="1"/>
    <col min="10240" max="10240" width="3.85546875" customWidth="1"/>
    <col min="10241" max="10241" width="79" customWidth="1"/>
    <col min="10242" max="10242" width="22.42578125" customWidth="1"/>
    <col min="10243" max="10243" width="23.42578125" customWidth="1"/>
    <col min="10496" max="10496" width="3.85546875" customWidth="1"/>
    <col min="10497" max="10497" width="79" customWidth="1"/>
    <col min="10498" max="10498" width="22.42578125" customWidth="1"/>
    <col min="10499" max="10499" width="23.42578125" customWidth="1"/>
    <col min="10752" max="10752" width="3.85546875" customWidth="1"/>
    <col min="10753" max="10753" width="79" customWidth="1"/>
    <col min="10754" max="10754" width="22.42578125" customWidth="1"/>
    <col min="10755" max="10755" width="23.42578125" customWidth="1"/>
    <col min="11008" max="11008" width="3.85546875" customWidth="1"/>
    <col min="11009" max="11009" width="79" customWidth="1"/>
    <col min="11010" max="11010" width="22.42578125" customWidth="1"/>
    <col min="11011" max="11011" width="23.42578125" customWidth="1"/>
    <col min="11264" max="11264" width="3.85546875" customWidth="1"/>
    <col min="11265" max="11265" width="79" customWidth="1"/>
    <col min="11266" max="11266" width="22.42578125" customWidth="1"/>
    <col min="11267" max="11267" width="23.42578125" customWidth="1"/>
    <col min="11520" max="11520" width="3.85546875" customWidth="1"/>
    <col min="11521" max="11521" width="79" customWidth="1"/>
    <col min="11522" max="11522" width="22.42578125" customWidth="1"/>
    <col min="11523" max="11523" width="23.42578125" customWidth="1"/>
    <col min="11776" max="11776" width="3.85546875" customWidth="1"/>
    <col min="11777" max="11777" width="79" customWidth="1"/>
    <col min="11778" max="11778" width="22.42578125" customWidth="1"/>
    <col min="11779" max="11779" width="23.42578125" customWidth="1"/>
    <col min="12032" max="12032" width="3.85546875" customWidth="1"/>
    <col min="12033" max="12033" width="79" customWidth="1"/>
    <col min="12034" max="12034" width="22.42578125" customWidth="1"/>
    <col min="12035" max="12035" width="23.42578125" customWidth="1"/>
    <col min="12288" max="12288" width="3.85546875" customWidth="1"/>
    <col min="12289" max="12289" width="79" customWidth="1"/>
    <col min="12290" max="12290" width="22.42578125" customWidth="1"/>
    <col min="12291" max="12291" width="23.42578125" customWidth="1"/>
    <col min="12544" max="12544" width="3.85546875" customWidth="1"/>
    <col min="12545" max="12545" width="79" customWidth="1"/>
    <col min="12546" max="12546" width="22.42578125" customWidth="1"/>
    <col min="12547" max="12547" width="23.42578125" customWidth="1"/>
    <col min="12800" max="12800" width="3.85546875" customWidth="1"/>
    <col min="12801" max="12801" width="79" customWidth="1"/>
    <col min="12802" max="12802" width="22.42578125" customWidth="1"/>
    <col min="12803" max="12803" width="23.42578125" customWidth="1"/>
    <col min="13056" max="13056" width="3.85546875" customWidth="1"/>
    <col min="13057" max="13057" width="79" customWidth="1"/>
    <col min="13058" max="13058" width="22.42578125" customWidth="1"/>
    <col min="13059" max="13059" width="23.42578125" customWidth="1"/>
    <col min="13312" max="13312" width="3.85546875" customWidth="1"/>
    <col min="13313" max="13313" width="79" customWidth="1"/>
    <col min="13314" max="13314" width="22.42578125" customWidth="1"/>
    <col min="13315" max="13315" width="23.42578125" customWidth="1"/>
    <col min="13568" max="13568" width="3.85546875" customWidth="1"/>
    <col min="13569" max="13569" width="79" customWidth="1"/>
    <col min="13570" max="13570" width="22.42578125" customWidth="1"/>
    <col min="13571" max="13571" width="23.42578125" customWidth="1"/>
    <col min="13824" max="13824" width="3.85546875" customWidth="1"/>
    <col min="13825" max="13825" width="79" customWidth="1"/>
    <col min="13826" max="13826" width="22.42578125" customWidth="1"/>
    <col min="13827" max="13827" width="23.42578125" customWidth="1"/>
    <col min="14080" max="14080" width="3.85546875" customWidth="1"/>
    <col min="14081" max="14081" width="79" customWidth="1"/>
    <col min="14082" max="14082" width="22.42578125" customWidth="1"/>
    <col min="14083" max="14083" width="23.42578125" customWidth="1"/>
    <col min="14336" max="14336" width="3.85546875" customWidth="1"/>
    <col min="14337" max="14337" width="79" customWidth="1"/>
    <col min="14338" max="14338" width="22.42578125" customWidth="1"/>
    <col min="14339" max="14339" width="23.42578125" customWidth="1"/>
    <col min="14592" max="14592" width="3.85546875" customWidth="1"/>
    <col min="14593" max="14593" width="79" customWidth="1"/>
    <col min="14594" max="14594" width="22.42578125" customWidth="1"/>
    <col min="14595" max="14595" width="23.42578125" customWidth="1"/>
    <col min="14848" max="14848" width="3.85546875" customWidth="1"/>
    <col min="14849" max="14849" width="79" customWidth="1"/>
    <col min="14850" max="14850" width="22.42578125" customWidth="1"/>
    <col min="14851" max="14851" width="23.42578125" customWidth="1"/>
    <col min="15104" max="15104" width="3.85546875" customWidth="1"/>
    <col min="15105" max="15105" width="79" customWidth="1"/>
    <col min="15106" max="15106" width="22.42578125" customWidth="1"/>
    <col min="15107" max="15107" width="23.42578125" customWidth="1"/>
    <col min="15360" max="15360" width="3.85546875" customWidth="1"/>
    <col min="15361" max="15361" width="79" customWidth="1"/>
    <col min="15362" max="15362" width="22.42578125" customWidth="1"/>
    <col min="15363" max="15363" width="23.42578125" customWidth="1"/>
    <col min="15616" max="15616" width="3.85546875" customWidth="1"/>
    <col min="15617" max="15617" width="79" customWidth="1"/>
    <col min="15618" max="15618" width="22.42578125" customWidth="1"/>
    <col min="15619" max="15619" width="23.42578125" customWidth="1"/>
    <col min="15872" max="15872" width="3.85546875" customWidth="1"/>
    <col min="15873" max="15873" width="79" customWidth="1"/>
    <col min="15874" max="15874" width="22.42578125" customWidth="1"/>
    <col min="15875" max="15875" width="23.42578125" customWidth="1"/>
    <col min="16128" max="16128" width="3.85546875" customWidth="1"/>
    <col min="16129" max="16129" width="79" customWidth="1"/>
    <col min="16130" max="16130" width="22.42578125" customWidth="1"/>
    <col min="16131" max="16131" width="23.42578125" customWidth="1"/>
  </cols>
  <sheetData>
    <row r="1" spans="1:11" ht="15.75">
      <c r="A1" s="5" t="s">
        <v>6</v>
      </c>
      <c r="B1" s="6"/>
      <c r="C1" s="7"/>
      <c r="D1" s="8"/>
      <c r="F1" s="264" t="s">
        <v>7</v>
      </c>
      <c r="G1" s="265"/>
    </row>
    <row r="2" spans="1:11">
      <c r="A2" s="54" t="s">
        <v>8</v>
      </c>
      <c r="B2" s="54"/>
      <c r="C2" s="266">
        <f>'I. FINANCIAL CONDITION'!$C$2</f>
        <v>0</v>
      </c>
      <c r="D2" s="266"/>
      <c r="F2" s="93" t="s">
        <v>246</v>
      </c>
      <c r="G2" s="142" t="b">
        <f>AND(IF(D14&lt;=2.5+D7+D9+D10+D12+D13,TRUE,FALSE),(IF(D14&gt;=-2.5+D7+D9+D10+D12+D13,TRUE, FALSE)))</f>
        <v>1</v>
      </c>
    </row>
    <row r="3" spans="1:11" ht="15" customHeight="1">
      <c r="A3" s="54" t="s">
        <v>10</v>
      </c>
      <c r="B3" s="54"/>
      <c r="C3" s="267">
        <f>'I. FINANCIAL CONDITION'!$C$3</f>
        <v>0</v>
      </c>
      <c r="D3" s="267"/>
      <c r="F3" s="93" t="s">
        <v>66</v>
      </c>
      <c r="G3" s="172" t="b">
        <f>AND(IF(D20&lt;=2.5+D7+D9+D10+D12+D13+D15+D17+D18+D19,TRUE,FALSE),(IF(D20&gt;=-2.5+D7+D9+D10+D12+D13+D15+D17+D18+D19,TRUE,FALSE)))</f>
        <v>1</v>
      </c>
      <c r="K3" s="173"/>
    </row>
    <row r="4" spans="1:11">
      <c r="A4" s="94" t="s">
        <v>12</v>
      </c>
      <c r="B4" s="95"/>
      <c r="C4" s="268">
        <f>'I. FINANCIAL CONDITION'!$C$4</f>
        <v>0</v>
      </c>
      <c r="D4" s="268"/>
      <c r="F4" s="93" t="s">
        <v>68</v>
      </c>
      <c r="G4" s="172" t="b">
        <f>AND(IF(D31&lt;=2.5+D22+D23+D24+D25+D26+D27+D28+D29+D30,TRUE,FALSE),(IF(D31&gt;=-2.5+D22+D23+D24+D25+D26+D27+D28+D29+D30,TRUE,FALSE)))</f>
        <v>1</v>
      </c>
    </row>
    <row r="5" spans="1:11">
      <c r="A5" s="14"/>
      <c r="B5" s="14"/>
      <c r="C5" s="11"/>
      <c r="D5" s="15"/>
      <c r="F5" s="93" t="s">
        <v>247</v>
      </c>
      <c r="G5" s="172" t="b">
        <f>AND(IF(D46&lt;=2.5+D20-D31+D32+D40-D41-D42-D43-D44+D45,TRUE,FALSE),(IF(D46&gt;=-2.5+D20-D31+D32+D40-D41-D42-D43-D44+D45,TRUE,FALSE)))</f>
        <v>1</v>
      </c>
    </row>
    <row r="6" spans="1:11">
      <c r="A6" s="16" t="s">
        <v>64</v>
      </c>
      <c r="B6" s="17" t="s">
        <v>65</v>
      </c>
      <c r="C6" s="96"/>
      <c r="D6" s="97" t="s">
        <v>17</v>
      </c>
      <c r="F6" s="93" t="s">
        <v>70</v>
      </c>
      <c r="G6" s="172" t="b">
        <f>AND(IF(D46&lt;=2.5+D20-D31+D32+D40-D41-D42-D43-D44+D45-D47+D48,TRUE,FALSE),(IF(D46&gt;=-2.5+D20-D31+D32+D40-D41-D42-D43-D44+D45-D47+D48,TRUE,FALSE)))</f>
        <v>1</v>
      </c>
    </row>
    <row r="7" spans="1:11" ht="15.75" thickBot="1">
      <c r="A7" s="165" t="s">
        <v>67</v>
      </c>
      <c r="B7" s="98" t="s">
        <v>69</v>
      </c>
      <c r="C7" s="99"/>
      <c r="D7" s="184"/>
      <c r="F7" s="174" t="s">
        <v>262</v>
      </c>
      <c r="G7" s="175" t="b">
        <f>AND(IF(D21&lt;=2.5+'V. CLAIMS'!G17,TRUE,FALSE),(IF(D21&gt;=-2.5+'V. CLAIMS'!G17,TRUE,FALSE)))</f>
        <v>1</v>
      </c>
    </row>
    <row r="8" spans="1:11">
      <c r="A8" s="165" t="s">
        <v>186</v>
      </c>
      <c r="B8" s="98" t="s">
        <v>187</v>
      </c>
      <c r="C8" s="99"/>
      <c r="D8" s="100">
        <f>D9+D10</f>
        <v>0</v>
      </c>
    </row>
    <row r="9" spans="1:11">
      <c r="A9" s="164" t="s">
        <v>191</v>
      </c>
      <c r="B9" s="102" t="s">
        <v>31</v>
      </c>
      <c r="D9" s="184"/>
    </row>
    <row r="10" spans="1:11">
      <c r="A10" s="164" t="s">
        <v>192</v>
      </c>
      <c r="B10" s="102" t="s">
        <v>188</v>
      </c>
      <c r="D10" s="184"/>
    </row>
    <row r="11" spans="1:11">
      <c r="A11" s="165" t="s">
        <v>71</v>
      </c>
      <c r="B11" s="98" t="s">
        <v>189</v>
      </c>
      <c r="C11" s="99"/>
      <c r="D11" s="100">
        <f>D12+D13</f>
        <v>0</v>
      </c>
    </row>
    <row r="12" spans="1:11">
      <c r="A12" s="127" t="s">
        <v>72</v>
      </c>
      <c r="B12" s="102" t="s">
        <v>31</v>
      </c>
      <c r="D12" s="184"/>
      <c r="F12" s="223"/>
    </row>
    <row r="13" spans="1:11">
      <c r="A13" s="127" t="s">
        <v>73</v>
      </c>
      <c r="B13" s="102" t="s">
        <v>188</v>
      </c>
      <c r="D13" s="184"/>
    </row>
    <row r="14" spans="1:11">
      <c r="A14" s="166" t="s">
        <v>74</v>
      </c>
      <c r="B14" s="104" t="s">
        <v>246</v>
      </c>
      <c r="C14" s="105"/>
      <c r="D14" s="100">
        <f>D7+D8+D11</f>
        <v>0</v>
      </c>
      <c r="H14" s="173"/>
    </row>
    <row r="15" spans="1:11" ht="15" customHeight="1">
      <c r="A15" s="166">
        <v>5</v>
      </c>
      <c r="B15" s="104" t="s">
        <v>190</v>
      </c>
      <c r="C15" s="105"/>
      <c r="D15" s="184"/>
    </row>
    <row r="16" spans="1:11" ht="15" customHeight="1">
      <c r="A16" s="166">
        <v>6</v>
      </c>
      <c r="B16" s="104" t="s">
        <v>84</v>
      </c>
      <c r="C16" s="105"/>
      <c r="D16" s="100">
        <f>D17+D18+D19</f>
        <v>0</v>
      </c>
    </row>
    <row r="17" spans="1:4">
      <c r="A17" s="164">
        <v>6.1</v>
      </c>
      <c r="B17" s="102" t="s">
        <v>75</v>
      </c>
      <c r="D17" s="184"/>
    </row>
    <row r="18" spans="1:4">
      <c r="A18" s="127">
        <v>6.2</v>
      </c>
      <c r="B18" s="102" t="s">
        <v>76</v>
      </c>
      <c r="D18" s="184"/>
    </row>
    <row r="19" spans="1:4">
      <c r="A19" s="164">
        <v>6.3</v>
      </c>
      <c r="B19" s="102" t="s">
        <v>85</v>
      </c>
      <c r="D19" s="184"/>
    </row>
    <row r="20" spans="1:4" ht="15" customHeight="1">
      <c r="A20" s="106" t="s">
        <v>78</v>
      </c>
      <c r="B20" s="107"/>
      <c r="C20" s="108"/>
      <c r="D20" s="109">
        <f>D7+D8+D11+D15+D16</f>
        <v>0</v>
      </c>
    </row>
    <row r="21" spans="1:4" ht="15" customHeight="1">
      <c r="A21" s="170" t="s">
        <v>77</v>
      </c>
      <c r="B21" s="104" t="s">
        <v>259</v>
      </c>
      <c r="C21" s="105"/>
      <c r="D21" s="100">
        <f>SUM(D22:D30)</f>
        <v>0</v>
      </c>
    </row>
    <row r="22" spans="1:4" ht="15" customHeight="1">
      <c r="A22" s="164">
        <v>7.1</v>
      </c>
      <c r="B22" s="102" t="s">
        <v>193</v>
      </c>
      <c r="C22" s="167"/>
      <c r="D22" s="184"/>
    </row>
    <row r="23" spans="1:4">
      <c r="A23" s="164">
        <v>7.2</v>
      </c>
      <c r="B23" s="102" t="s">
        <v>194</v>
      </c>
      <c r="C23" s="168"/>
      <c r="D23" s="184"/>
    </row>
    <row r="24" spans="1:4">
      <c r="A24" s="164">
        <v>7.3</v>
      </c>
      <c r="B24" s="102" t="s">
        <v>195</v>
      </c>
      <c r="C24" s="167"/>
      <c r="D24" s="184"/>
    </row>
    <row r="25" spans="1:4" ht="15" customHeight="1">
      <c r="A25" s="164">
        <v>7.4</v>
      </c>
      <c r="B25" s="102" t="s">
        <v>196</v>
      </c>
      <c r="C25" s="167"/>
      <c r="D25" s="184"/>
    </row>
    <row r="26" spans="1:4" ht="15" customHeight="1">
      <c r="A26" s="164">
        <v>7.5</v>
      </c>
      <c r="B26" s="102" t="s">
        <v>80</v>
      </c>
      <c r="C26" s="167"/>
      <c r="D26" s="184"/>
    </row>
    <row r="27" spans="1:4" ht="15" customHeight="1">
      <c r="A27" s="164">
        <v>7.6</v>
      </c>
      <c r="B27" s="102" t="s">
        <v>197</v>
      </c>
      <c r="C27" s="167"/>
      <c r="D27" s="184"/>
    </row>
    <row r="28" spans="1:4" ht="15" customHeight="1">
      <c r="A28" s="164">
        <v>7.7</v>
      </c>
      <c r="B28" s="102" t="s">
        <v>198</v>
      </c>
      <c r="C28" s="167"/>
      <c r="D28" s="184"/>
    </row>
    <row r="29" spans="1:4" ht="15" customHeight="1">
      <c r="A29" s="164">
        <v>7.8</v>
      </c>
      <c r="B29" s="102" t="s">
        <v>81</v>
      </c>
      <c r="C29" s="167"/>
      <c r="D29" s="184"/>
    </row>
    <row r="30" spans="1:4" ht="15" customHeight="1">
      <c r="A30" s="164">
        <v>7.9</v>
      </c>
      <c r="B30" s="102" t="s">
        <v>199</v>
      </c>
      <c r="C30" s="167"/>
      <c r="D30" s="184"/>
    </row>
    <row r="31" spans="1:4" ht="15" customHeight="1">
      <c r="A31" s="106" t="s">
        <v>82</v>
      </c>
      <c r="B31" s="107"/>
      <c r="C31" s="108"/>
      <c r="D31" s="110">
        <f>D22+D23+D24+D25+D26+D27+D28+D29+D30</f>
        <v>0</v>
      </c>
    </row>
    <row r="32" spans="1:4" ht="15" customHeight="1">
      <c r="A32" s="103" t="s">
        <v>79</v>
      </c>
      <c r="B32" s="104" t="s">
        <v>83</v>
      </c>
      <c r="C32" s="105"/>
      <c r="D32" s="100">
        <f>SUM(D33:D39)</f>
        <v>0</v>
      </c>
    </row>
    <row r="33" spans="1:7" ht="15" customHeight="1">
      <c r="A33" s="101" t="s">
        <v>248</v>
      </c>
      <c r="B33" s="102" t="s">
        <v>200</v>
      </c>
      <c r="D33" s="184"/>
    </row>
    <row r="34" spans="1:7" ht="15" customHeight="1">
      <c r="A34" s="101" t="s">
        <v>249</v>
      </c>
      <c r="B34" s="102" t="s">
        <v>201</v>
      </c>
      <c r="D34" s="184"/>
    </row>
    <row r="35" spans="1:7" ht="15" customHeight="1">
      <c r="A35" s="101" t="s">
        <v>250</v>
      </c>
      <c r="B35" s="102" t="s">
        <v>202</v>
      </c>
      <c r="D35" s="184"/>
    </row>
    <row r="36" spans="1:7" ht="15" customHeight="1">
      <c r="A36" s="101" t="s">
        <v>251</v>
      </c>
      <c r="B36" s="102" t="s">
        <v>203</v>
      </c>
      <c r="D36" s="184"/>
    </row>
    <row r="37" spans="1:7" ht="15" customHeight="1">
      <c r="A37" s="101" t="s">
        <v>252</v>
      </c>
      <c r="B37" s="102" t="s">
        <v>204</v>
      </c>
      <c r="D37" s="184"/>
    </row>
    <row r="38" spans="1:7" ht="15" customHeight="1">
      <c r="A38" s="101" t="s">
        <v>253</v>
      </c>
      <c r="B38" s="102" t="s">
        <v>205</v>
      </c>
      <c r="D38" s="184"/>
    </row>
    <row r="39" spans="1:7">
      <c r="A39" s="101" t="s">
        <v>254</v>
      </c>
      <c r="B39" s="102" t="s">
        <v>206</v>
      </c>
      <c r="D39" s="184"/>
    </row>
    <row r="40" spans="1:7">
      <c r="A40" s="170" t="s">
        <v>239</v>
      </c>
      <c r="B40" s="104" t="s">
        <v>207</v>
      </c>
      <c r="C40" s="105"/>
      <c r="D40" s="184"/>
    </row>
    <row r="41" spans="1:7">
      <c r="A41" s="170" t="s">
        <v>240</v>
      </c>
      <c r="B41" s="104" t="s">
        <v>208</v>
      </c>
      <c r="C41" s="105"/>
      <c r="D41" s="184"/>
    </row>
    <row r="42" spans="1:7" ht="15" customHeight="1">
      <c r="A42" s="170" t="s">
        <v>241</v>
      </c>
      <c r="B42" s="104" t="s">
        <v>209</v>
      </c>
      <c r="C42" s="105"/>
      <c r="D42" s="184"/>
    </row>
    <row r="43" spans="1:7" ht="15" customHeight="1">
      <c r="A43" s="170" t="s">
        <v>242</v>
      </c>
      <c r="B43" s="104" t="s">
        <v>210</v>
      </c>
      <c r="C43" s="105"/>
      <c r="D43" s="184"/>
    </row>
    <row r="44" spans="1:7" ht="15" customHeight="1">
      <c r="A44" s="170" t="s">
        <v>243</v>
      </c>
      <c r="B44" s="104" t="s">
        <v>86</v>
      </c>
      <c r="C44" s="105"/>
      <c r="D44" s="184"/>
      <c r="E44" s="89"/>
      <c r="F44" s="89"/>
      <c r="G44" s="89"/>
    </row>
    <row r="45" spans="1:7">
      <c r="A45" s="170" t="s">
        <v>244</v>
      </c>
      <c r="B45" s="104" t="s">
        <v>211</v>
      </c>
      <c r="C45" s="105"/>
      <c r="D45" s="184"/>
    </row>
    <row r="46" spans="1:7" ht="16.5">
      <c r="A46" s="106" t="s">
        <v>87</v>
      </c>
      <c r="B46" s="107"/>
      <c r="C46" s="108"/>
      <c r="D46" s="110">
        <f>D20-D31+D32+D40-D41-D42-D43-D44+D45</f>
        <v>0</v>
      </c>
      <c r="E46" s="90"/>
      <c r="F46" s="90"/>
      <c r="G46" s="90"/>
    </row>
    <row r="47" spans="1:7" ht="16.5" customHeight="1">
      <c r="A47" s="170" t="s">
        <v>245</v>
      </c>
      <c r="B47" s="104" t="s">
        <v>88</v>
      </c>
      <c r="C47" s="105"/>
      <c r="D47" s="184"/>
      <c r="E47" s="91"/>
      <c r="F47" s="91"/>
      <c r="G47" s="91"/>
    </row>
    <row r="48" spans="1:7">
      <c r="A48" s="170" t="s">
        <v>255</v>
      </c>
      <c r="B48" s="104" t="s">
        <v>212</v>
      </c>
      <c r="C48" s="105"/>
      <c r="D48" s="184"/>
      <c r="E48" s="91"/>
      <c r="F48" s="91"/>
      <c r="G48" s="91"/>
    </row>
    <row r="49" spans="1:7" s="89" customFormat="1" ht="15.75" thickBot="1">
      <c r="A49" s="111" t="s">
        <v>89</v>
      </c>
      <c r="B49" s="112"/>
      <c r="C49" s="113"/>
      <c r="D49" s="114">
        <f>D46-D47+D48</f>
        <v>0</v>
      </c>
      <c r="E49" s="91"/>
      <c r="F49" s="91"/>
      <c r="G49" s="91"/>
    </row>
    <row r="50" spans="1:7" ht="15.75" thickTop="1">
      <c r="A50" s="115"/>
      <c r="B50" s="116"/>
      <c r="C50" s="116"/>
      <c r="D50" s="116"/>
      <c r="E50" s="91"/>
      <c r="F50" s="91"/>
      <c r="G50" s="91"/>
    </row>
    <row r="51" spans="1:7" s="90" customFormat="1" ht="16.5">
      <c r="A51" s="117"/>
      <c r="B51" s="118" t="s">
        <v>53</v>
      </c>
      <c r="C51" s="119"/>
      <c r="D51" s="119"/>
      <c r="E51" s="91"/>
      <c r="F51" s="91"/>
      <c r="G51" s="91"/>
    </row>
    <row r="52" spans="1:7" s="91" customFormat="1" ht="26.1" customHeight="1">
      <c r="A52" s="120"/>
      <c r="B52" s="269" t="s">
        <v>238</v>
      </c>
      <c r="C52" s="269"/>
      <c r="D52" s="269"/>
    </row>
    <row r="53" spans="1:7" s="91" customFormat="1" ht="12.75" customHeight="1">
      <c r="A53" s="115"/>
      <c r="B53" s="116"/>
      <c r="D53" s="121" t="s">
        <v>90</v>
      </c>
      <c r="E53" s="90"/>
      <c r="F53" s="90"/>
      <c r="G53" s="90"/>
    </row>
    <row r="54" spans="1:7" s="91" customFormat="1" ht="16.5">
      <c r="A54" s="115"/>
      <c r="B54" s="116"/>
      <c r="D54" s="122" t="s">
        <v>256</v>
      </c>
      <c r="E54" s="90"/>
      <c r="F54" s="90"/>
      <c r="G54" s="90"/>
    </row>
    <row r="55" spans="1:7" s="91" customFormat="1">
      <c r="A55"/>
      <c r="B55" s="92"/>
      <c r="C55" s="92"/>
      <c r="D55" s="92"/>
      <c r="E55"/>
      <c r="F55"/>
      <c r="G55"/>
    </row>
    <row r="56" spans="1:7" s="91" customFormat="1">
      <c r="A56"/>
      <c r="B56" s="92"/>
      <c r="C56" s="92"/>
      <c r="D56" s="92"/>
      <c r="E56"/>
      <c r="F56"/>
      <c r="G56"/>
    </row>
    <row r="57" spans="1:7" s="90" customFormat="1" ht="16.5">
      <c r="A57"/>
      <c r="B57" s="92"/>
      <c r="C57" s="92"/>
      <c r="D57" s="92"/>
      <c r="E57"/>
      <c r="F57"/>
      <c r="G57"/>
    </row>
    <row r="58" spans="1:7" s="90" customFormat="1" ht="16.5">
      <c r="A58"/>
      <c r="B58" s="92"/>
      <c r="C58" s="92"/>
      <c r="D58" s="92"/>
      <c r="E58"/>
      <c r="F58"/>
      <c r="G58"/>
    </row>
    <row r="59" spans="1:7" s="90" customFormat="1" ht="16.5">
      <c r="A59"/>
      <c r="B59" s="92"/>
      <c r="C59" s="92"/>
      <c r="D59" s="92"/>
      <c r="E59"/>
      <c r="F59"/>
      <c r="G59"/>
    </row>
    <row r="60" spans="1:7" ht="15" customHeight="1"/>
  </sheetData>
  <sheetProtection algorithmName="SHA-512" hashValue="GSgpM+2Zqvg3ePYZY9fBd62TZGQ2Czo/ahM46IKsEsGXx1hGG71P3+V/zMD5ec10X0VZueQjciTP7bPAAkjfOg==" saltValue="8BQXuhZs9WTnnVRQjxBEDQ==" spinCount="100000" sheet="1" objects="1" scenarios="1"/>
  <protectedRanges>
    <protectedRange algorithmName="SHA-512" hashValue="wWDwKPy8etYIOa+TKBs50dO/MvVePimqu9h4qT9QXu+KDV2rwtftgOXRqm8oRyFxwttVMqZS1aaQmsYswLSvUQ==" saltValue="l10/2OhesavaDICKBYxg7A==" spinCount="100000" sqref="D7 D9:D10 D12:D13 D15 D17:D19" name="SOP1"/>
    <protectedRange algorithmName="SHA-512" hashValue="SQnY6/QuvRDrpW4oHlF7j0vEXQV1iKGa68kolESGjAk9GhiTN0p7lvuZi7C41i/iV95x93SUjRxkhTz5kbweMw==" saltValue="rs6eRb1aLcXnom++LrNwFg==" spinCount="100000" sqref="D22:D30 D33:D45 D47:D48" name="SOP2"/>
  </protectedRanges>
  <mergeCells count="5">
    <mergeCell ref="F1:G1"/>
    <mergeCell ref="C2:D2"/>
    <mergeCell ref="C3:D3"/>
    <mergeCell ref="C4:D4"/>
    <mergeCell ref="B52:D52"/>
  </mergeCells>
  <phoneticPr fontId="63" type="noConversion"/>
  <conditionalFormatting sqref="G3:G7">
    <cfRule type="containsText" dxfId="23" priority="7" operator="containsText" text="OK">
      <formula>NOT(ISERROR(SEARCH("OK",G3)))</formula>
    </cfRule>
    <cfRule type="containsText" dxfId="22" priority="8" operator="containsText" text="ERROR">
      <formula>NOT(ISERROR(SEARCH("ERROR",G3)))</formula>
    </cfRule>
  </conditionalFormatting>
  <conditionalFormatting sqref="G2">
    <cfRule type="containsText" dxfId="21" priority="5" operator="containsText" text="OK">
      <formula>NOT(ISERROR(SEARCH("OK",G2)))</formula>
    </cfRule>
    <cfRule type="containsText" dxfId="20" priority="6" operator="containsText" text="ERROR">
      <formula>NOT(ISERROR(SEARCH("ERROR",G2)))</formula>
    </cfRule>
  </conditionalFormatting>
  <conditionalFormatting sqref="K3">
    <cfRule type="containsText" dxfId="19" priority="3" operator="containsText" text="OK">
      <formula>NOT(ISERROR(SEARCH("OK",K3)))</formula>
    </cfRule>
    <cfRule type="containsText" dxfId="18" priority="4" operator="containsText" text="ERROR">
      <formula>NOT(ISERROR(SEARCH("ERROR",K3)))</formula>
    </cfRule>
  </conditionalFormatting>
  <conditionalFormatting sqref="H14">
    <cfRule type="containsText" dxfId="17" priority="1" operator="containsText" text="OK">
      <formula>NOT(ISERROR(SEARCH("OK",H14)))</formula>
    </cfRule>
    <cfRule type="containsText" dxfId="16" priority="2" operator="containsText" text="ERROR">
      <formula>NOT(ISERROR(SEARCH("ERROR",H14)))</formula>
    </cfRule>
  </conditionalFormatting>
  <printOptions horizontalCentered="1" verticalCentered="1"/>
  <pageMargins left="0.7" right="0.7" top="0.75" bottom="0.75" header="0.3" footer="0.3"/>
  <pageSetup paperSize="9" scale="85" orientation="portrait" r:id="rId1"/>
  <rowBreaks count="1" manualBreakCount="1">
    <brk id="32" max="3" man="1"/>
  </rowBreaks>
  <ignoredErrors>
    <ignoredError sqref="A7:A1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174"/>
  <sheetViews>
    <sheetView zoomScale="70" zoomScaleNormal="70" workbookViewId="0">
      <selection activeCell="E24" sqref="E24"/>
    </sheetView>
  </sheetViews>
  <sheetFormatPr defaultColWidth="56.7109375" defaultRowHeight="15"/>
  <cols>
    <col min="1" max="1" width="56.7109375" style="1"/>
    <col min="2" max="2" width="24.28515625" style="4" customWidth="1"/>
    <col min="3" max="3" width="25" style="4" customWidth="1"/>
    <col min="4" max="4" width="24" style="53" customWidth="1"/>
    <col min="5" max="5" width="26.28515625" style="53" customWidth="1"/>
    <col min="6" max="6" width="25.7109375" style="53" customWidth="1"/>
    <col min="7" max="7" width="22.85546875" style="53" customWidth="1"/>
    <col min="8" max="8" width="19.85546875" style="4" customWidth="1"/>
    <col min="9" max="9" width="24" style="4" customWidth="1"/>
    <col min="10" max="10" width="26.28515625" style="4" customWidth="1"/>
    <col min="11" max="11" width="25.7109375" style="4" customWidth="1"/>
    <col min="12" max="13" width="18.7109375" style="4" customWidth="1"/>
    <col min="14" max="14" width="24" style="4" customWidth="1"/>
    <col min="15" max="15" width="26.28515625" style="4" customWidth="1"/>
    <col min="16" max="16" width="25.7109375" style="4" customWidth="1"/>
    <col min="17" max="16384" width="56.7109375" style="4"/>
  </cols>
  <sheetData>
    <row r="1" spans="1:28" ht="19.5">
      <c r="A1" s="5" t="s">
        <v>6</v>
      </c>
      <c r="B1" s="6"/>
      <c r="C1" s="7"/>
      <c r="D1" s="8"/>
      <c r="E1" s="8"/>
      <c r="F1" s="8"/>
      <c r="G1" s="8"/>
      <c r="H1" s="8"/>
      <c r="I1" s="8"/>
      <c r="J1" s="8"/>
      <c r="K1" s="8"/>
      <c r="L1" s="8"/>
      <c r="M1" s="8"/>
      <c r="N1" s="8"/>
      <c r="O1" s="8"/>
      <c r="P1" s="8"/>
      <c r="Q1" s="51"/>
    </row>
    <row r="2" spans="1:28">
      <c r="A2" s="9" t="s">
        <v>8</v>
      </c>
      <c r="B2" s="270">
        <f>'I. FINANCIAL CONDITION'!$C$2</f>
        <v>0</v>
      </c>
      <c r="C2" s="270"/>
      <c r="D2" s="270"/>
      <c r="E2" s="270"/>
      <c r="F2" s="270"/>
      <c r="G2" s="7"/>
      <c r="H2" s="7"/>
      <c r="I2" s="7"/>
      <c r="J2" s="7"/>
      <c r="K2" s="7"/>
      <c r="L2" s="7"/>
      <c r="M2" s="7"/>
      <c r="N2" s="7"/>
      <c r="O2" s="7"/>
      <c r="P2" s="7"/>
    </row>
    <row r="3" spans="1:28">
      <c r="A3" s="54" t="s">
        <v>10</v>
      </c>
      <c r="B3" s="271">
        <f>'I. FINANCIAL CONDITION'!$C$3</f>
        <v>0</v>
      </c>
      <c r="C3" s="271"/>
      <c r="D3" s="271"/>
      <c r="E3" s="271"/>
      <c r="F3" s="271"/>
      <c r="G3" s="11"/>
      <c r="H3" s="11"/>
      <c r="I3" s="11"/>
      <c r="J3" s="11"/>
      <c r="K3" s="11"/>
      <c r="L3" s="11"/>
      <c r="M3" s="11"/>
      <c r="N3" s="11"/>
      <c r="O3" s="11"/>
      <c r="P3" s="11"/>
    </row>
    <row r="4" spans="1:28">
      <c r="A4" s="12" t="s">
        <v>12</v>
      </c>
      <c r="B4" s="268">
        <f>'I. FINANCIAL CONDITION'!$C$4</f>
        <v>0</v>
      </c>
      <c r="C4" s="268"/>
      <c r="D4" s="268"/>
      <c r="E4" s="268"/>
      <c r="F4" s="268"/>
      <c r="G4" s="13"/>
      <c r="H4" s="13"/>
      <c r="I4" s="13"/>
      <c r="J4" s="13"/>
      <c r="K4" s="13"/>
      <c r="L4" s="13"/>
      <c r="M4" s="13"/>
      <c r="N4" s="13"/>
      <c r="O4" s="13"/>
      <c r="P4" s="13"/>
    </row>
    <row r="5" spans="1:28" ht="15.75">
      <c r="A5" s="14"/>
      <c r="B5" s="14"/>
      <c r="C5" s="11"/>
      <c r="D5" s="15"/>
      <c r="E5" s="15"/>
      <c r="F5" s="15"/>
      <c r="G5" s="15"/>
      <c r="H5" s="15"/>
      <c r="I5" s="15"/>
      <c r="J5" s="15"/>
      <c r="K5" s="15"/>
      <c r="L5" s="15"/>
      <c r="M5" s="15"/>
      <c r="N5" s="15"/>
      <c r="O5" s="15"/>
      <c r="P5" s="15"/>
    </row>
    <row r="6" spans="1:28" s="1" customFormat="1" ht="15.75">
      <c r="A6" s="16" t="s">
        <v>91</v>
      </c>
      <c r="B6" s="17"/>
      <c r="C6" s="16"/>
      <c r="D6" s="16"/>
      <c r="E6" s="16"/>
      <c r="F6" s="16"/>
      <c r="G6" s="16"/>
      <c r="H6" s="16"/>
      <c r="I6" s="16"/>
      <c r="J6" s="16"/>
      <c r="K6" s="16"/>
      <c r="L6" s="16"/>
      <c r="M6" s="16"/>
      <c r="N6" s="16"/>
      <c r="O6" s="16"/>
      <c r="P6" s="16"/>
    </row>
    <row r="7" spans="1:28" ht="16.5" thickBot="1">
      <c r="A7" s="55" t="s">
        <v>92</v>
      </c>
      <c r="B7" s="56"/>
      <c r="C7" s="57"/>
      <c r="D7" s="57"/>
      <c r="E7" s="57"/>
      <c r="F7" s="57"/>
      <c r="G7" s="58"/>
      <c r="H7" s="58"/>
      <c r="I7" s="58"/>
      <c r="J7" s="58"/>
      <c r="K7" s="58"/>
      <c r="L7" s="58"/>
      <c r="M7" s="56"/>
      <c r="N7" s="56"/>
      <c r="O7" s="56"/>
      <c r="P7" s="56"/>
    </row>
    <row r="8" spans="1:28" s="2" customFormat="1" ht="17.25" thickBot="1">
      <c r="A8" s="272"/>
      <c r="B8" s="275" t="s">
        <v>93</v>
      </c>
      <c r="C8" s="275"/>
      <c r="D8" s="275"/>
      <c r="E8" s="275"/>
      <c r="F8" s="275"/>
      <c r="G8" s="275"/>
      <c r="H8" s="275"/>
      <c r="I8" s="275"/>
      <c r="J8" s="275"/>
      <c r="K8" s="59"/>
      <c r="L8" s="59"/>
      <c r="M8" s="59"/>
      <c r="N8" s="59"/>
      <c r="O8" s="59"/>
      <c r="P8" s="59"/>
      <c r="Q8" s="59"/>
      <c r="R8" s="59"/>
      <c r="S8" s="59"/>
      <c r="T8" s="59"/>
      <c r="U8" s="59"/>
      <c r="V8" s="59"/>
      <c r="W8" s="59"/>
      <c r="X8" s="59"/>
      <c r="Y8" s="59"/>
      <c r="Z8" s="59"/>
      <c r="AA8" s="59"/>
      <c r="AB8" s="59"/>
    </row>
    <row r="9" spans="1:28" s="2" customFormat="1" ht="17.25" thickBot="1">
      <c r="A9" s="273"/>
      <c r="B9" s="276" t="s">
        <v>94</v>
      </c>
      <c r="C9" s="276" t="s">
        <v>95</v>
      </c>
      <c r="D9" s="277" t="s">
        <v>96</v>
      </c>
      <c r="E9" s="278"/>
      <c r="F9" s="278"/>
      <c r="G9" s="278"/>
      <c r="H9" s="278"/>
      <c r="I9" s="279"/>
      <c r="J9" s="276" t="s">
        <v>97</v>
      </c>
      <c r="K9" s="59"/>
      <c r="L9" s="59"/>
      <c r="M9" s="59"/>
      <c r="N9" s="59"/>
      <c r="O9" s="59"/>
      <c r="P9" s="59"/>
      <c r="Q9" s="59"/>
      <c r="R9" s="59"/>
      <c r="S9" s="59"/>
      <c r="T9" s="59"/>
      <c r="U9" s="59"/>
      <c r="V9" s="59"/>
      <c r="W9" s="59"/>
      <c r="X9" s="59"/>
      <c r="Y9" s="59"/>
      <c r="Z9" s="59"/>
      <c r="AA9" s="59"/>
      <c r="AB9" s="59"/>
    </row>
    <row r="10" spans="1:28" s="2" customFormat="1" ht="30.75" customHeight="1" thickBot="1">
      <c r="A10" s="274"/>
      <c r="B10" s="276"/>
      <c r="C10" s="276"/>
      <c r="D10" s="277" t="s">
        <v>98</v>
      </c>
      <c r="E10" s="278"/>
      <c r="F10" s="279"/>
      <c r="G10" s="277" t="s">
        <v>99</v>
      </c>
      <c r="H10" s="278"/>
      <c r="I10" s="279"/>
      <c r="J10" s="276"/>
      <c r="K10" s="60"/>
      <c r="L10" s="60"/>
      <c r="M10" s="60"/>
      <c r="N10" s="60"/>
      <c r="O10" s="60"/>
      <c r="P10" s="60"/>
      <c r="Q10" s="60"/>
      <c r="R10" s="60"/>
      <c r="S10" s="60"/>
      <c r="T10" s="78"/>
      <c r="U10" s="60"/>
      <c r="V10" s="60"/>
      <c r="W10" s="60"/>
      <c r="X10" s="60"/>
      <c r="Y10" s="60"/>
      <c r="Z10" s="60"/>
      <c r="AA10" s="60"/>
      <c r="AB10" s="60"/>
    </row>
    <row r="11" spans="1:28" s="2" customFormat="1" ht="16.5" thickBot="1">
      <c r="A11" s="192"/>
      <c r="B11" s="193"/>
      <c r="C11" s="194"/>
      <c r="D11" s="193" t="s">
        <v>263</v>
      </c>
      <c r="E11" s="194" t="s">
        <v>264</v>
      </c>
      <c r="F11" s="195" t="s">
        <v>261</v>
      </c>
      <c r="G11" s="193" t="s">
        <v>263</v>
      </c>
      <c r="H11" s="194" t="s">
        <v>264</v>
      </c>
      <c r="I11" s="194" t="s">
        <v>261</v>
      </c>
      <c r="J11" s="195"/>
      <c r="K11" s="60"/>
      <c r="L11" s="60"/>
      <c r="M11" s="60"/>
      <c r="N11" s="60"/>
      <c r="O11" s="60"/>
      <c r="P11" s="60"/>
      <c r="Q11" s="60"/>
      <c r="R11" s="60"/>
      <c r="S11" s="60"/>
      <c r="T11" s="78"/>
      <c r="U11" s="60"/>
      <c r="V11" s="60"/>
      <c r="W11" s="60"/>
      <c r="X11" s="60"/>
      <c r="Y11" s="60"/>
      <c r="Z11" s="60"/>
      <c r="AA11" s="60"/>
      <c r="AB11" s="60"/>
    </row>
    <row r="12" spans="1:28" ht="15.75">
      <c r="A12" s="196" t="s">
        <v>100</v>
      </c>
      <c r="B12" s="197">
        <f>B32+B52</f>
        <v>0</v>
      </c>
      <c r="C12" s="197">
        <f>C32+C52</f>
        <v>0</v>
      </c>
      <c r="D12" s="197">
        <f>D32</f>
        <v>0</v>
      </c>
      <c r="E12" s="197">
        <f>E32</f>
        <v>0</v>
      </c>
      <c r="F12" s="197">
        <f>D12+E12</f>
        <v>0</v>
      </c>
      <c r="G12" s="197">
        <f>G32</f>
        <v>0</v>
      </c>
      <c r="H12" s="197">
        <f>H32</f>
        <v>0</v>
      </c>
      <c r="I12" s="197">
        <f>G12+H12</f>
        <v>0</v>
      </c>
      <c r="J12" s="198">
        <f>J32+J52</f>
        <v>0</v>
      </c>
      <c r="K12" s="64"/>
      <c r="L12" s="64"/>
      <c r="M12" s="64"/>
      <c r="N12" s="64"/>
      <c r="O12" s="64"/>
      <c r="P12" s="64"/>
      <c r="Q12" s="64"/>
      <c r="R12" s="64"/>
      <c r="S12" s="64"/>
      <c r="T12" s="64"/>
      <c r="U12" s="64"/>
      <c r="V12" s="64"/>
      <c r="W12" s="64"/>
      <c r="X12" s="64"/>
      <c r="Y12" s="64"/>
      <c r="Z12" s="64"/>
      <c r="AA12" s="64"/>
      <c r="AB12" s="64"/>
    </row>
    <row r="13" spans="1:28" ht="15.75">
      <c r="A13" s="61" t="s">
        <v>101</v>
      </c>
      <c r="B13" s="65">
        <f>SUM(B14:B17)</f>
        <v>0</v>
      </c>
      <c r="C13" s="65">
        <f t="shared" ref="C13:J13" si="0">SUM(C14:C17)</f>
        <v>0</v>
      </c>
      <c r="D13" s="197">
        <f t="shared" ref="D13:I13" si="1">SUM(D14:D17)</f>
        <v>0</v>
      </c>
      <c r="E13" s="197">
        <f t="shared" si="1"/>
        <v>0</v>
      </c>
      <c r="F13" s="197">
        <f t="shared" si="1"/>
        <v>0</v>
      </c>
      <c r="G13" s="197">
        <f t="shared" si="1"/>
        <v>0</v>
      </c>
      <c r="H13" s="197">
        <f t="shared" si="1"/>
        <v>0</v>
      </c>
      <c r="I13" s="197">
        <f t="shared" si="1"/>
        <v>0</v>
      </c>
      <c r="J13" s="67">
        <f t="shared" si="0"/>
        <v>0</v>
      </c>
      <c r="K13" s="57"/>
      <c r="L13" s="57"/>
      <c r="M13" s="57"/>
      <c r="N13" s="57"/>
      <c r="O13" s="57"/>
      <c r="P13" s="57"/>
      <c r="Q13" s="57"/>
      <c r="R13" s="57"/>
      <c r="S13" s="57"/>
      <c r="T13" s="57"/>
      <c r="U13" s="57"/>
      <c r="V13" s="57"/>
      <c r="W13" s="57"/>
      <c r="X13" s="57"/>
      <c r="Y13" s="57"/>
      <c r="Z13" s="57"/>
      <c r="AA13" s="57"/>
      <c r="AB13" s="57"/>
    </row>
    <row r="14" spans="1:28" ht="15.75">
      <c r="A14" s="66" t="s">
        <v>102</v>
      </c>
      <c r="B14" s="65">
        <f t="shared" ref="B14:C17" si="2">B34+B54</f>
        <v>0</v>
      </c>
      <c r="C14" s="65">
        <f t="shared" si="2"/>
        <v>0</v>
      </c>
      <c r="D14" s="197">
        <f t="shared" ref="D14:E14" si="3">D34</f>
        <v>0</v>
      </c>
      <c r="E14" s="197">
        <f t="shared" si="3"/>
        <v>0</v>
      </c>
      <c r="F14" s="197">
        <f t="shared" ref="F14:F23" si="4">D14+E14</f>
        <v>0</v>
      </c>
      <c r="G14" s="197">
        <f t="shared" ref="G14:H14" si="5">G34</f>
        <v>0</v>
      </c>
      <c r="H14" s="197">
        <f t="shared" si="5"/>
        <v>0</v>
      </c>
      <c r="I14" s="197">
        <f t="shared" ref="I14:I23" si="6">G14+H14</f>
        <v>0</v>
      </c>
      <c r="J14" s="67">
        <f t="shared" ref="J14:J17" si="7">J34+J54</f>
        <v>0</v>
      </c>
      <c r="K14" s="57"/>
      <c r="L14" s="57"/>
      <c r="M14" s="57"/>
      <c r="N14" s="57"/>
      <c r="O14" s="57"/>
      <c r="P14" s="57"/>
      <c r="Q14" s="57"/>
      <c r="R14" s="57"/>
      <c r="S14" s="57"/>
      <c r="T14" s="57"/>
      <c r="U14" s="57"/>
      <c r="V14" s="57"/>
      <c r="W14" s="57"/>
      <c r="X14" s="57"/>
      <c r="Y14" s="57"/>
      <c r="Z14" s="57"/>
      <c r="AA14" s="57"/>
      <c r="AB14" s="57"/>
    </row>
    <row r="15" spans="1:28" ht="15.75">
      <c r="A15" s="66" t="s">
        <v>103</v>
      </c>
      <c r="B15" s="65">
        <f t="shared" si="2"/>
        <v>0</v>
      </c>
      <c r="C15" s="65">
        <f t="shared" si="2"/>
        <v>0</v>
      </c>
      <c r="D15" s="197">
        <f t="shared" ref="D15:E15" si="8">D35</f>
        <v>0</v>
      </c>
      <c r="E15" s="197">
        <f t="shared" si="8"/>
        <v>0</v>
      </c>
      <c r="F15" s="197">
        <f t="shared" si="4"/>
        <v>0</v>
      </c>
      <c r="G15" s="197">
        <f t="shared" ref="G15:H15" si="9">G35</f>
        <v>0</v>
      </c>
      <c r="H15" s="197">
        <f t="shared" si="9"/>
        <v>0</v>
      </c>
      <c r="I15" s="197">
        <f t="shared" si="6"/>
        <v>0</v>
      </c>
      <c r="J15" s="67">
        <f t="shared" si="7"/>
        <v>0</v>
      </c>
      <c r="K15" s="57"/>
      <c r="L15" s="57"/>
      <c r="M15" s="57"/>
      <c r="N15" s="57"/>
      <c r="O15" s="57"/>
      <c r="P15" s="57"/>
      <c r="Q15" s="57"/>
      <c r="R15" s="57"/>
      <c r="S15" s="57"/>
      <c r="T15" s="57"/>
      <c r="U15" s="57"/>
      <c r="V15" s="57"/>
      <c r="W15" s="57"/>
      <c r="X15" s="57"/>
      <c r="Y15" s="57"/>
      <c r="Z15" s="57"/>
      <c r="AA15" s="57"/>
      <c r="AB15" s="57"/>
    </row>
    <row r="16" spans="1:28" ht="15.75">
      <c r="A16" s="66" t="s">
        <v>104</v>
      </c>
      <c r="B16" s="65">
        <f t="shared" si="2"/>
        <v>0</v>
      </c>
      <c r="C16" s="65">
        <f t="shared" si="2"/>
        <v>0</v>
      </c>
      <c r="D16" s="197">
        <f t="shared" ref="D16:E16" si="10">D36</f>
        <v>0</v>
      </c>
      <c r="E16" s="197">
        <f t="shared" si="10"/>
        <v>0</v>
      </c>
      <c r="F16" s="197">
        <f t="shared" si="4"/>
        <v>0</v>
      </c>
      <c r="G16" s="197">
        <f t="shared" ref="G16:H16" si="11">G36</f>
        <v>0</v>
      </c>
      <c r="H16" s="197">
        <f t="shared" si="11"/>
        <v>0</v>
      </c>
      <c r="I16" s="197">
        <f t="shared" si="6"/>
        <v>0</v>
      </c>
      <c r="J16" s="67">
        <f t="shared" si="7"/>
        <v>0</v>
      </c>
      <c r="K16" s="57"/>
      <c r="L16" s="57"/>
      <c r="M16" s="57"/>
      <c r="N16" s="57"/>
      <c r="O16" s="57"/>
      <c r="P16" s="57"/>
      <c r="Q16" s="57"/>
      <c r="R16" s="57"/>
      <c r="S16" s="57"/>
      <c r="T16" s="57"/>
      <c r="U16" s="57"/>
      <c r="V16" s="57"/>
      <c r="W16" s="57"/>
      <c r="X16" s="57"/>
      <c r="Y16" s="57"/>
      <c r="Z16" s="57"/>
      <c r="AA16" s="57"/>
      <c r="AB16" s="57"/>
    </row>
    <row r="17" spans="1:28" ht="15.75">
      <c r="A17" s="66" t="s">
        <v>105</v>
      </c>
      <c r="B17" s="65">
        <f t="shared" si="2"/>
        <v>0</v>
      </c>
      <c r="C17" s="65">
        <f t="shared" si="2"/>
        <v>0</v>
      </c>
      <c r="D17" s="197">
        <f t="shared" ref="D17:E17" si="12">D37</f>
        <v>0</v>
      </c>
      <c r="E17" s="197">
        <f t="shared" si="12"/>
        <v>0</v>
      </c>
      <c r="F17" s="197">
        <f t="shared" si="4"/>
        <v>0</v>
      </c>
      <c r="G17" s="197">
        <f t="shared" ref="G17:H17" si="13">G37</f>
        <v>0</v>
      </c>
      <c r="H17" s="197">
        <f t="shared" si="13"/>
        <v>0</v>
      </c>
      <c r="I17" s="197">
        <f t="shared" si="6"/>
        <v>0</v>
      </c>
      <c r="J17" s="67">
        <f t="shared" si="7"/>
        <v>0</v>
      </c>
      <c r="K17" s="57"/>
      <c r="L17" s="57"/>
      <c r="M17" s="57"/>
      <c r="N17" s="57"/>
      <c r="O17" s="57"/>
      <c r="P17" s="57"/>
      <c r="Q17" s="57"/>
      <c r="R17" s="57"/>
      <c r="S17" s="57"/>
      <c r="T17" s="57"/>
      <c r="U17" s="57"/>
      <c r="V17" s="57"/>
      <c r="W17" s="57"/>
      <c r="X17" s="57"/>
      <c r="Y17" s="57"/>
      <c r="Z17" s="57"/>
      <c r="AA17" s="57"/>
      <c r="AB17" s="57"/>
    </row>
    <row r="18" spans="1:28" ht="15.75">
      <c r="A18" s="68" t="s">
        <v>106</v>
      </c>
      <c r="B18" s="62">
        <f>SUM(B19:B23)</f>
        <v>0</v>
      </c>
      <c r="C18" s="62">
        <f t="shared" ref="C18:J18" si="14">SUM(C19:C23)</f>
        <v>0</v>
      </c>
      <c r="D18" s="197">
        <f>SUM(D19:D23)</f>
        <v>0</v>
      </c>
      <c r="E18" s="197">
        <f t="shared" ref="E18:I18" si="15">SUM(E19:E23)</f>
        <v>0</v>
      </c>
      <c r="F18" s="197">
        <f t="shared" si="15"/>
        <v>0</v>
      </c>
      <c r="G18" s="197">
        <f t="shared" si="15"/>
        <v>0</v>
      </c>
      <c r="H18" s="197">
        <f t="shared" si="15"/>
        <v>0</v>
      </c>
      <c r="I18" s="197">
        <f t="shared" si="15"/>
        <v>0</v>
      </c>
      <c r="J18" s="63">
        <f t="shared" si="14"/>
        <v>0</v>
      </c>
      <c r="K18" s="64"/>
      <c r="L18" s="64"/>
      <c r="M18" s="64"/>
      <c r="N18" s="64"/>
      <c r="O18" s="64"/>
      <c r="P18" s="64"/>
      <c r="Q18" s="64"/>
      <c r="R18" s="64"/>
      <c r="S18" s="64"/>
      <c r="T18" s="64"/>
      <c r="U18" s="64"/>
      <c r="V18" s="64"/>
      <c r="W18" s="64"/>
      <c r="X18" s="64"/>
      <c r="Y18" s="64"/>
      <c r="Z18" s="64"/>
      <c r="AA18" s="64"/>
      <c r="AB18" s="64"/>
    </row>
    <row r="19" spans="1:28" ht="15.75">
      <c r="A19" s="66" t="s">
        <v>107</v>
      </c>
      <c r="B19" s="65">
        <f t="shared" ref="B19:C23" si="16">B39+B59</f>
        <v>0</v>
      </c>
      <c r="C19" s="65">
        <f t="shared" si="16"/>
        <v>0</v>
      </c>
      <c r="D19" s="197">
        <f t="shared" ref="D19:E19" si="17">D39</f>
        <v>0</v>
      </c>
      <c r="E19" s="197">
        <f t="shared" si="17"/>
        <v>0</v>
      </c>
      <c r="F19" s="197">
        <f t="shared" si="4"/>
        <v>0</v>
      </c>
      <c r="G19" s="197">
        <f t="shared" ref="G19:H19" si="18">G39</f>
        <v>0</v>
      </c>
      <c r="H19" s="197">
        <f t="shared" si="18"/>
        <v>0</v>
      </c>
      <c r="I19" s="197">
        <f t="shared" si="6"/>
        <v>0</v>
      </c>
      <c r="J19" s="67">
        <f t="shared" ref="J19:J23" si="19">J39+J59</f>
        <v>0</v>
      </c>
      <c r="K19" s="57"/>
      <c r="L19" s="57"/>
      <c r="M19" s="57"/>
      <c r="N19" s="57"/>
      <c r="O19" s="57"/>
      <c r="P19" s="57"/>
      <c r="Q19" s="57"/>
      <c r="R19" s="57"/>
      <c r="S19" s="57"/>
      <c r="T19" s="57"/>
      <c r="U19" s="57"/>
      <c r="V19" s="57"/>
      <c r="W19" s="57"/>
      <c r="X19" s="57"/>
      <c r="Y19" s="57"/>
      <c r="Z19" s="57"/>
      <c r="AA19" s="57"/>
      <c r="AB19" s="57"/>
    </row>
    <row r="20" spans="1:28" ht="15.75">
      <c r="A20" s="66" t="s">
        <v>108</v>
      </c>
      <c r="B20" s="65">
        <f t="shared" si="16"/>
        <v>0</v>
      </c>
      <c r="C20" s="65">
        <f t="shared" si="16"/>
        <v>0</v>
      </c>
      <c r="D20" s="197">
        <f t="shared" ref="D20:E20" si="20">D40</f>
        <v>0</v>
      </c>
      <c r="E20" s="197">
        <f t="shared" si="20"/>
        <v>0</v>
      </c>
      <c r="F20" s="197">
        <f t="shared" si="4"/>
        <v>0</v>
      </c>
      <c r="G20" s="197">
        <f t="shared" ref="G20:H20" si="21">G40</f>
        <v>0</v>
      </c>
      <c r="H20" s="197">
        <f t="shared" si="21"/>
        <v>0</v>
      </c>
      <c r="I20" s="197">
        <f t="shared" si="6"/>
        <v>0</v>
      </c>
      <c r="J20" s="67">
        <f t="shared" si="19"/>
        <v>0</v>
      </c>
      <c r="K20" s="57"/>
      <c r="L20" s="57"/>
      <c r="M20" s="57"/>
      <c r="N20" s="57"/>
      <c r="O20" s="57"/>
      <c r="P20" s="57"/>
      <c r="Q20" s="57"/>
      <c r="R20" s="57"/>
      <c r="S20" s="57"/>
      <c r="T20" s="57"/>
      <c r="U20" s="57"/>
      <c r="V20" s="57"/>
      <c r="W20" s="57"/>
      <c r="X20" s="57"/>
      <c r="Y20" s="57"/>
      <c r="Z20" s="57"/>
      <c r="AA20" s="57"/>
      <c r="AB20" s="57"/>
    </row>
    <row r="21" spans="1:28" ht="15.75">
      <c r="A21" s="66" t="s">
        <v>109</v>
      </c>
      <c r="B21" s="65">
        <f t="shared" si="16"/>
        <v>0</v>
      </c>
      <c r="C21" s="65">
        <f t="shared" si="16"/>
        <v>0</v>
      </c>
      <c r="D21" s="197">
        <f t="shared" ref="D21:E21" si="22">D41</f>
        <v>0</v>
      </c>
      <c r="E21" s="197">
        <f t="shared" si="22"/>
        <v>0</v>
      </c>
      <c r="F21" s="197">
        <f t="shared" si="4"/>
        <v>0</v>
      </c>
      <c r="G21" s="197">
        <f t="shared" ref="G21:H21" si="23">G41</f>
        <v>0</v>
      </c>
      <c r="H21" s="197">
        <f t="shared" si="23"/>
        <v>0</v>
      </c>
      <c r="I21" s="197">
        <f t="shared" si="6"/>
        <v>0</v>
      </c>
      <c r="J21" s="67">
        <f t="shared" si="19"/>
        <v>0</v>
      </c>
      <c r="K21" s="57"/>
      <c r="L21" s="57"/>
      <c r="M21" s="57"/>
      <c r="N21" s="57"/>
      <c r="O21" s="57"/>
      <c r="P21" s="57"/>
      <c r="Q21" s="57"/>
      <c r="R21" s="57"/>
      <c r="S21" s="57"/>
      <c r="T21" s="57"/>
      <c r="U21" s="57"/>
      <c r="V21" s="57"/>
      <c r="W21" s="57"/>
      <c r="X21" s="57"/>
      <c r="Y21" s="57"/>
      <c r="Z21" s="57"/>
      <c r="AA21" s="57"/>
      <c r="AB21" s="57"/>
    </row>
    <row r="22" spans="1:28" ht="15.75">
      <c r="A22" s="66" t="s">
        <v>110</v>
      </c>
      <c r="B22" s="65">
        <f t="shared" si="16"/>
        <v>0</v>
      </c>
      <c r="C22" s="65">
        <f t="shared" si="16"/>
        <v>0</v>
      </c>
      <c r="D22" s="197">
        <f t="shared" ref="D22:E22" si="24">D42</f>
        <v>0</v>
      </c>
      <c r="E22" s="197">
        <f t="shared" si="24"/>
        <v>0</v>
      </c>
      <c r="F22" s="197">
        <f t="shared" si="4"/>
        <v>0</v>
      </c>
      <c r="G22" s="197">
        <f t="shared" ref="G22:H22" si="25">G42</f>
        <v>0</v>
      </c>
      <c r="H22" s="197">
        <f t="shared" si="25"/>
        <v>0</v>
      </c>
      <c r="I22" s="197">
        <f t="shared" si="6"/>
        <v>0</v>
      </c>
      <c r="J22" s="67">
        <f t="shared" si="19"/>
        <v>0</v>
      </c>
      <c r="K22" s="57"/>
      <c r="L22" s="57"/>
      <c r="M22" s="57"/>
      <c r="N22" s="57"/>
      <c r="O22" s="57"/>
      <c r="P22" s="57"/>
      <c r="Q22" s="57"/>
      <c r="R22" s="57"/>
      <c r="S22" s="57"/>
      <c r="T22" s="57"/>
      <c r="U22" s="57"/>
      <c r="V22" s="57"/>
      <c r="W22" s="57"/>
      <c r="X22" s="57"/>
      <c r="Y22" s="57"/>
      <c r="Z22" s="57"/>
      <c r="AA22" s="57"/>
      <c r="AB22" s="57"/>
    </row>
    <row r="23" spans="1:28" ht="15.75">
      <c r="A23" s="66" t="s">
        <v>111</v>
      </c>
      <c r="B23" s="65">
        <f t="shared" si="16"/>
        <v>0</v>
      </c>
      <c r="C23" s="65">
        <f t="shared" si="16"/>
        <v>0</v>
      </c>
      <c r="D23" s="197">
        <f t="shared" ref="D23:E23" si="26">D43</f>
        <v>0</v>
      </c>
      <c r="E23" s="197">
        <f t="shared" si="26"/>
        <v>0</v>
      </c>
      <c r="F23" s="197">
        <f t="shared" si="4"/>
        <v>0</v>
      </c>
      <c r="G23" s="197">
        <f t="shared" ref="G23:H23" si="27">G43</f>
        <v>0</v>
      </c>
      <c r="H23" s="197">
        <f t="shared" si="27"/>
        <v>0</v>
      </c>
      <c r="I23" s="197">
        <f t="shared" si="6"/>
        <v>0</v>
      </c>
      <c r="J23" s="67">
        <f t="shared" si="19"/>
        <v>0</v>
      </c>
      <c r="K23" s="57"/>
      <c r="L23" s="57"/>
      <c r="M23" s="57"/>
      <c r="N23" s="57"/>
      <c r="O23" s="57"/>
      <c r="P23" s="57"/>
      <c r="Q23" s="57"/>
      <c r="R23" s="57"/>
      <c r="S23" s="57"/>
      <c r="T23" s="57"/>
      <c r="U23" s="57"/>
      <c r="V23" s="57"/>
      <c r="W23" s="57"/>
      <c r="X23" s="57"/>
      <c r="Y23" s="57"/>
      <c r="Z23" s="57"/>
      <c r="AA23" s="57"/>
      <c r="AB23" s="57"/>
    </row>
    <row r="24" spans="1:28" ht="45.75" thickBot="1">
      <c r="A24" s="199" t="s">
        <v>112</v>
      </c>
      <c r="B24" s="69">
        <f>B12+B13-B18</f>
        <v>0</v>
      </c>
      <c r="C24" s="69">
        <f t="shared" ref="C24:J24" si="28">C12+C13-C18</f>
        <v>0</v>
      </c>
      <c r="D24" s="69">
        <f t="shared" si="28"/>
        <v>0</v>
      </c>
      <c r="E24" s="69">
        <f t="shared" si="28"/>
        <v>0</v>
      </c>
      <c r="F24" s="69">
        <f>F12+F13-F18</f>
        <v>0</v>
      </c>
      <c r="G24" s="69">
        <f t="shared" si="28"/>
        <v>0</v>
      </c>
      <c r="H24" s="69">
        <f t="shared" si="28"/>
        <v>0</v>
      </c>
      <c r="I24" s="69">
        <f t="shared" si="28"/>
        <v>0</v>
      </c>
      <c r="J24" s="200">
        <f t="shared" si="28"/>
        <v>0</v>
      </c>
      <c r="K24" s="70"/>
      <c r="L24" s="70"/>
      <c r="M24" s="70"/>
      <c r="N24" s="70"/>
      <c r="O24" s="70"/>
      <c r="P24" s="70"/>
      <c r="Q24" s="70"/>
      <c r="R24" s="70"/>
      <c r="S24" s="70"/>
      <c r="T24" s="70"/>
      <c r="U24" s="70"/>
      <c r="V24" s="70"/>
      <c r="W24" s="70"/>
      <c r="X24" s="70"/>
      <c r="Y24" s="70"/>
      <c r="Z24" s="70"/>
      <c r="AA24" s="70"/>
      <c r="AB24" s="70"/>
    </row>
    <row r="25" spans="1:28" ht="15.75">
      <c r="A25" s="58"/>
      <c r="B25" s="56"/>
      <c r="C25" s="57"/>
      <c r="D25" s="57"/>
      <c r="E25" s="57"/>
      <c r="F25" s="57"/>
      <c r="G25" s="57"/>
      <c r="H25" s="57"/>
      <c r="I25" s="57"/>
      <c r="J25" s="57"/>
      <c r="K25" s="58"/>
      <c r="L25" s="58"/>
      <c r="M25" s="58"/>
      <c r="N25" s="58"/>
      <c r="O25" s="58"/>
      <c r="P25" s="58"/>
      <c r="Q25" s="58"/>
      <c r="R25" s="58"/>
      <c r="S25" s="58"/>
      <c r="T25" s="58"/>
      <c r="U25" s="56"/>
      <c r="V25" s="56"/>
      <c r="W25" s="56"/>
      <c r="X25" s="56"/>
      <c r="Y25" s="56"/>
      <c r="Z25" s="56"/>
      <c r="AA25" s="56"/>
      <c r="AB25" s="56"/>
    </row>
    <row r="26" spans="1:28" ht="16.5" thickBot="1">
      <c r="A26" s="55" t="s">
        <v>113</v>
      </c>
      <c r="B26" s="56"/>
      <c r="C26" s="57"/>
      <c r="D26" s="57"/>
      <c r="E26" s="57"/>
      <c r="F26" s="57"/>
      <c r="G26" s="57"/>
      <c r="H26" s="57"/>
      <c r="I26" s="57"/>
      <c r="J26" s="57"/>
      <c r="K26" s="58"/>
      <c r="L26" s="58"/>
      <c r="M26" s="58"/>
      <c r="N26" s="58"/>
      <c r="O26" s="58"/>
      <c r="P26" s="58"/>
      <c r="Q26" s="58"/>
      <c r="R26" s="58"/>
      <c r="S26" s="58"/>
      <c r="T26" s="58"/>
      <c r="U26" s="56"/>
      <c r="V26" s="56"/>
      <c r="W26" s="56"/>
      <c r="X26" s="56"/>
      <c r="Y26" s="56"/>
      <c r="Z26" s="56"/>
      <c r="AA26" s="56"/>
      <c r="AB26" s="56"/>
    </row>
    <row r="27" spans="1:28" s="2" customFormat="1" ht="17.25" thickBot="1">
      <c r="A27" s="201"/>
      <c r="B27" s="275" t="s">
        <v>93</v>
      </c>
      <c r="C27" s="275"/>
      <c r="D27" s="275"/>
      <c r="E27" s="275"/>
      <c r="F27" s="275"/>
      <c r="G27" s="275"/>
      <c r="H27" s="275"/>
      <c r="I27" s="275"/>
      <c r="J27" s="275"/>
      <c r="K27" s="280" t="s">
        <v>114</v>
      </c>
      <c r="L27" s="281"/>
      <c r="M27" s="281"/>
      <c r="N27" s="281"/>
      <c r="O27" s="281"/>
      <c r="P27" s="281"/>
      <c r="Q27" s="281"/>
      <c r="R27" s="281"/>
      <c r="S27" s="282"/>
      <c r="T27" s="280" t="s">
        <v>115</v>
      </c>
      <c r="U27" s="281"/>
      <c r="V27" s="281"/>
      <c r="W27" s="281"/>
      <c r="X27" s="281"/>
      <c r="Y27" s="281"/>
      <c r="Z27" s="281"/>
      <c r="AA27" s="281"/>
      <c r="AB27" s="282"/>
    </row>
    <row r="28" spans="1:28" s="2" customFormat="1" ht="16.5" thickBot="1">
      <c r="A28" s="202"/>
      <c r="B28" s="276" t="s">
        <v>94</v>
      </c>
      <c r="C28" s="276" t="s">
        <v>95</v>
      </c>
      <c r="D28" s="277" t="s">
        <v>96</v>
      </c>
      <c r="E28" s="278"/>
      <c r="F28" s="278"/>
      <c r="G28" s="278"/>
      <c r="H28" s="278"/>
      <c r="I28" s="279"/>
      <c r="J28" s="276" t="s">
        <v>97</v>
      </c>
      <c r="K28" s="276" t="s">
        <v>94</v>
      </c>
      <c r="L28" s="276" t="s">
        <v>95</v>
      </c>
      <c r="M28" s="277" t="s">
        <v>96</v>
      </c>
      <c r="N28" s="278"/>
      <c r="O28" s="278"/>
      <c r="P28" s="278"/>
      <c r="Q28" s="278"/>
      <c r="R28" s="279"/>
      <c r="S28" s="276" t="s">
        <v>97</v>
      </c>
      <c r="T28" s="276" t="s">
        <v>94</v>
      </c>
      <c r="U28" s="276" t="s">
        <v>95</v>
      </c>
      <c r="V28" s="277" t="s">
        <v>96</v>
      </c>
      <c r="W28" s="278"/>
      <c r="X28" s="278"/>
      <c r="Y28" s="278"/>
      <c r="Z28" s="278"/>
      <c r="AA28" s="279"/>
      <c r="AB28" s="276" t="s">
        <v>97</v>
      </c>
    </row>
    <row r="29" spans="1:28" s="2" customFormat="1" ht="16.5" thickBot="1">
      <c r="A29" s="202"/>
      <c r="B29" s="276"/>
      <c r="C29" s="276"/>
      <c r="D29" s="277" t="s">
        <v>98</v>
      </c>
      <c r="E29" s="278"/>
      <c r="F29" s="279"/>
      <c r="G29" s="277" t="s">
        <v>99</v>
      </c>
      <c r="H29" s="278"/>
      <c r="I29" s="279"/>
      <c r="J29" s="276"/>
      <c r="K29" s="276"/>
      <c r="L29" s="276"/>
      <c r="M29" s="277" t="s">
        <v>98</v>
      </c>
      <c r="N29" s="278"/>
      <c r="O29" s="279"/>
      <c r="P29" s="277" t="s">
        <v>99</v>
      </c>
      <c r="Q29" s="278"/>
      <c r="R29" s="279"/>
      <c r="S29" s="276"/>
      <c r="T29" s="276"/>
      <c r="U29" s="276"/>
      <c r="V29" s="277" t="s">
        <v>98</v>
      </c>
      <c r="W29" s="278"/>
      <c r="X29" s="279"/>
      <c r="Y29" s="277" t="s">
        <v>99</v>
      </c>
      <c r="Z29" s="278"/>
      <c r="AA29" s="279"/>
      <c r="AB29" s="276"/>
    </row>
    <row r="30" spans="1:28" s="2" customFormat="1" ht="16.5" thickBot="1">
      <c r="A30" s="202"/>
      <c r="B30" s="194"/>
      <c r="C30" s="193"/>
      <c r="D30" s="203" t="s">
        <v>263</v>
      </c>
      <c r="E30" s="194" t="s">
        <v>264</v>
      </c>
      <c r="F30" s="203" t="s">
        <v>261</v>
      </c>
      <c r="G30" s="194" t="s">
        <v>265</v>
      </c>
      <c r="H30" s="193" t="s">
        <v>264</v>
      </c>
      <c r="I30" s="194" t="s">
        <v>261</v>
      </c>
      <c r="J30" s="203"/>
      <c r="K30" s="203"/>
      <c r="L30" s="203"/>
      <c r="M30" s="203" t="s">
        <v>263</v>
      </c>
      <c r="N30" s="203" t="s">
        <v>264</v>
      </c>
      <c r="O30" s="203" t="s">
        <v>261</v>
      </c>
      <c r="P30" s="203" t="s">
        <v>263</v>
      </c>
      <c r="Q30" s="203" t="s">
        <v>264</v>
      </c>
      <c r="R30" s="203" t="s">
        <v>261</v>
      </c>
      <c r="S30" s="203"/>
      <c r="T30" s="203"/>
      <c r="U30" s="203"/>
      <c r="V30" s="203" t="s">
        <v>263</v>
      </c>
      <c r="W30" s="203" t="s">
        <v>264</v>
      </c>
      <c r="X30" s="203" t="s">
        <v>261</v>
      </c>
      <c r="Y30" s="203" t="s">
        <v>263</v>
      </c>
      <c r="Z30" s="203" t="s">
        <v>264</v>
      </c>
      <c r="AA30" s="203" t="s">
        <v>261</v>
      </c>
      <c r="AB30" s="203"/>
    </row>
    <row r="31" spans="1:28" ht="16.5" thickBot="1">
      <c r="A31" s="204" t="s">
        <v>116</v>
      </c>
      <c r="B31" s="205" t="s">
        <v>117</v>
      </c>
      <c r="C31" s="206" t="s">
        <v>118</v>
      </c>
      <c r="D31" s="283" t="s">
        <v>119</v>
      </c>
      <c r="E31" s="284"/>
      <c r="F31" s="285"/>
      <c r="G31" s="286" t="s">
        <v>120</v>
      </c>
      <c r="H31" s="287"/>
      <c r="I31" s="288"/>
      <c r="J31" s="207" t="s">
        <v>121</v>
      </c>
      <c r="K31" s="208" t="s">
        <v>122</v>
      </c>
      <c r="L31" s="209" t="s">
        <v>123</v>
      </c>
      <c r="M31" s="283" t="s">
        <v>124</v>
      </c>
      <c r="N31" s="284"/>
      <c r="O31" s="285"/>
      <c r="P31" s="283" t="s">
        <v>125</v>
      </c>
      <c r="Q31" s="284"/>
      <c r="R31" s="285"/>
      <c r="S31" s="210" t="s">
        <v>126</v>
      </c>
      <c r="T31" s="210" t="s">
        <v>127</v>
      </c>
      <c r="U31" s="210" t="s">
        <v>128</v>
      </c>
      <c r="V31" s="283" t="s">
        <v>124</v>
      </c>
      <c r="W31" s="284"/>
      <c r="X31" s="285"/>
      <c r="Y31" s="283" t="s">
        <v>125</v>
      </c>
      <c r="Z31" s="284"/>
      <c r="AA31" s="285"/>
      <c r="AB31" s="211" t="s">
        <v>129</v>
      </c>
    </row>
    <row r="32" spans="1:28" ht="15.75">
      <c r="A32" s="61" t="s">
        <v>100</v>
      </c>
      <c r="B32" s="65">
        <f>K32+T32</f>
        <v>0</v>
      </c>
      <c r="C32" s="65">
        <f>L32+U32</f>
        <v>0</v>
      </c>
      <c r="D32" s="65">
        <f t="shared" ref="D32:H43" si="29">M32+V32</f>
        <v>0</v>
      </c>
      <c r="E32" s="65">
        <f t="shared" si="29"/>
        <v>0</v>
      </c>
      <c r="F32" s="65">
        <f>D32+E32</f>
        <v>0</v>
      </c>
      <c r="G32" s="65">
        <f t="shared" si="29"/>
        <v>0</v>
      </c>
      <c r="H32" s="65">
        <f t="shared" si="29"/>
        <v>0</v>
      </c>
      <c r="I32" s="65">
        <f>G32+H32</f>
        <v>0</v>
      </c>
      <c r="J32" s="65">
        <f>S32+AB32</f>
        <v>0</v>
      </c>
      <c r="K32" s="212"/>
      <c r="L32" s="212"/>
      <c r="M32" s="212"/>
      <c r="N32" s="212"/>
      <c r="O32" s="212">
        <f>M32+N32</f>
        <v>0</v>
      </c>
      <c r="P32" s="212"/>
      <c r="Q32" s="212"/>
      <c r="R32" s="212">
        <f>P32+Q32</f>
        <v>0</v>
      </c>
      <c r="S32" s="212"/>
      <c r="T32" s="212"/>
      <c r="U32" s="212"/>
      <c r="V32" s="212"/>
      <c r="W32" s="212"/>
      <c r="X32" s="212">
        <f>V32+W32</f>
        <v>0</v>
      </c>
      <c r="Y32" s="212"/>
      <c r="Z32" s="212"/>
      <c r="AA32" s="212">
        <f>Y32+Z32</f>
        <v>0</v>
      </c>
      <c r="AB32" s="213"/>
    </row>
    <row r="33" spans="1:28" ht="15.75">
      <c r="A33" s="61" t="s">
        <v>101</v>
      </c>
      <c r="B33" s="65">
        <f>SUM(B34:B37)</f>
        <v>0</v>
      </c>
      <c r="C33" s="65">
        <f>SUM(C34:C37)</f>
        <v>0</v>
      </c>
      <c r="D33" s="65">
        <f t="shared" si="29"/>
        <v>0</v>
      </c>
      <c r="E33" s="65">
        <f t="shared" si="29"/>
        <v>0</v>
      </c>
      <c r="F33" s="65">
        <f t="shared" ref="F33:F43" si="30">D33+E33</f>
        <v>0</v>
      </c>
      <c r="G33" s="65">
        <f t="shared" si="29"/>
        <v>0</v>
      </c>
      <c r="H33" s="65">
        <f t="shared" si="29"/>
        <v>0</v>
      </c>
      <c r="I33" s="65">
        <f t="shared" ref="I33:I43" si="31">G33+H33</f>
        <v>0</v>
      </c>
      <c r="J33" s="65">
        <f t="shared" ref="J33:AB33" si="32">SUM(J34:J37)</f>
        <v>0</v>
      </c>
      <c r="K33" s="65">
        <f t="shared" si="32"/>
        <v>0</v>
      </c>
      <c r="L33" s="65">
        <f t="shared" si="32"/>
        <v>0</v>
      </c>
      <c r="M33" s="65"/>
      <c r="N33" s="65"/>
      <c r="O33" s="65">
        <f t="shared" ref="O33:O43" si="33">M33+N33</f>
        <v>0</v>
      </c>
      <c r="P33" s="65"/>
      <c r="Q33" s="65"/>
      <c r="R33" s="65">
        <f t="shared" ref="R33:R43" si="34">P33+Q33</f>
        <v>0</v>
      </c>
      <c r="S33" s="65">
        <f t="shared" si="32"/>
        <v>0</v>
      </c>
      <c r="T33" s="65">
        <f t="shared" si="32"/>
        <v>0</v>
      </c>
      <c r="U33" s="65">
        <f t="shared" si="32"/>
        <v>0</v>
      </c>
      <c r="V33" s="65"/>
      <c r="W33" s="65"/>
      <c r="X33" s="65">
        <f t="shared" ref="X33:X43" si="35">V33+W33</f>
        <v>0</v>
      </c>
      <c r="Y33" s="65"/>
      <c r="Z33" s="65"/>
      <c r="AA33" s="65">
        <f t="shared" ref="AA33:AA43" si="36">Y33+Z33</f>
        <v>0</v>
      </c>
      <c r="AB33" s="65">
        <f t="shared" si="32"/>
        <v>0</v>
      </c>
    </row>
    <row r="34" spans="1:28">
      <c r="A34" s="71" t="s">
        <v>130</v>
      </c>
      <c r="B34" s="65">
        <f t="shared" ref="B34:C37" si="37">K34+T34</f>
        <v>0</v>
      </c>
      <c r="C34" s="65">
        <f t="shared" si="37"/>
        <v>0</v>
      </c>
      <c r="D34" s="65">
        <f t="shared" si="29"/>
        <v>0</v>
      </c>
      <c r="E34" s="65">
        <f t="shared" si="29"/>
        <v>0</v>
      </c>
      <c r="F34" s="65">
        <f t="shared" si="30"/>
        <v>0</v>
      </c>
      <c r="G34" s="65">
        <f t="shared" si="29"/>
        <v>0</v>
      </c>
      <c r="H34" s="65">
        <f t="shared" si="29"/>
        <v>0</v>
      </c>
      <c r="I34" s="65">
        <f t="shared" si="31"/>
        <v>0</v>
      </c>
      <c r="J34" s="65">
        <f>S34+AB34</f>
        <v>0</v>
      </c>
      <c r="K34" s="214"/>
      <c r="L34" s="214"/>
      <c r="M34" s="214"/>
      <c r="N34" s="214"/>
      <c r="O34" s="214">
        <f t="shared" si="33"/>
        <v>0</v>
      </c>
      <c r="P34" s="214"/>
      <c r="Q34" s="214"/>
      <c r="R34" s="214">
        <f t="shared" si="34"/>
        <v>0</v>
      </c>
      <c r="S34" s="214"/>
      <c r="T34" s="214"/>
      <c r="U34" s="214"/>
      <c r="V34" s="214"/>
      <c r="W34" s="214"/>
      <c r="X34" s="214">
        <f t="shared" si="35"/>
        <v>0</v>
      </c>
      <c r="Y34" s="214"/>
      <c r="Z34" s="214"/>
      <c r="AA34" s="214">
        <f t="shared" si="36"/>
        <v>0</v>
      </c>
      <c r="AB34" s="214"/>
    </row>
    <row r="35" spans="1:28">
      <c r="A35" s="71" t="s">
        <v>131</v>
      </c>
      <c r="B35" s="65">
        <f t="shared" si="37"/>
        <v>0</v>
      </c>
      <c r="C35" s="65">
        <f t="shared" si="37"/>
        <v>0</v>
      </c>
      <c r="D35" s="65">
        <f t="shared" si="29"/>
        <v>0</v>
      </c>
      <c r="E35" s="65">
        <f t="shared" si="29"/>
        <v>0</v>
      </c>
      <c r="F35" s="65">
        <f t="shared" si="30"/>
        <v>0</v>
      </c>
      <c r="G35" s="65">
        <f t="shared" si="29"/>
        <v>0</v>
      </c>
      <c r="H35" s="65">
        <f t="shared" si="29"/>
        <v>0</v>
      </c>
      <c r="I35" s="65">
        <f t="shared" si="31"/>
        <v>0</v>
      </c>
      <c r="J35" s="65">
        <f>S35+AB35</f>
        <v>0</v>
      </c>
      <c r="K35" s="214"/>
      <c r="L35" s="214"/>
      <c r="M35" s="214"/>
      <c r="N35" s="214"/>
      <c r="O35" s="214">
        <f t="shared" si="33"/>
        <v>0</v>
      </c>
      <c r="P35" s="214"/>
      <c r="Q35" s="214"/>
      <c r="R35" s="214">
        <f t="shared" si="34"/>
        <v>0</v>
      </c>
      <c r="S35" s="214"/>
      <c r="T35" s="214"/>
      <c r="U35" s="214"/>
      <c r="V35" s="214"/>
      <c r="W35" s="214"/>
      <c r="X35" s="214">
        <f t="shared" si="35"/>
        <v>0</v>
      </c>
      <c r="Y35" s="214"/>
      <c r="Z35" s="214"/>
      <c r="AA35" s="214">
        <f t="shared" si="36"/>
        <v>0</v>
      </c>
      <c r="AB35" s="214"/>
    </row>
    <row r="36" spans="1:28">
      <c r="A36" s="71" t="s">
        <v>132</v>
      </c>
      <c r="B36" s="65">
        <f t="shared" si="37"/>
        <v>0</v>
      </c>
      <c r="C36" s="65">
        <f t="shared" si="37"/>
        <v>0</v>
      </c>
      <c r="D36" s="65">
        <f t="shared" si="29"/>
        <v>0</v>
      </c>
      <c r="E36" s="65">
        <f t="shared" si="29"/>
        <v>0</v>
      </c>
      <c r="F36" s="65">
        <f t="shared" si="30"/>
        <v>0</v>
      </c>
      <c r="G36" s="65">
        <f t="shared" si="29"/>
        <v>0</v>
      </c>
      <c r="H36" s="65">
        <f t="shared" si="29"/>
        <v>0</v>
      </c>
      <c r="I36" s="65">
        <f t="shared" si="31"/>
        <v>0</v>
      </c>
      <c r="J36" s="65">
        <f>S36+AB36</f>
        <v>0</v>
      </c>
      <c r="K36" s="214"/>
      <c r="L36" s="214"/>
      <c r="M36" s="214"/>
      <c r="N36" s="214"/>
      <c r="O36" s="214">
        <f t="shared" si="33"/>
        <v>0</v>
      </c>
      <c r="P36" s="214"/>
      <c r="Q36" s="214"/>
      <c r="R36" s="214">
        <f t="shared" si="34"/>
        <v>0</v>
      </c>
      <c r="S36" s="214"/>
      <c r="T36" s="214"/>
      <c r="U36" s="214"/>
      <c r="V36" s="214"/>
      <c r="W36" s="214"/>
      <c r="X36" s="214">
        <f t="shared" si="35"/>
        <v>0</v>
      </c>
      <c r="Y36" s="214"/>
      <c r="Z36" s="214"/>
      <c r="AA36" s="214">
        <f t="shared" si="36"/>
        <v>0</v>
      </c>
      <c r="AB36" s="214"/>
    </row>
    <row r="37" spans="1:28">
      <c r="A37" s="71" t="s">
        <v>133</v>
      </c>
      <c r="B37" s="65">
        <f t="shared" si="37"/>
        <v>0</v>
      </c>
      <c r="C37" s="65">
        <f t="shared" si="37"/>
        <v>0</v>
      </c>
      <c r="D37" s="65">
        <f t="shared" si="29"/>
        <v>0</v>
      </c>
      <c r="E37" s="65">
        <f t="shared" si="29"/>
        <v>0</v>
      </c>
      <c r="F37" s="65">
        <f t="shared" si="30"/>
        <v>0</v>
      </c>
      <c r="G37" s="65">
        <f t="shared" si="29"/>
        <v>0</v>
      </c>
      <c r="H37" s="65">
        <f t="shared" si="29"/>
        <v>0</v>
      </c>
      <c r="I37" s="65">
        <f t="shared" si="31"/>
        <v>0</v>
      </c>
      <c r="J37" s="65">
        <f>S37+AB37</f>
        <v>0</v>
      </c>
      <c r="K37" s="214"/>
      <c r="L37" s="214"/>
      <c r="M37" s="214"/>
      <c r="N37" s="214"/>
      <c r="O37" s="214">
        <f t="shared" si="33"/>
        <v>0</v>
      </c>
      <c r="P37" s="214"/>
      <c r="Q37" s="214"/>
      <c r="R37" s="214">
        <f t="shared" si="34"/>
        <v>0</v>
      </c>
      <c r="S37" s="214"/>
      <c r="T37" s="214"/>
      <c r="U37" s="214"/>
      <c r="V37" s="214"/>
      <c r="W37" s="214"/>
      <c r="X37" s="214">
        <f t="shared" si="35"/>
        <v>0</v>
      </c>
      <c r="Y37" s="214"/>
      <c r="Z37" s="214"/>
      <c r="AA37" s="214">
        <f t="shared" si="36"/>
        <v>0</v>
      </c>
      <c r="AB37" s="214"/>
    </row>
    <row r="38" spans="1:28" ht="15.75">
      <c r="A38" s="68" t="s">
        <v>106</v>
      </c>
      <c r="B38" s="65">
        <f>SUM(B39:B43)</f>
        <v>0</v>
      </c>
      <c r="C38" s="65">
        <f t="shared" ref="C38:AB38" si="38">SUM(C39:C43)</f>
        <v>0</v>
      </c>
      <c r="D38" s="65">
        <f t="shared" si="29"/>
        <v>0</v>
      </c>
      <c r="E38" s="65">
        <f t="shared" si="29"/>
        <v>0</v>
      </c>
      <c r="F38" s="65">
        <f t="shared" si="30"/>
        <v>0</v>
      </c>
      <c r="G38" s="65">
        <f t="shared" si="29"/>
        <v>0</v>
      </c>
      <c r="H38" s="65">
        <f t="shared" si="29"/>
        <v>0</v>
      </c>
      <c r="I38" s="65">
        <f t="shared" si="31"/>
        <v>0</v>
      </c>
      <c r="J38" s="65">
        <f t="shared" si="38"/>
        <v>0</v>
      </c>
      <c r="K38" s="65">
        <f t="shared" si="38"/>
        <v>0</v>
      </c>
      <c r="L38" s="65">
        <f t="shared" si="38"/>
        <v>0</v>
      </c>
      <c r="M38" s="65"/>
      <c r="N38" s="65"/>
      <c r="O38" s="65">
        <f t="shared" si="33"/>
        <v>0</v>
      </c>
      <c r="P38" s="65"/>
      <c r="Q38" s="65"/>
      <c r="R38" s="65">
        <f t="shared" si="34"/>
        <v>0</v>
      </c>
      <c r="S38" s="65">
        <f t="shared" si="38"/>
        <v>0</v>
      </c>
      <c r="T38" s="65">
        <f t="shared" si="38"/>
        <v>0</v>
      </c>
      <c r="U38" s="65">
        <f t="shared" si="38"/>
        <v>0</v>
      </c>
      <c r="V38" s="65"/>
      <c r="W38" s="65"/>
      <c r="X38" s="65">
        <f t="shared" si="35"/>
        <v>0</v>
      </c>
      <c r="Y38" s="65"/>
      <c r="Z38" s="65"/>
      <c r="AA38" s="65">
        <f t="shared" si="36"/>
        <v>0</v>
      </c>
      <c r="AB38" s="65">
        <f t="shared" si="38"/>
        <v>0</v>
      </c>
    </row>
    <row r="39" spans="1:28">
      <c r="A39" s="71" t="s">
        <v>134</v>
      </c>
      <c r="B39" s="72">
        <f t="shared" ref="B39:C43" si="39">K39+T39</f>
        <v>0</v>
      </c>
      <c r="C39" s="72">
        <f t="shared" si="39"/>
        <v>0</v>
      </c>
      <c r="D39" s="65">
        <f t="shared" si="29"/>
        <v>0</v>
      </c>
      <c r="E39" s="65">
        <f t="shared" si="29"/>
        <v>0</v>
      </c>
      <c r="F39" s="65">
        <f t="shared" si="30"/>
        <v>0</v>
      </c>
      <c r="G39" s="65">
        <f t="shared" si="29"/>
        <v>0</v>
      </c>
      <c r="H39" s="65">
        <f t="shared" si="29"/>
        <v>0</v>
      </c>
      <c r="I39" s="65">
        <f t="shared" si="31"/>
        <v>0</v>
      </c>
      <c r="J39" s="72">
        <f>S39+AB39</f>
        <v>0</v>
      </c>
      <c r="K39" s="214"/>
      <c r="L39" s="214"/>
      <c r="M39" s="214"/>
      <c r="N39" s="214"/>
      <c r="O39" s="214">
        <f t="shared" si="33"/>
        <v>0</v>
      </c>
      <c r="P39" s="214"/>
      <c r="Q39" s="214"/>
      <c r="R39" s="214">
        <f t="shared" si="34"/>
        <v>0</v>
      </c>
      <c r="S39" s="214"/>
      <c r="T39" s="214"/>
      <c r="U39" s="214"/>
      <c r="V39" s="214"/>
      <c r="W39" s="214"/>
      <c r="X39" s="214">
        <f t="shared" si="35"/>
        <v>0</v>
      </c>
      <c r="Y39" s="214"/>
      <c r="Z39" s="214"/>
      <c r="AA39" s="214">
        <f t="shared" si="36"/>
        <v>0</v>
      </c>
      <c r="AB39" s="214"/>
    </row>
    <row r="40" spans="1:28">
      <c r="A40" s="71" t="s">
        <v>135</v>
      </c>
      <c r="B40" s="72">
        <f t="shared" si="39"/>
        <v>0</v>
      </c>
      <c r="C40" s="72">
        <f t="shared" si="39"/>
        <v>0</v>
      </c>
      <c r="D40" s="65">
        <f t="shared" si="29"/>
        <v>0</v>
      </c>
      <c r="E40" s="65">
        <f t="shared" si="29"/>
        <v>0</v>
      </c>
      <c r="F40" s="65">
        <f t="shared" si="30"/>
        <v>0</v>
      </c>
      <c r="G40" s="65">
        <f t="shared" si="29"/>
        <v>0</v>
      </c>
      <c r="H40" s="65">
        <f t="shared" si="29"/>
        <v>0</v>
      </c>
      <c r="I40" s="65">
        <f t="shared" si="31"/>
        <v>0</v>
      </c>
      <c r="J40" s="72">
        <f>S40+AB40</f>
        <v>0</v>
      </c>
      <c r="K40" s="214"/>
      <c r="L40" s="214"/>
      <c r="M40" s="214"/>
      <c r="N40" s="214"/>
      <c r="O40" s="214">
        <f t="shared" si="33"/>
        <v>0</v>
      </c>
      <c r="P40" s="214"/>
      <c r="Q40" s="214"/>
      <c r="R40" s="214">
        <f t="shared" si="34"/>
        <v>0</v>
      </c>
      <c r="S40" s="214"/>
      <c r="T40" s="214"/>
      <c r="U40" s="214"/>
      <c r="V40" s="214"/>
      <c r="W40" s="214"/>
      <c r="X40" s="214">
        <f t="shared" si="35"/>
        <v>0</v>
      </c>
      <c r="Y40" s="214"/>
      <c r="Z40" s="214"/>
      <c r="AA40" s="214">
        <f t="shared" si="36"/>
        <v>0</v>
      </c>
      <c r="AB40" s="214"/>
    </row>
    <row r="41" spans="1:28">
      <c r="A41" s="71" t="s">
        <v>136</v>
      </c>
      <c r="B41" s="72">
        <f t="shared" si="39"/>
        <v>0</v>
      </c>
      <c r="C41" s="72">
        <f t="shared" si="39"/>
        <v>0</v>
      </c>
      <c r="D41" s="65">
        <f t="shared" si="29"/>
        <v>0</v>
      </c>
      <c r="E41" s="65">
        <f t="shared" si="29"/>
        <v>0</v>
      </c>
      <c r="F41" s="65">
        <f t="shared" si="30"/>
        <v>0</v>
      </c>
      <c r="G41" s="65">
        <f t="shared" si="29"/>
        <v>0</v>
      </c>
      <c r="H41" s="65">
        <f t="shared" si="29"/>
        <v>0</v>
      </c>
      <c r="I41" s="65">
        <f t="shared" si="31"/>
        <v>0</v>
      </c>
      <c r="J41" s="72">
        <f>S41+AB41</f>
        <v>0</v>
      </c>
      <c r="K41" s="214"/>
      <c r="L41" s="214"/>
      <c r="M41" s="214"/>
      <c r="N41" s="214"/>
      <c r="O41" s="214">
        <f t="shared" si="33"/>
        <v>0</v>
      </c>
      <c r="P41" s="214"/>
      <c r="Q41" s="214"/>
      <c r="R41" s="214">
        <f t="shared" si="34"/>
        <v>0</v>
      </c>
      <c r="S41" s="214"/>
      <c r="T41" s="214"/>
      <c r="U41" s="214"/>
      <c r="V41" s="214"/>
      <c r="W41" s="214"/>
      <c r="X41" s="214">
        <f t="shared" si="35"/>
        <v>0</v>
      </c>
      <c r="Y41" s="214"/>
      <c r="Z41" s="214"/>
      <c r="AA41" s="214">
        <f t="shared" si="36"/>
        <v>0</v>
      </c>
      <c r="AB41" s="214"/>
    </row>
    <row r="42" spans="1:28">
      <c r="A42" s="71" t="s">
        <v>137</v>
      </c>
      <c r="B42" s="72">
        <f t="shared" si="39"/>
        <v>0</v>
      </c>
      <c r="C42" s="72">
        <f t="shared" si="39"/>
        <v>0</v>
      </c>
      <c r="D42" s="65">
        <f t="shared" si="29"/>
        <v>0</v>
      </c>
      <c r="E42" s="65">
        <f t="shared" si="29"/>
        <v>0</v>
      </c>
      <c r="F42" s="65">
        <f t="shared" si="30"/>
        <v>0</v>
      </c>
      <c r="G42" s="65">
        <f t="shared" si="29"/>
        <v>0</v>
      </c>
      <c r="H42" s="65">
        <f t="shared" si="29"/>
        <v>0</v>
      </c>
      <c r="I42" s="65">
        <f t="shared" si="31"/>
        <v>0</v>
      </c>
      <c r="J42" s="72">
        <f>S42+AB42</f>
        <v>0</v>
      </c>
      <c r="K42" s="214"/>
      <c r="L42" s="214"/>
      <c r="M42" s="214"/>
      <c r="N42" s="214"/>
      <c r="O42" s="214">
        <f t="shared" si="33"/>
        <v>0</v>
      </c>
      <c r="P42" s="214"/>
      <c r="Q42" s="214"/>
      <c r="R42" s="214">
        <f t="shared" si="34"/>
        <v>0</v>
      </c>
      <c r="S42" s="214"/>
      <c r="T42" s="214"/>
      <c r="U42" s="214"/>
      <c r="V42" s="214"/>
      <c r="W42" s="214"/>
      <c r="X42" s="214">
        <f t="shared" si="35"/>
        <v>0</v>
      </c>
      <c r="Y42" s="214"/>
      <c r="Z42" s="214"/>
      <c r="AA42" s="214">
        <f t="shared" si="36"/>
        <v>0</v>
      </c>
      <c r="AB42" s="214"/>
    </row>
    <row r="43" spans="1:28">
      <c r="A43" s="71" t="s">
        <v>138</v>
      </c>
      <c r="B43" s="72">
        <f t="shared" si="39"/>
        <v>0</v>
      </c>
      <c r="C43" s="72">
        <f t="shared" si="39"/>
        <v>0</v>
      </c>
      <c r="D43" s="65">
        <f t="shared" si="29"/>
        <v>0</v>
      </c>
      <c r="E43" s="65">
        <f t="shared" si="29"/>
        <v>0</v>
      </c>
      <c r="F43" s="65">
        <f t="shared" si="30"/>
        <v>0</v>
      </c>
      <c r="G43" s="65">
        <f t="shared" si="29"/>
        <v>0</v>
      </c>
      <c r="H43" s="65">
        <f t="shared" si="29"/>
        <v>0</v>
      </c>
      <c r="I43" s="65">
        <f t="shared" si="31"/>
        <v>0</v>
      </c>
      <c r="J43" s="72">
        <f>S43+AB43</f>
        <v>0</v>
      </c>
      <c r="K43" s="214"/>
      <c r="L43" s="214"/>
      <c r="M43" s="214"/>
      <c r="N43" s="214"/>
      <c r="O43" s="214">
        <f t="shared" si="33"/>
        <v>0</v>
      </c>
      <c r="P43" s="214"/>
      <c r="Q43" s="214"/>
      <c r="R43" s="214">
        <f t="shared" si="34"/>
        <v>0</v>
      </c>
      <c r="S43" s="214"/>
      <c r="T43" s="214"/>
      <c r="U43" s="214"/>
      <c r="V43" s="214"/>
      <c r="W43" s="214"/>
      <c r="X43" s="214">
        <f t="shared" si="35"/>
        <v>0</v>
      </c>
      <c r="Y43" s="214"/>
      <c r="Z43" s="214"/>
      <c r="AA43" s="214">
        <f t="shared" si="36"/>
        <v>0</v>
      </c>
      <c r="AB43" s="214"/>
    </row>
    <row r="44" spans="1:28" ht="45.75" thickBot="1">
      <c r="A44" s="199" t="s">
        <v>139</v>
      </c>
      <c r="B44" s="69">
        <f>B32+B33-B38</f>
        <v>0</v>
      </c>
      <c r="C44" s="69">
        <f t="shared" ref="C44:AB44" si="40">C32+C33-C38</f>
        <v>0</v>
      </c>
      <c r="D44" s="69">
        <f t="shared" si="40"/>
        <v>0</v>
      </c>
      <c r="E44" s="69">
        <f t="shared" si="40"/>
        <v>0</v>
      </c>
      <c r="F44" s="69">
        <f t="shared" si="40"/>
        <v>0</v>
      </c>
      <c r="G44" s="69">
        <f t="shared" si="40"/>
        <v>0</v>
      </c>
      <c r="H44" s="69">
        <f t="shared" si="40"/>
        <v>0</v>
      </c>
      <c r="I44" s="69">
        <f t="shared" si="40"/>
        <v>0</v>
      </c>
      <c r="J44" s="69">
        <f t="shared" si="40"/>
        <v>0</v>
      </c>
      <c r="K44" s="69">
        <f t="shared" si="40"/>
        <v>0</v>
      </c>
      <c r="L44" s="69">
        <f t="shared" si="40"/>
        <v>0</v>
      </c>
      <c r="M44" s="69">
        <f t="shared" si="40"/>
        <v>0</v>
      </c>
      <c r="N44" s="69">
        <f t="shared" si="40"/>
        <v>0</v>
      </c>
      <c r="O44" s="69">
        <f t="shared" si="40"/>
        <v>0</v>
      </c>
      <c r="P44" s="69">
        <f t="shared" si="40"/>
        <v>0</v>
      </c>
      <c r="Q44" s="69">
        <f t="shared" si="40"/>
        <v>0</v>
      </c>
      <c r="R44" s="69">
        <f t="shared" si="40"/>
        <v>0</v>
      </c>
      <c r="S44" s="69">
        <f t="shared" si="40"/>
        <v>0</v>
      </c>
      <c r="T44" s="69">
        <f t="shared" si="40"/>
        <v>0</v>
      </c>
      <c r="U44" s="69">
        <f t="shared" si="40"/>
        <v>0</v>
      </c>
      <c r="V44" s="69">
        <f t="shared" si="40"/>
        <v>0</v>
      </c>
      <c r="W44" s="69">
        <f t="shared" si="40"/>
        <v>0</v>
      </c>
      <c r="X44" s="69">
        <f t="shared" si="40"/>
        <v>0</v>
      </c>
      <c r="Y44" s="69">
        <f t="shared" si="40"/>
        <v>0</v>
      </c>
      <c r="Z44" s="69">
        <f t="shared" si="40"/>
        <v>0</v>
      </c>
      <c r="AA44" s="69">
        <f t="shared" si="40"/>
        <v>0</v>
      </c>
      <c r="AB44" s="69">
        <f t="shared" si="40"/>
        <v>0</v>
      </c>
    </row>
    <row r="45" spans="1:28" s="1" customFormat="1">
      <c r="A45" s="73"/>
      <c r="B45" s="74"/>
      <c r="C45" s="75"/>
      <c r="D45" s="75"/>
      <c r="E45" s="75"/>
      <c r="F45" s="75"/>
      <c r="G45" s="75"/>
      <c r="H45" s="75"/>
      <c r="I45" s="75"/>
      <c r="J45" s="75"/>
      <c r="K45" s="73"/>
      <c r="L45" s="73"/>
      <c r="M45" s="73"/>
      <c r="N45" s="73"/>
      <c r="O45" s="73"/>
      <c r="P45" s="73"/>
      <c r="Q45" s="73"/>
      <c r="R45" s="73"/>
      <c r="S45" s="73"/>
      <c r="T45" s="73"/>
      <c r="U45" s="74"/>
      <c r="V45" s="74"/>
      <c r="W45" s="74"/>
      <c r="X45" s="74"/>
      <c r="Y45" s="74"/>
      <c r="Z45" s="74"/>
      <c r="AA45" s="74"/>
      <c r="AB45" s="74"/>
    </row>
    <row r="46" spans="1:28" s="1" customFormat="1" ht="16.5" thickBot="1">
      <c r="A46" s="76" t="s">
        <v>140</v>
      </c>
      <c r="B46" s="74"/>
      <c r="C46" s="75"/>
      <c r="D46" s="75"/>
      <c r="E46" s="75"/>
      <c r="F46" s="75"/>
      <c r="G46" s="75"/>
      <c r="H46" s="75"/>
      <c r="I46" s="75"/>
      <c r="J46" s="75"/>
      <c r="K46" s="73"/>
      <c r="L46" s="73"/>
      <c r="M46" s="73"/>
      <c r="N46" s="73"/>
      <c r="O46" s="73"/>
      <c r="P46" s="73"/>
      <c r="Q46" s="73"/>
      <c r="R46" s="73"/>
      <c r="S46" s="73"/>
      <c r="T46" s="73"/>
      <c r="U46" s="74"/>
      <c r="V46" s="74"/>
      <c r="W46" s="74"/>
      <c r="X46" s="74"/>
      <c r="Y46" s="74"/>
      <c r="Z46" s="74"/>
      <c r="AA46" s="74"/>
      <c r="AB46" s="74"/>
    </row>
    <row r="47" spans="1:28" s="2" customFormat="1" ht="17.25" thickBot="1">
      <c r="A47" s="201"/>
      <c r="B47" s="280" t="s">
        <v>93</v>
      </c>
      <c r="C47" s="281"/>
      <c r="D47" s="281"/>
      <c r="E47" s="281"/>
      <c r="F47" s="281"/>
      <c r="G47" s="281"/>
      <c r="H47" s="281"/>
      <c r="I47" s="281"/>
      <c r="J47" s="282"/>
      <c r="K47" s="280" t="s">
        <v>114</v>
      </c>
      <c r="L47" s="281"/>
      <c r="M47" s="281"/>
      <c r="N47" s="281"/>
      <c r="O47" s="281"/>
      <c r="P47" s="281"/>
      <c r="Q47" s="281"/>
      <c r="R47" s="281"/>
      <c r="S47" s="282"/>
      <c r="T47" s="280" t="s">
        <v>115</v>
      </c>
      <c r="U47" s="281"/>
      <c r="V47" s="281"/>
      <c r="W47" s="281"/>
      <c r="X47" s="281"/>
      <c r="Y47" s="281"/>
      <c r="Z47" s="281"/>
      <c r="AA47" s="281"/>
      <c r="AB47" s="282"/>
    </row>
    <row r="48" spans="1:28" s="2" customFormat="1" ht="16.5" customHeight="1" thickBot="1">
      <c r="A48" s="202"/>
      <c r="B48" s="289" t="s">
        <v>94</v>
      </c>
      <c r="C48" s="289" t="s">
        <v>95</v>
      </c>
      <c r="D48" s="277" t="s">
        <v>96</v>
      </c>
      <c r="E48" s="278"/>
      <c r="F48" s="278"/>
      <c r="G48" s="278"/>
      <c r="H48" s="278"/>
      <c r="I48" s="279"/>
      <c r="J48" s="289" t="s">
        <v>97</v>
      </c>
      <c r="K48" s="289" t="s">
        <v>94</v>
      </c>
      <c r="L48" s="289" t="s">
        <v>95</v>
      </c>
      <c r="M48" s="277" t="s">
        <v>96</v>
      </c>
      <c r="N48" s="278"/>
      <c r="O48" s="278"/>
      <c r="P48" s="278"/>
      <c r="Q48" s="278"/>
      <c r="R48" s="279"/>
      <c r="S48" s="289" t="s">
        <v>97</v>
      </c>
      <c r="T48" s="289" t="s">
        <v>94</v>
      </c>
      <c r="U48" s="289" t="s">
        <v>95</v>
      </c>
      <c r="V48" s="277" t="s">
        <v>96</v>
      </c>
      <c r="W48" s="278"/>
      <c r="X48" s="278"/>
      <c r="Y48" s="278"/>
      <c r="Z48" s="278"/>
      <c r="AA48" s="279"/>
      <c r="AB48" s="289" t="s">
        <v>97</v>
      </c>
    </row>
    <row r="49" spans="1:28" s="2" customFormat="1" ht="16.5" customHeight="1" thickBot="1">
      <c r="A49" s="202"/>
      <c r="B49" s="290"/>
      <c r="C49" s="290"/>
      <c r="D49" s="277" t="s">
        <v>98</v>
      </c>
      <c r="E49" s="278"/>
      <c r="F49" s="279"/>
      <c r="G49" s="277" t="s">
        <v>99</v>
      </c>
      <c r="H49" s="278"/>
      <c r="I49" s="279"/>
      <c r="J49" s="290"/>
      <c r="K49" s="290"/>
      <c r="L49" s="290"/>
      <c r="M49" s="277" t="s">
        <v>98</v>
      </c>
      <c r="N49" s="278"/>
      <c r="O49" s="279"/>
      <c r="P49" s="277" t="s">
        <v>99</v>
      </c>
      <c r="Q49" s="278"/>
      <c r="R49" s="279"/>
      <c r="S49" s="290"/>
      <c r="T49" s="290"/>
      <c r="U49" s="290"/>
      <c r="V49" s="277" t="s">
        <v>98</v>
      </c>
      <c r="W49" s="278"/>
      <c r="X49" s="279"/>
      <c r="Y49" s="277" t="s">
        <v>99</v>
      </c>
      <c r="Z49" s="278"/>
      <c r="AA49" s="279"/>
      <c r="AB49" s="290"/>
    </row>
    <row r="50" spans="1:28" s="2" customFormat="1" ht="16.5" thickBot="1">
      <c r="A50" s="202"/>
      <c r="B50" s="194"/>
      <c r="C50" s="194"/>
      <c r="D50" s="194" t="s">
        <v>263</v>
      </c>
      <c r="E50" s="194" t="s">
        <v>264</v>
      </c>
      <c r="F50" s="194" t="s">
        <v>261</v>
      </c>
      <c r="G50" s="194" t="s">
        <v>265</v>
      </c>
      <c r="H50" s="194" t="s">
        <v>264</v>
      </c>
      <c r="I50" s="194" t="s">
        <v>261</v>
      </c>
      <c r="J50" s="194"/>
      <c r="K50" s="194"/>
      <c r="L50" s="194"/>
      <c r="M50" s="203" t="s">
        <v>263</v>
      </c>
      <c r="N50" s="203" t="s">
        <v>264</v>
      </c>
      <c r="O50" s="203" t="s">
        <v>261</v>
      </c>
      <c r="P50" s="203" t="s">
        <v>263</v>
      </c>
      <c r="Q50" s="203" t="s">
        <v>264</v>
      </c>
      <c r="R50" s="203" t="s">
        <v>261</v>
      </c>
      <c r="S50" s="194"/>
      <c r="T50" s="194"/>
      <c r="U50" s="194"/>
      <c r="V50" s="203" t="s">
        <v>263</v>
      </c>
      <c r="W50" s="203" t="s">
        <v>264</v>
      </c>
      <c r="X50" s="203" t="s">
        <v>261</v>
      </c>
      <c r="Y50" s="203" t="s">
        <v>263</v>
      </c>
      <c r="Z50" s="203" t="s">
        <v>264</v>
      </c>
      <c r="AA50" s="203" t="s">
        <v>261</v>
      </c>
      <c r="AB50" s="194"/>
    </row>
    <row r="51" spans="1:28" ht="16.5" thickBot="1">
      <c r="A51" s="204" t="s">
        <v>116</v>
      </c>
      <c r="B51" s="205" t="s">
        <v>117</v>
      </c>
      <c r="C51" s="206" t="s">
        <v>118</v>
      </c>
      <c r="D51" s="283" t="s">
        <v>119</v>
      </c>
      <c r="E51" s="284"/>
      <c r="F51" s="285"/>
      <c r="G51" s="286" t="s">
        <v>120</v>
      </c>
      <c r="H51" s="287"/>
      <c r="I51" s="291"/>
      <c r="J51" s="215" t="s">
        <v>121</v>
      </c>
      <c r="K51" s="215" t="s">
        <v>122</v>
      </c>
      <c r="L51" s="215" t="s">
        <v>123</v>
      </c>
      <c r="M51" s="283" t="s">
        <v>124</v>
      </c>
      <c r="N51" s="284"/>
      <c r="O51" s="285"/>
      <c r="P51" s="283" t="s">
        <v>125</v>
      </c>
      <c r="Q51" s="284"/>
      <c r="R51" s="292"/>
      <c r="S51" s="215" t="s">
        <v>126</v>
      </c>
      <c r="T51" s="215" t="s">
        <v>127</v>
      </c>
      <c r="U51" s="215" t="s">
        <v>128</v>
      </c>
      <c r="V51" s="283" t="s">
        <v>124</v>
      </c>
      <c r="W51" s="284"/>
      <c r="X51" s="285"/>
      <c r="Y51" s="283" t="s">
        <v>125</v>
      </c>
      <c r="Z51" s="284"/>
      <c r="AA51" s="292"/>
      <c r="AB51" s="215" t="s">
        <v>129</v>
      </c>
    </row>
    <row r="52" spans="1:28" ht="15.75">
      <c r="A52" s="61" t="s">
        <v>100</v>
      </c>
      <c r="B52" s="65">
        <f>K52+T52</f>
        <v>0</v>
      </c>
      <c r="C52" s="65">
        <f>L52+U52</f>
        <v>0</v>
      </c>
      <c r="D52" s="65">
        <f t="shared" ref="D52:E63" si="41">M52+V52</f>
        <v>0</v>
      </c>
      <c r="E52" s="65">
        <f t="shared" si="41"/>
        <v>0</v>
      </c>
      <c r="F52" s="65">
        <f>D52+E52</f>
        <v>0</v>
      </c>
      <c r="G52" s="65">
        <f t="shared" ref="G52:H63" si="42">P52+Y52</f>
        <v>0</v>
      </c>
      <c r="H52" s="65">
        <f t="shared" si="42"/>
        <v>0</v>
      </c>
      <c r="I52" s="65">
        <f>G52+H52</f>
        <v>0</v>
      </c>
      <c r="J52" s="65">
        <f>S52+AB52</f>
        <v>0</v>
      </c>
      <c r="K52" s="213"/>
      <c r="L52" s="213"/>
      <c r="M52" s="212"/>
      <c r="N52" s="212"/>
      <c r="O52" s="212">
        <f>M52+N52</f>
        <v>0</v>
      </c>
      <c r="P52" s="212"/>
      <c r="Q52" s="212"/>
      <c r="R52" s="212">
        <f>P52+Q52</f>
        <v>0</v>
      </c>
      <c r="S52" s="213"/>
      <c r="T52" s="213"/>
      <c r="U52" s="213"/>
      <c r="V52" s="212"/>
      <c r="W52" s="212"/>
      <c r="X52" s="212">
        <f>V52+W52</f>
        <v>0</v>
      </c>
      <c r="Y52" s="212"/>
      <c r="Z52" s="212"/>
      <c r="AA52" s="212">
        <f>Y52+Z52</f>
        <v>0</v>
      </c>
      <c r="AB52" s="213"/>
    </row>
    <row r="53" spans="1:28" ht="15.75">
      <c r="A53" s="61" t="s">
        <v>101</v>
      </c>
      <c r="B53" s="65">
        <f>SUM(B54:B57)</f>
        <v>0</v>
      </c>
      <c r="C53" s="65">
        <f>SUM(C54:C57)</f>
        <v>0</v>
      </c>
      <c r="D53" s="65">
        <f t="shared" si="41"/>
        <v>0</v>
      </c>
      <c r="E53" s="65">
        <f t="shared" si="41"/>
        <v>0</v>
      </c>
      <c r="F53" s="65">
        <f t="shared" ref="F53:F63" si="43">D53+E53</f>
        <v>0</v>
      </c>
      <c r="G53" s="65">
        <f t="shared" si="42"/>
        <v>0</v>
      </c>
      <c r="H53" s="65">
        <f t="shared" si="42"/>
        <v>0</v>
      </c>
      <c r="I53" s="65">
        <f t="shared" ref="I53:I63" si="44">G53+H53</f>
        <v>0</v>
      </c>
      <c r="J53" s="65">
        <f t="shared" ref="J53:L53" si="45">SUM(J54:J57)</f>
        <v>0</v>
      </c>
      <c r="K53" s="65">
        <f t="shared" si="45"/>
        <v>0</v>
      </c>
      <c r="L53" s="65">
        <f t="shared" si="45"/>
        <v>0</v>
      </c>
      <c r="M53" s="65"/>
      <c r="N53" s="65"/>
      <c r="O53" s="65">
        <f t="shared" ref="O53:O63" si="46">M53+N53</f>
        <v>0</v>
      </c>
      <c r="P53" s="65"/>
      <c r="Q53" s="65"/>
      <c r="R53" s="65">
        <f t="shared" ref="R53:R63" si="47">P53+Q53</f>
        <v>0</v>
      </c>
      <c r="S53" s="65">
        <f t="shared" ref="S53:U53" si="48">SUM(S54:S57)</f>
        <v>0</v>
      </c>
      <c r="T53" s="65">
        <f t="shared" si="48"/>
        <v>0</v>
      </c>
      <c r="U53" s="65">
        <f t="shared" si="48"/>
        <v>0</v>
      </c>
      <c r="V53" s="65"/>
      <c r="W53" s="65"/>
      <c r="X53" s="65">
        <f t="shared" ref="X53:X63" si="49">V53+W53</f>
        <v>0</v>
      </c>
      <c r="Y53" s="65"/>
      <c r="Z53" s="65"/>
      <c r="AA53" s="65">
        <f t="shared" ref="AA53:AA63" si="50">Y53+Z53</f>
        <v>0</v>
      </c>
      <c r="AB53" s="65">
        <f t="shared" ref="AB53" si="51">SUM(AB54:AB57)</f>
        <v>0</v>
      </c>
    </row>
    <row r="54" spans="1:28">
      <c r="A54" s="71" t="s">
        <v>130</v>
      </c>
      <c r="B54" s="65">
        <f t="shared" ref="B54:C57" si="52">K54+T54</f>
        <v>0</v>
      </c>
      <c r="C54" s="65">
        <f t="shared" si="52"/>
        <v>0</v>
      </c>
      <c r="D54" s="65">
        <f t="shared" si="41"/>
        <v>0</v>
      </c>
      <c r="E54" s="65">
        <f t="shared" si="41"/>
        <v>0</v>
      </c>
      <c r="F54" s="65">
        <f t="shared" si="43"/>
        <v>0</v>
      </c>
      <c r="G54" s="65">
        <f t="shared" si="42"/>
        <v>0</v>
      </c>
      <c r="H54" s="65">
        <f t="shared" si="42"/>
        <v>0</v>
      </c>
      <c r="I54" s="65">
        <f t="shared" si="44"/>
        <v>0</v>
      </c>
      <c r="J54" s="65">
        <f>S54+AB54</f>
        <v>0</v>
      </c>
      <c r="K54" s="214"/>
      <c r="L54" s="214"/>
      <c r="M54" s="214"/>
      <c r="N54" s="214"/>
      <c r="O54" s="214">
        <f t="shared" si="46"/>
        <v>0</v>
      </c>
      <c r="P54" s="214"/>
      <c r="Q54" s="214"/>
      <c r="R54" s="214">
        <f t="shared" si="47"/>
        <v>0</v>
      </c>
      <c r="S54" s="214"/>
      <c r="T54" s="214"/>
      <c r="U54" s="214"/>
      <c r="V54" s="214"/>
      <c r="W54" s="214"/>
      <c r="X54" s="214">
        <f t="shared" si="49"/>
        <v>0</v>
      </c>
      <c r="Y54" s="214"/>
      <c r="Z54" s="214"/>
      <c r="AA54" s="214">
        <f t="shared" si="50"/>
        <v>0</v>
      </c>
      <c r="AB54" s="214"/>
    </row>
    <row r="55" spans="1:28">
      <c r="A55" s="71" t="s">
        <v>131</v>
      </c>
      <c r="B55" s="65">
        <f t="shared" si="52"/>
        <v>0</v>
      </c>
      <c r="C55" s="65">
        <f t="shared" si="52"/>
        <v>0</v>
      </c>
      <c r="D55" s="65">
        <f t="shared" si="41"/>
        <v>0</v>
      </c>
      <c r="E55" s="65">
        <f t="shared" si="41"/>
        <v>0</v>
      </c>
      <c r="F55" s="65">
        <f t="shared" si="43"/>
        <v>0</v>
      </c>
      <c r="G55" s="65">
        <f t="shared" si="42"/>
        <v>0</v>
      </c>
      <c r="H55" s="65">
        <f t="shared" si="42"/>
        <v>0</v>
      </c>
      <c r="I55" s="65">
        <f t="shared" si="44"/>
        <v>0</v>
      </c>
      <c r="J55" s="65">
        <f>S55+AB55</f>
        <v>0</v>
      </c>
      <c r="K55" s="214"/>
      <c r="L55" s="214"/>
      <c r="M55" s="214"/>
      <c r="N55" s="214"/>
      <c r="O55" s="214">
        <f t="shared" si="46"/>
        <v>0</v>
      </c>
      <c r="P55" s="214"/>
      <c r="Q55" s="214"/>
      <c r="R55" s="214">
        <f t="shared" si="47"/>
        <v>0</v>
      </c>
      <c r="S55" s="214"/>
      <c r="T55" s="214"/>
      <c r="U55" s="214"/>
      <c r="V55" s="214"/>
      <c r="W55" s="214"/>
      <c r="X55" s="214">
        <f t="shared" si="49"/>
        <v>0</v>
      </c>
      <c r="Y55" s="214"/>
      <c r="Z55" s="214"/>
      <c r="AA55" s="214">
        <f t="shared" si="50"/>
        <v>0</v>
      </c>
      <c r="AB55" s="214"/>
    </row>
    <row r="56" spans="1:28">
      <c r="A56" s="71" t="s">
        <v>132</v>
      </c>
      <c r="B56" s="65">
        <f t="shared" si="52"/>
        <v>0</v>
      </c>
      <c r="C56" s="65">
        <f t="shared" si="52"/>
        <v>0</v>
      </c>
      <c r="D56" s="65">
        <f t="shared" si="41"/>
        <v>0</v>
      </c>
      <c r="E56" s="65">
        <f t="shared" si="41"/>
        <v>0</v>
      </c>
      <c r="F56" s="65">
        <f t="shared" si="43"/>
        <v>0</v>
      </c>
      <c r="G56" s="65">
        <f t="shared" si="42"/>
        <v>0</v>
      </c>
      <c r="H56" s="65">
        <f t="shared" si="42"/>
        <v>0</v>
      </c>
      <c r="I56" s="65">
        <f t="shared" si="44"/>
        <v>0</v>
      </c>
      <c r="J56" s="65">
        <f>S56+AB56</f>
        <v>0</v>
      </c>
      <c r="K56" s="214"/>
      <c r="L56" s="214"/>
      <c r="M56" s="214"/>
      <c r="N56" s="214"/>
      <c r="O56" s="214">
        <f t="shared" si="46"/>
        <v>0</v>
      </c>
      <c r="P56" s="214"/>
      <c r="Q56" s="214"/>
      <c r="R56" s="214">
        <f t="shared" si="47"/>
        <v>0</v>
      </c>
      <c r="S56" s="214"/>
      <c r="T56" s="214"/>
      <c r="U56" s="214"/>
      <c r="V56" s="214"/>
      <c r="W56" s="214"/>
      <c r="X56" s="214">
        <f t="shared" si="49"/>
        <v>0</v>
      </c>
      <c r="Y56" s="214"/>
      <c r="Z56" s="214"/>
      <c r="AA56" s="214">
        <f t="shared" si="50"/>
        <v>0</v>
      </c>
      <c r="AB56" s="214"/>
    </row>
    <row r="57" spans="1:28">
      <c r="A57" s="71" t="s">
        <v>133</v>
      </c>
      <c r="B57" s="65">
        <f t="shared" si="52"/>
        <v>0</v>
      </c>
      <c r="C57" s="65">
        <f t="shared" si="52"/>
        <v>0</v>
      </c>
      <c r="D57" s="65">
        <f t="shared" si="41"/>
        <v>0</v>
      </c>
      <c r="E57" s="65">
        <f t="shared" si="41"/>
        <v>0</v>
      </c>
      <c r="F57" s="65">
        <f t="shared" si="43"/>
        <v>0</v>
      </c>
      <c r="G57" s="65">
        <f t="shared" si="42"/>
        <v>0</v>
      </c>
      <c r="H57" s="65">
        <f t="shared" si="42"/>
        <v>0</v>
      </c>
      <c r="I57" s="65">
        <f t="shared" si="44"/>
        <v>0</v>
      </c>
      <c r="J57" s="65">
        <f>S57+AB57</f>
        <v>0</v>
      </c>
      <c r="K57" s="214"/>
      <c r="L57" s="214"/>
      <c r="M57" s="214"/>
      <c r="N57" s="214"/>
      <c r="O57" s="214">
        <f t="shared" si="46"/>
        <v>0</v>
      </c>
      <c r="P57" s="214"/>
      <c r="Q57" s="214"/>
      <c r="R57" s="214">
        <f t="shared" si="47"/>
        <v>0</v>
      </c>
      <c r="S57" s="214"/>
      <c r="T57" s="214"/>
      <c r="U57" s="214"/>
      <c r="V57" s="214"/>
      <c r="W57" s="214"/>
      <c r="X57" s="214">
        <f t="shared" si="49"/>
        <v>0</v>
      </c>
      <c r="Y57" s="214"/>
      <c r="Z57" s="214"/>
      <c r="AA57" s="214">
        <f t="shared" si="50"/>
        <v>0</v>
      </c>
      <c r="AB57" s="214"/>
    </row>
    <row r="58" spans="1:28" ht="15.75">
      <c r="A58" s="68" t="s">
        <v>106</v>
      </c>
      <c r="B58" s="65">
        <f>SUM(B59:B63)</f>
        <v>0</v>
      </c>
      <c r="C58" s="65">
        <f t="shared" ref="C58" si="53">SUM(C59:C63)</f>
        <v>0</v>
      </c>
      <c r="D58" s="65">
        <f t="shared" si="41"/>
        <v>0</v>
      </c>
      <c r="E58" s="65">
        <f t="shared" si="41"/>
        <v>0</v>
      </c>
      <c r="F58" s="65">
        <f t="shared" si="43"/>
        <v>0</v>
      </c>
      <c r="G58" s="65">
        <f t="shared" si="42"/>
        <v>0</v>
      </c>
      <c r="H58" s="65">
        <f t="shared" si="42"/>
        <v>0</v>
      </c>
      <c r="I58" s="65">
        <f t="shared" si="44"/>
        <v>0</v>
      </c>
      <c r="J58" s="65">
        <f t="shared" ref="J58:L58" si="54">SUM(J59:J63)</f>
        <v>0</v>
      </c>
      <c r="K58" s="65">
        <f t="shared" si="54"/>
        <v>0</v>
      </c>
      <c r="L58" s="65">
        <f t="shared" si="54"/>
        <v>0</v>
      </c>
      <c r="M58" s="65"/>
      <c r="N58" s="65"/>
      <c r="O58" s="65">
        <f t="shared" si="46"/>
        <v>0</v>
      </c>
      <c r="P58" s="65"/>
      <c r="Q58" s="65"/>
      <c r="R58" s="65">
        <f t="shared" si="47"/>
        <v>0</v>
      </c>
      <c r="S58" s="65">
        <f t="shared" ref="S58:U58" si="55">SUM(S59:S63)</f>
        <v>0</v>
      </c>
      <c r="T58" s="65">
        <f t="shared" si="55"/>
        <v>0</v>
      </c>
      <c r="U58" s="65">
        <f t="shared" si="55"/>
        <v>0</v>
      </c>
      <c r="V58" s="65"/>
      <c r="W58" s="65"/>
      <c r="X58" s="65">
        <f t="shared" si="49"/>
        <v>0</v>
      </c>
      <c r="Y58" s="65"/>
      <c r="Z58" s="65"/>
      <c r="AA58" s="65">
        <f t="shared" si="50"/>
        <v>0</v>
      </c>
      <c r="AB58" s="65">
        <f t="shared" ref="AB58" si="56">SUM(AB59:AB63)</f>
        <v>0</v>
      </c>
    </row>
    <row r="59" spans="1:28">
      <c r="A59" s="71" t="s">
        <v>134</v>
      </c>
      <c r="B59" s="72">
        <f t="shared" ref="B59:C63" si="57">K59+T59</f>
        <v>0</v>
      </c>
      <c r="C59" s="72">
        <f t="shared" si="57"/>
        <v>0</v>
      </c>
      <c r="D59" s="72">
        <f t="shared" si="41"/>
        <v>0</v>
      </c>
      <c r="E59" s="72">
        <f t="shared" si="41"/>
        <v>0</v>
      </c>
      <c r="F59" s="72">
        <f t="shared" si="43"/>
        <v>0</v>
      </c>
      <c r="G59" s="72">
        <f t="shared" si="42"/>
        <v>0</v>
      </c>
      <c r="H59" s="72">
        <f t="shared" si="42"/>
        <v>0</v>
      </c>
      <c r="I59" s="72">
        <f t="shared" si="44"/>
        <v>0</v>
      </c>
      <c r="J59" s="72">
        <f>S59+AB59</f>
        <v>0</v>
      </c>
      <c r="K59" s="214"/>
      <c r="L59" s="214"/>
      <c r="M59" s="214"/>
      <c r="N59" s="214"/>
      <c r="O59" s="214">
        <f t="shared" si="46"/>
        <v>0</v>
      </c>
      <c r="P59" s="214"/>
      <c r="Q59" s="214"/>
      <c r="R59" s="214">
        <f t="shared" si="47"/>
        <v>0</v>
      </c>
      <c r="S59" s="214"/>
      <c r="T59" s="214"/>
      <c r="U59" s="214"/>
      <c r="V59" s="214"/>
      <c r="W59" s="214"/>
      <c r="X59" s="214">
        <f t="shared" si="49"/>
        <v>0</v>
      </c>
      <c r="Y59" s="214"/>
      <c r="Z59" s="214"/>
      <c r="AA59" s="214">
        <f t="shared" si="50"/>
        <v>0</v>
      </c>
      <c r="AB59" s="214"/>
    </row>
    <row r="60" spans="1:28">
      <c r="A60" s="71" t="s">
        <v>135</v>
      </c>
      <c r="B60" s="72">
        <f t="shared" si="57"/>
        <v>0</v>
      </c>
      <c r="C60" s="72">
        <f t="shared" si="57"/>
        <v>0</v>
      </c>
      <c r="D60" s="72">
        <f t="shared" si="41"/>
        <v>0</v>
      </c>
      <c r="E60" s="72">
        <f t="shared" si="41"/>
        <v>0</v>
      </c>
      <c r="F60" s="72">
        <f t="shared" si="43"/>
        <v>0</v>
      </c>
      <c r="G60" s="72">
        <f t="shared" si="42"/>
        <v>0</v>
      </c>
      <c r="H60" s="72">
        <f t="shared" si="42"/>
        <v>0</v>
      </c>
      <c r="I60" s="72">
        <f t="shared" si="44"/>
        <v>0</v>
      </c>
      <c r="J60" s="72">
        <f>S60+AB60</f>
        <v>0</v>
      </c>
      <c r="K60" s="214"/>
      <c r="L60" s="214"/>
      <c r="M60" s="214"/>
      <c r="N60" s="214"/>
      <c r="O60" s="214">
        <f t="shared" si="46"/>
        <v>0</v>
      </c>
      <c r="P60" s="214"/>
      <c r="Q60" s="214"/>
      <c r="R60" s="214">
        <f t="shared" si="47"/>
        <v>0</v>
      </c>
      <c r="S60" s="214"/>
      <c r="T60" s="214"/>
      <c r="U60" s="214"/>
      <c r="V60" s="214"/>
      <c r="W60" s="214"/>
      <c r="X60" s="214">
        <f t="shared" si="49"/>
        <v>0</v>
      </c>
      <c r="Y60" s="214"/>
      <c r="Z60" s="214"/>
      <c r="AA60" s="214">
        <f t="shared" si="50"/>
        <v>0</v>
      </c>
      <c r="AB60" s="214"/>
    </row>
    <row r="61" spans="1:28">
      <c r="A61" s="71" t="s">
        <v>136</v>
      </c>
      <c r="B61" s="72">
        <f t="shared" si="57"/>
        <v>0</v>
      </c>
      <c r="C61" s="72">
        <f t="shared" si="57"/>
        <v>0</v>
      </c>
      <c r="D61" s="72">
        <f t="shared" si="41"/>
        <v>0</v>
      </c>
      <c r="E61" s="72">
        <f t="shared" si="41"/>
        <v>0</v>
      </c>
      <c r="F61" s="72">
        <f t="shared" si="43"/>
        <v>0</v>
      </c>
      <c r="G61" s="72">
        <f t="shared" si="42"/>
        <v>0</v>
      </c>
      <c r="H61" s="72">
        <f t="shared" si="42"/>
        <v>0</v>
      </c>
      <c r="I61" s="72">
        <f t="shared" si="44"/>
        <v>0</v>
      </c>
      <c r="J61" s="72">
        <f>S61+AB61</f>
        <v>0</v>
      </c>
      <c r="K61" s="214"/>
      <c r="L61" s="214"/>
      <c r="M61" s="214"/>
      <c r="N61" s="214"/>
      <c r="O61" s="214">
        <f t="shared" si="46"/>
        <v>0</v>
      </c>
      <c r="P61" s="214"/>
      <c r="Q61" s="214"/>
      <c r="R61" s="214">
        <f t="shared" si="47"/>
        <v>0</v>
      </c>
      <c r="S61" s="214"/>
      <c r="T61" s="214"/>
      <c r="U61" s="214"/>
      <c r="V61" s="214"/>
      <c r="W61" s="214"/>
      <c r="X61" s="214">
        <f t="shared" si="49"/>
        <v>0</v>
      </c>
      <c r="Y61" s="214"/>
      <c r="Z61" s="214"/>
      <c r="AA61" s="214">
        <f t="shared" si="50"/>
        <v>0</v>
      </c>
      <c r="AB61" s="214"/>
    </row>
    <row r="62" spans="1:28">
      <c r="A62" s="71" t="s">
        <v>137</v>
      </c>
      <c r="B62" s="72">
        <f t="shared" si="57"/>
        <v>0</v>
      </c>
      <c r="C62" s="72">
        <f t="shared" si="57"/>
        <v>0</v>
      </c>
      <c r="D62" s="72">
        <f t="shared" si="41"/>
        <v>0</v>
      </c>
      <c r="E62" s="72">
        <f t="shared" si="41"/>
        <v>0</v>
      </c>
      <c r="F62" s="72">
        <f t="shared" si="43"/>
        <v>0</v>
      </c>
      <c r="G62" s="72">
        <f t="shared" si="42"/>
        <v>0</v>
      </c>
      <c r="H62" s="72">
        <f t="shared" si="42"/>
        <v>0</v>
      </c>
      <c r="I62" s="72">
        <f t="shared" si="44"/>
        <v>0</v>
      </c>
      <c r="J62" s="72">
        <f>S62+AB62</f>
        <v>0</v>
      </c>
      <c r="K62" s="214"/>
      <c r="L62" s="214"/>
      <c r="M62" s="214"/>
      <c r="N62" s="214"/>
      <c r="O62" s="214">
        <f t="shared" si="46"/>
        <v>0</v>
      </c>
      <c r="P62" s="214"/>
      <c r="Q62" s="214"/>
      <c r="R62" s="214">
        <f t="shared" si="47"/>
        <v>0</v>
      </c>
      <c r="S62" s="214"/>
      <c r="T62" s="214"/>
      <c r="U62" s="214"/>
      <c r="V62" s="214"/>
      <c r="W62" s="214"/>
      <c r="X62" s="214">
        <f t="shared" si="49"/>
        <v>0</v>
      </c>
      <c r="Y62" s="214"/>
      <c r="Z62" s="214"/>
      <c r="AA62" s="214">
        <f t="shared" si="50"/>
        <v>0</v>
      </c>
      <c r="AB62" s="214"/>
    </row>
    <row r="63" spans="1:28">
      <c r="A63" s="71" t="s">
        <v>138</v>
      </c>
      <c r="B63" s="72">
        <f t="shared" si="57"/>
        <v>0</v>
      </c>
      <c r="C63" s="72">
        <f t="shared" si="57"/>
        <v>0</v>
      </c>
      <c r="D63" s="72">
        <f t="shared" si="41"/>
        <v>0</v>
      </c>
      <c r="E63" s="72">
        <f t="shared" si="41"/>
        <v>0</v>
      </c>
      <c r="F63" s="72">
        <f t="shared" si="43"/>
        <v>0</v>
      </c>
      <c r="G63" s="72">
        <f t="shared" si="42"/>
        <v>0</v>
      </c>
      <c r="H63" s="72">
        <f t="shared" si="42"/>
        <v>0</v>
      </c>
      <c r="I63" s="72">
        <f t="shared" si="44"/>
        <v>0</v>
      </c>
      <c r="J63" s="72">
        <f>S63+AB63</f>
        <v>0</v>
      </c>
      <c r="K63" s="214"/>
      <c r="L63" s="214"/>
      <c r="M63" s="214"/>
      <c r="N63" s="214"/>
      <c r="O63" s="214">
        <f t="shared" si="46"/>
        <v>0</v>
      </c>
      <c r="P63" s="214"/>
      <c r="Q63" s="214"/>
      <c r="R63" s="214">
        <f t="shared" si="47"/>
        <v>0</v>
      </c>
      <c r="S63" s="214"/>
      <c r="T63" s="214"/>
      <c r="U63" s="214"/>
      <c r="V63" s="214"/>
      <c r="W63" s="214"/>
      <c r="X63" s="214">
        <f t="shared" si="49"/>
        <v>0</v>
      </c>
      <c r="Y63" s="214"/>
      <c r="Z63" s="214"/>
      <c r="AA63" s="214">
        <f t="shared" si="50"/>
        <v>0</v>
      </c>
      <c r="AB63" s="214"/>
    </row>
    <row r="64" spans="1:28" ht="45.75" thickBot="1">
      <c r="A64" s="199" t="s">
        <v>139</v>
      </c>
      <c r="B64" s="69">
        <f>B52+B53-B58</f>
        <v>0</v>
      </c>
      <c r="C64" s="69">
        <f t="shared" ref="C64:AB64" si="58">C52+C53-C58</f>
        <v>0</v>
      </c>
      <c r="D64" s="69">
        <f t="shared" si="58"/>
        <v>0</v>
      </c>
      <c r="E64" s="69">
        <f t="shared" si="58"/>
        <v>0</v>
      </c>
      <c r="F64" s="69">
        <f t="shared" si="58"/>
        <v>0</v>
      </c>
      <c r="G64" s="69">
        <f t="shared" si="58"/>
        <v>0</v>
      </c>
      <c r="H64" s="69">
        <f t="shared" si="58"/>
        <v>0</v>
      </c>
      <c r="I64" s="69">
        <f t="shared" si="58"/>
        <v>0</v>
      </c>
      <c r="J64" s="69">
        <f t="shared" si="58"/>
        <v>0</v>
      </c>
      <c r="K64" s="69">
        <f t="shared" si="58"/>
        <v>0</v>
      </c>
      <c r="L64" s="69">
        <f t="shared" si="58"/>
        <v>0</v>
      </c>
      <c r="M64" s="69">
        <f t="shared" si="58"/>
        <v>0</v>
      </c>
      <c r="N64" s="69">
        <f t="shared" si="58"/>
        <v>0</v>
      </c>
      <c r="O64" s="69">
        <f t="shared" si="58"/>
        <v>0</v>
      </c>
      <c r="P64" s="69">
        <f t="shared" si="58"/>
        <v>0</v>
      </c>
      <c r="Q64" s="69">
        <f t="shared" si="58"/>
        <v>0</v>
      </c>
      <c r="R64" s="69">
        <f t="shared" si="58"/>
        <v>0</v>
      </c>
      <c r="S64" s="69">
        <f t="shared" si="58"/>
        <v>0</v>
      </c>
      <c r="T64" s="69">
        <f t="shared" si="58"/>
        <v>0</v>
      </c>
      <c r="U64" s="69">
        <f t="shared" si="58"/>
        <v>0</v>
      </c>
      <c r="V64" s="69">
        <f t="shared" si="58"/>
        <v>0</v>
      </c>
      <c r="W64" s="69">
        <f t="shared" si="58"/>
        <v>0</v>
      </c>
      <c r="X64" s="69">
        <f t="shared" si="58"/>
        <v>0</v>
      </c>
      <c r="Y64" s="69">
        <f t="shared" si="58"/>
        <v>0</v>
      </c>
      <c r="Z64" s="69">
        <f t="shared" si="58"/>
        <v>0</v>
      </c>
      <c r="AA64" s="69">
        <f t="shared" si="58"/>
        <v>0</v>
      </c>
      <c r="AB64" s="69">
        <f t="shared" si="58"/>
        <v>0</v>
      </c>
    </row>
    <row r="65" spans="1:28" s="1" customFormat="1">
      <c r="C65" s="77"/>
      <c r="D65" s="77"/>
      <c r="E65" s="77"/>
      <c r="F65" s="77"/>
      <c r="G65" s="77"/>
      <c r="H65" s="77"/>
      <c r="I65" s="77"/>
      <c r="J65" s="77"/>
    </row>
    <row r="66" spans="1:28" s="1" customFormat="1" ht="16.5" thickBot="1">
      <c r="A66" s="55" t="s">
        <v>141</v>
      </c>
      <c r="C66" s="77"/>
      <c r="D66" s="77"/>
      <c r="E66" s="77"/>
      <c r="F66" s="77"/>
      <c r="G66" s="77"/>
      <c r="H66" s="77"/>
      <c r="I66" s="77"/>
      <c r="J66" s="77"/>
    </row>
    <row r="67" spans="1:28" s="2" customFormat="1" ht="17.25" thickBot="1">
      <c r="A67" s="201"/>
      <c r="B67" s="280" t="s">
        <v>93</v>
      </c>
      <c r="C67" s="281"/>
      <c r="D67" s="281"/>
      <c r="E67" s="281"/>
      <c r="F67" s="281"/>
      <c r="G67" s="281"/>
      <c r="H67" s="281"/>
      <c r="I67" s="281"/>
      <c r="J67" s="282"/>
      <c r="K67" s="280" t="s">
        <v>114</v>
      </c>
      <c r="L67" s="281"/>
      <c r="M67" s="281"/>
      <c r="N67" s="281"/>
      <c r="O67" s="281"/>
      <c r="P67" s="281"/>
      <c r="Q67" s="281"/>
      <c r="R67" s="281"/>
      <c r="S67" s="282"/>
      <c r="T67" s="280" t="s">
        <v>115</v>
      </c>
      <c r="U67" s="281"/>
      <c r="V67" s="281"/>
      <c r="W67" s="281"/>
      <c r="X67" s="281"/>
      <c r="Y67" s="281"/>
      <c r="Z67" s="281"/>
      <c r="AA67" s="281"/>
      <c r="AB67" s="282"/>
    </row>
    <row r="68" spans="1:28" s="2" customFormat="1" ht="16.5" thickBot="1">
      <c r="A68" s="202"/>
      <c r="B68" s="276" t="s">
        <v>94</v>
      </c>
      <c r="C68" s="276" t="s">
        <v>95</v>
      </c>
      <c r="D68" s="277" t="s">
        <v>96</v>
      </c>
      <c r="E68" s="278"/>
      <c r="F68" s="278"/>
      <c r="G68" s="278"/>
      <c r="H68" s="278"/>
      <c r="I68" s="279"/>
      <c r="J68" s="276" t="s">
        <v>97</v>
      </c>
      <c r="K68" s="276" t="s">
        <v>94</v>
      </c>
      <c r="L68" s="276" t="s">
        <v>95</v>
      </c>
      <c r="M68" s="277" t="s">
        <v>96</v>
      </c>
      <c r="N68" s="278"/>
      <c r="O68" s="278"/>
      <c r="P68" s="278"/>
      <c r="Q68" s="278"/>
      <c r="R68" s="279"/>
      <c r="S68" s="276" t="s">
        <v>97</v>
      </c>
      <c r="T68" s="276" t="s">
        <v>94</v>
      </c>
      <c r="U68" s="276" t="s">
        <v>95</v>
      </c>
      <c r="V68" s="277" t="s">
        <v>96</v>
      </c>
      <c r="W68" s="278"/>
      <c r="X68" s="278"/>
      <c r="Y68" s="278"/>
      <c r="Z68" s="278"/>
      <c r="AA68" s="279"/>
      <c r="AB68" s="276" t="s">
        <v>97</v>
      </c>
    </row>
    <row r="69" spans="1:28" s="2" customFormat="1" ht="16.5" thickBot="1">
      <c r="A69" s="202"/>
      <c r="B69" s="276"/>
      <c r="C69" s="276"/>
      <c r="D69" s="277" t="s">
        <v>98</v>
      </c>
      <c r="E69" s="278"/>
      <c r="F69" s="279"/>
      <c r="G69" s="277" t="s">
        <v>99</v>
      </c>
      <c r="H69" s="278"/>
      <c r="I69" s="279"/>
      <c r="J69" s="276"/>
      <c r="K69" s="276"/>
      <c r="L69" s="276"/>
      <c r="M69" s="277" t="s">
        <v>98</v>
      </c>
      <c r="N69" s="278"/>
      <c r="O69" s="279"/>
      <c r="P69" s="277" t="s">
        <v>99</v>
      </c>
      <c r="Q69" s="278"/>
      <c r="R69" s="279"/>
      <c r="S69" s="276"/>
      <c r="T69" s="276"/>
      <c r="U69" s="276"/>
      <c r="V69" s="277" t="s">
        <v>98</v>
      </c>
      <c r="W69" s="278"/>
      <c r="X69" s="279"/>
      <c r="Y69" s="277" t="s">
        <v>99</v>
      </c>
      <c r="Z69" s="278"/>
      <c r="AA69" s="279"/>
      <c r="AB69" s="276"/>
    </row>
    <row r="70" spans="1:28" s="2" customFormat="1" ht="16.5" thickBot="1">
      <c r="A70" s="202"/>
      <c r="B70" s="194"/>
      <c r="C70" s="194"/>
      <c r="D70" s="194" t="s">
        <v>263</v>
      </c>
      <c r="E70" s="194" t="s">
        <v>264</v>
      </c>
      <c r="F70" s="194" t="s">
        <v>261</v>
      </c>
      <c r="G70" s="194" t="s">
        <v>265</v>
      </c>
      <c r="H70" s="194" t="s">
        <v>264</v>
      </c>
      <c r="I70" s="194" t="s">
        <v>261</v>
      </c>
      <c r="J70" s="194"/>
      <c r="K70" s="194"/>
      <c r="L70" s="194"/>
      <c r="M70" s="203" t="s">
        <v>263</v>
      </c>
      <c r="N70" s="203" t="s">
        <v>264</v>
      </c>
      <c r="O70" s="203" t="s">
        <v>261</v>
      </c>
      <c r="P70" s="203" t="s">
        <v>263</v>
      </c>
      <c r="Q70" s="203" t="s">
        <v>264</v>
      </c>
      <c r="R70" s="203" t="s">
        <v>261</v>
      </c>
      <c r="S70" s="194"/>
      <c r="T70" s="194"/>
      <c r="U70" s="194"/>
      <c r="V70" s="203" t="s">
        <v>263</v>
      </c>
      <c r="W70" s="203" t="s">
        <v>264</v>
      </c>
      <c r="X70" s="203" t="s">
        <v>261</v>
      </c>
      <c r="Y70" s="203" t="s">
        <v>263</v>
      </c>
      <c r="Z70" s="203" t="s">
        <v>264</v>
      </c>
      <c r="AA70" s="203" t="s">
        <v>261</v>
      </c>
      <c r="AB70" s="194"/>
    </row>
    <row r="71" spans="1:28" ht="16.5" thickBot="1">
      <c r="A71" s="204" t="s">
        <v>116</v>
      </c>
      <c r="B71" s="205" t="s">
        <v>117</v>
      </c>
      <c r="C71" s="206" t="s">
        <v>118</v>
      </c>
      <c r="D71" s="283" t="s">
        <v>119</v>
      </c>
      <c r="E71" s="284"/>
      <c r="F71" s="285"/>
      <c r="G71" s="286" t="s">
        <v>120</v>
      </c>
      <c r="H71" s="287"/>
      <c r="I71" s="291"/>
      <c r="J71" s="215" t="s">
        <v>121</v>
      </c>
      <c r="K71" s="215" t="s">
        <v>122</v>
      </c>
      <c r="L71" s="215" t="s">
        <v>123</v>
      </c>
      <c r="M71" s="283" t="s">
        <v>124</v>
      </c>
      <c r="N71" s="284"/>
      <c r="O71" s="285"/>
      <c r="P71" s="283" t="s">
        <v>125</v>
      </c>
      <c r="Q71" s="284"/>
      <c r="R71" s="285"/>
      <c r="S71" s="215" t="s">
        <v>126</v>
      </c>
      <c r="T71" s="215" t="s">
        <v>127</v>
      </c>
      <c r="U71" s="215" t="s">
        <v>128</v>
      </c>
      <c r="V71" s="283" t="s">
        <v>124</v>
      </c>
      <c r="W71" s="284"/>
      <c r="X71" s="285"/>
      <c r="Y71" s="283" t="s">
        <v>125</v>
      </c>
      <c r="Z71" s="284"/>
      <c r="AA71" s="285"/>
      <c r="AB71" s="215" t="s">
        <v>129</v>
      </c>
    </row>
    <row r="72" spans="1:28" ht="15.75">
      <c r="A72" s="61" t="s">
        <v>100</v>
      </c>
      <c r="B72" s="65">
        <f>K72+T72</f>
        <v>0</v>
      </c>
      <c r="C72" s="65">
        <f>L72+U72</f>
        <v>0</v>
      </c>
      <c r="D72" s="65">
        <f t="shared" ref="D72:E83" si="59">M72+V72</f>
        <v>0</v>
      </c>
      <c r="E72" s="65">
        <f t="shared" si="59"/>
        <v>0</v>
      </c>
      <c r="F72" s="65">
        <f>D72+E72</f>
        <v>0</v>
      </c>
      <c r="G72" s="65">
        <f t="shared" ref="G72:H83" si="60">P72+Y72</f>
        <v>0</v>
      </c>
      <c r="H72" s="65">
        <f t="shared" si="60"/>
        <v>0</v>
      </c>
      <c r="I72" s="65">
        <f>G72+H72</f>
        <v>0</v>
      </c>
      <c r="J72" s="65">
        <f>S72+AB72</f>
        <v>0</v>
      </c>
      <c r="K72" s="213"/>
      <c r="L72" s="213"/>
      <c r="M72" s="212"/>
      <c r="N72" s="212"/>
      <c r="O72" s="212">
        <f>M72+N72</f>
        <v>0</v>
      </c>
      <c r="P72" s="212"/>
      <c r="Q72" s="212"/>
      <c r="R72" s="212">
        <f>P72+Q72</f>
        <v>0</v>
      </c>
      <c r="S72" s="213"/>
      <c r="T72" s="213"/>
      <c r="U72" s="213"/>
      <c r="V72" s="212"/>
      <c r="W72" s="212"/>
      <c r="X72" s="212">
        <f>V72+W72</f>
        <v>0</v>
      </c>
      <c r="Y72" s="212"/>
      <c r="Z72" s="212"/>
      <c r="AA72" s="212">
        <f>Y72+Z72</f>
        <v>0</v>
      </c>
      <c r="AB72" s="213"/>
    </row>
    <row r="73" spans="1:28" ht="15.75">
      <c r="A73" s="61" t="s">
        <v>101</v>
      </c>
      <c r="B73" s="65">
        <f>SUM(B74:B77)</f>
        <v>0</v>
      </c>
      <c r="C73" s="65">
        <f>SUM(C74:C77)</f>
        <v>0</v>
      </c>
      <c r="D73" s="65">
        <f t="shared" si="59"/>
        <v>0</v>
      </c>
      <c r="E73" s="65">
        <f t="shared" si="59"/>
        <v>0</v>
      </c>
      <c r="F73" s="65">
        <f t="shared" ref="F73:F83" si="61">D73+E73</f>
        <v>0</v>
      </c>
      <c r="G73" s="65">
        <f t="shared" si="60"/>
        <v>0</v>
      </c>
      <c r="H73" s="65">
        <f t="shared" si="60"/>
        <v>0</v>
      </c>
      <c r="I73" s="65">
        <f t="shared" ref="I73:I83" si="62">G73+H73</f>
        <v>0</v>
      </c>
      <c r="J73" s="65">
        <f t="shared" ref="J73:L73" si="63">SUM(J74:J77)</f>
        <v>0</v>
      </c>
      <c r="K73" s="65">
        <f t="shared" si="63"/>
        <v>0</v>
      </c>
      <c r="L73" s="65">
        <f t="shared" si="63"/>
        <v>0</v>
      </c>
      <c r="M73" s="65"/>
      <c r="N73" s="65"/>
      <c r="O73" s="65">
        <f t="shared" ref="O73:O83" si="64">M73+N73</f>
        <v>0</v>
      </c>
      <c r="P73" s="65"/>
      <c r="Q73" s="65"/>
      <c r="R73" s="65">
        <f t="shared" ref="R73:R83" si="65">P73+Q73</f>
        <v>0</v>
      </c>
      <c r="S73" s="65">
        <f t="shared" ref="S73:U73" si="66">SUM(S74:S77)</f>
        <v>0</v>
      </c>
      <c r="T73" s="65">
        <f t="shared" si="66"/>
        <v>0</v>
      </c>
      <c r="U73" s="65">
        <f t="shared" si="66"/>
        <v>0</v>
      </c>
      <c r="V73" s="65"/>
      <c r="W73" s="65"/>
      <c r="X73" s="65">
        <f t="shared" ref="X73:X83" si="67">V73+W73</f>
        <v>0</v>
      </c>
      <c r="Y73" s="65"/>
      <c r="Z73" s="65"/>
      <c r="AA73" s="65">
        <f t="shared" ref="AA73:AA83" si="68">Y73+Z73</f>
        <v>0</v>
      </c>
      <c r="AB73" s="65">
        <f t="shared" ref="AB73" si="69">SUM(AB74:AB77)</f>
        <v>0</v>
      </c>
    </row>
    <row r="74" spans="1:28">
      <c r="A74" s="71" t="s">
        <v>130</v>
      </c>
      <c r="B74" s="65">
        <f t="shared" ref="B74:C77" si="70">K74+T74</f>
        <v>0</v>
      </c>
      <c r="C74" s="65">
        <f t="shared" si="70"/>
        <v>0</v>
      </c>
      <c r="D74" s="65">
        <f t="shared" si="59"/>
        <v>0</v>
      </c>
      <c r="E74" s="65">
        <f t="shared" si="59"/>
        <v>0</v>
      </c>
      <c r="F74" s="65">
        <f t="shared" si="61"/>
        <v>0</v>
      </c>
      <c r="G74" s="65">
        <f t="shared" si="60"/>
        <v>0</v>
      </c>
      <c r="H74" s="65">
        <f t="shared" si="60"/>
        <v>0</v>
      </c>
      <c r="I74" s="65">
        <f t="shared" si="62"/>
        <v>0</v>
      </c>
      <c r="J74" s="65">
        <f>S74+AB74</f>
        <v>0</v>
      </c>
      <c r="K74" s="214"/>
      <c r="L74" s="214"/>
      <c r="M74" s="214"/>
      <c r="N74" s="214"/>
      <c r="O74" s="214">
        <f t="shared" si="64"/>
        <v>0</v>
      </c>
      <c r="P74" s="214"/>
      <c r="Q74" s="214"/>
      <c r="R74" s="214">
        <f t="shared" si="65"/>
        <v>0</v>
      </c>
      <c r="S74" s="214"/>
      <c r="T74" s="214"/>
      <c r="U74" s="214"/>
      <c r="V74" s="214"/>
      <c r="W74" s="214"/>
      <c r="X74" s="214">
        <f t="shared" si="67"/>
        <v>0</v>
      </c>
      <c r="Y74" s="214"/>
      <c r="Z74" s="214"/>
      <c r="AA74" s="214">
        <f t="shared" si="68"/>
        <v>0</v>
      </c>
      <c r="AB74" s="214"/>
    </row>
    <row r="75" spans="1:28">
      <c r="A75" s="71" t="s">
        <v>131</v>
      </c>
      <c r="B75" s="65">
        <f t="shared" si="70"/>
        <v>0</v>
      </c>
      <c r="C75" s="65">
        <f t="shared" si="70"/>
        <v>0</v>
      </c>
      <c r="D75" s="65">
        <f t="shared" si="59"/>
        <v>0</v>
      </c>
      <c r="E75" s="65">
        <f t="shared" si="59"/>
        <v>0</v>
      </c>
      <c r="F75" s="65">
        <f t="shared" si="61"/>
        <v>0</v>
      </c>
      <c r="G75" s="65">
        <f t="shared" si="60"/>
        <v>0</v>
      </c>
      <c r="H75" s="65">
        <f t="shared" si="60"/>
        <v>0</v>
      </c>
      <c r="I75" s="65">
        <f t="shared" si="62"/>
        <v>0</v>
      </c>
      <c r="J75" s="65">
        <f>S75+AB75</f>
        <v>0</v>
      </c>
      <c r="K75" s="214"/>
      <c r="L75" s="214"/>
      <c r="M75" s="214"/>
      <c r="N75" s="214"/>
      <c r="O75" s="214">
        <f t="shared" si="64"/>
        <v>0</v>
      </c>
      <c r="P75" s="214"/>
      <c r="Q75" s="214"/>
      <c r="R75" s="214">
        <f t="shared" si="65"/>
        <v>0</v>
      </c>
      <c r="S75" s="214"/>
      <c r="T75" s="214"/>
      <c r="U75" s="214"/>
      <c r="V75" s="214"/>
      <c r="W75" s="214"/>
      <c r="X75" s="214">
        <f t="shared" si="67"/>
        <v>0</v>
      </c>
      <c r="Y75" s="214"/>
      <c r="Z75" s="214"/>
      <c r="AA75" s="214">
        <f t="shared" si="68"/>
        <v>0</v>
      </c>
      <c r="AB75" s="214"/>
    </row>
    <row r="76" spans="1:28">
      <c r="A76" s="71" t="s">
        <v>132</v>
      </c>
      <c r="B76" s="65">
        <f t="shared" si="70"/>
        <v>0</v>
      </c>
      <c r="C76" s="65">
        <f t="shared" si="70"/>
        <v>0</v>
      </c>
      <c r="D76" s="65">
        <f t="shared" si="59"/>
        <v>0</v>
      </c>
      <c r="E76" s="65">
        <f t="shared" si="59"/>
        <v>0</v>
      </c>
      <c r="F76" s="65">
        <f t="shared" si="61"/>
        <v>0</v>
      </c>
      <c r="G76" s="65">
        <f t="shared" si="60"/>
        <v>0</v>
      </c>
      <c r="H76" s="65">
        <f t="shared" si="60"/>
        <v>0</v>
      </c>
      <c r="I76" s="65">
        <f t="shared" si="62"/>
        <v>0</v>
      </c>
      <c r="J76" s="65">
        <f>S76+AB76</f>
        <v>0</v>
      </c>
      <c r="K76" s="214"/>
      <c r="L76" s="214"/>
      <c r="M76" s="214"/>
      <c r="N76" s="214"/>
      <c r="O76" s="214">
        <f t="shared" si="64"/>
        <v>0</v>
      </c>
      <c r="P76" s="214"/>
      <c r="Q76" s="214"/>
      <c r="R76" s="214">
        <f t="shared" si="65"/>
        <v>0</v>
      </c>
      <c r="S76" s="214"/>
      <c r="T76" s="214"/>
      <c r="U76" s="214"/>
      <c r="V76" s="214"/>
      <c r="W76" s="214"/>
      <c r="X76" s="214">
        <f t="shared" si="67"/>
        <v>0</v>
      </c>
      <c r="Y76" s="214"/>
      <c r="Z76" s="214"/>
      <c r="AA76" s="214">
        <f t="shared" si="68"/>
        <v>0</v>
      </c>
      <c r="AB76" s="214"/>
    </row>
    <row r="77" spans="1:28">
      <c r="A77" s="71" t="s">
        <v>133</v>
      </c>
      <c r="B77" s="65">
        <f t="shared" si="70"/>
        <v>0</v>
      </c>
      <c r="C77" s="65">
        <f t="shared" si="70"/>
        <v>0</v>
      </c>
      <c r="D77" s="65">
        <f t="shared" si="59"/>
        <v>0</v>
      </c>
      <c r="E77" s="65">
        <f t="shared" si="59"/>
        <v>0</v>
      </c>
      <c r="F77" s="65">
        <f t="shared" si="61"/>
        <v>0</v>
      </c>
      <c r="G77" s="65">
        <f t="shared" si="60"/>
        <v>0</v>
      </c>
      <c r="H77" s="65">
        <f t="shared" si="60"/>
        <v>0</v>
      </c>
      <c r="I77" s="65">
        <f t="shared" si="62"/>
        <v>0</v>
      </c>
      <c r="J77" s="65">
        <f>S77+AB77</f>
        <v>0</v>
      </c>
      <c r="K77" s="214"/>
      <c r="L77" s="214"/>
      <c r="M77" s="214"/>
      <c r="N77" s="214"/>
      <c r="O77" s="214">
        <f t="shared" si="64"/>
        <v>0</v>
      </c>
      <c r="P77" s="214"/>
      <c r="Q77" s="214"/>
      <c r="R77" s="214">
        <f t="shared" si="65"/>
        <v>0</v>
      </c>
      <c r="S77" s="214"/>
      <c r="T77" s="214"/>
      <c r="U77" s="214"/>
      <c r="V77" s="214"/>
      <c r="W77" s="214"/>
      <c r="X77" s="214">
        <f t="shared" si="67"/>
        <v>0</v>
      </c>
      <c r="Y77" s="214"/>
      <c r="Z77" s="214"/>
      <c r="AA77" s="214">
        <f t="shared" si="68"/>
        <v>0</v>
      </c>
      <c r="AB77" s="214"/>
    </row>
    <row r="78" spans="1:28" ht="15.75">
      <c r="A78" s="68" t="s">
        <v>106</v>
      </c>
      <c r="B78" s="65">
        <f>SUM(B79:B83)</f>
        <v>0</v>
      </c>
      <c r="C78" s="65">
        <f t="shared" ref="C78" si="71">SUM(C79:C83)</f>
        <v>0</v>
      </c>
      <c r="D78" s="65">
        <f t="shared" si="59"/>
        <v>0</v>
      </c>
      <c r="E78" s="65">
        <f t="shared" si="59"/>
        <v>0</v>
      </c>
      <c r="F78" s="65">
        <f t="shared" si="61"/>
        <v>0</v>
      </c>
      <c r="G78" s="65">
        <f t="shared" si="60"/>
        <v>0</v>
      </c>
      <c r="H78" s="65">
        <f t="shared" si="60"/>
        <v>0</v>
      </c>
      <c r="I78" s="65">
        <f t="shared" si="62"/>
        <v>0</v>
      </c>
      <c r="J78" s="65">
        <f t="shared" ref="J78:L78" si="72">SUM(J79:J83)</f>
        <v>0</v>
      </c>
      <c r="K78" s="65">
        <f t="shared" si="72"/>
        <v>0</v>
      </c>
      <c r="L78" s="65">
        <f t="shared" si="72"/>
        <v>0</v>
      </c>
      <c r="M78" s="65"/>
      <c r="N78" s="65"/>
      <c r="O78" s="65">
        <f t="shared" si="64"/>
        <v>0</v>
      </c>
      <c r="P78" s="65"/>
      <c r="Q78" s="65"/>
      <c r="R78" s="65">
        <f t="shared" si="65"/>
        <v>0</v>
      </c>
      <c r="S78" s="65">
        <f t="shared" ref="S78:U78" si="73">SUM(S79:S83)</f>
        <v>0</v>
      </c>
      <c r="T78" s="65">
        <f t="shared" si="73"/>
        <v>0</v>
      </c>
      <c r="U78" s="65">
        <f t="shared" si="73"/>
        <v>0</v>
      </c>
      <c r="V78" s="65"/>
      <c r="W78" s="65"/>
      <c r="X78" s="65">
        <f t="shared" si="67"/>
        <v>0</v>
      </c>
      <c r="Y78" s="65"/>
      <c r="Z78" s="65"/>
      <c r="AA78" s="65">
        <f t="shared" si="68"/>
        <v>0</v>
      </c>
      <c r="AB78" s="65">
        <f t="shared" ref="AB78" si="74">SUM(AB79:AB83)</f>
        <v>0</v>
      </c>
    </row>
    <row r="79" spans="1:28">
      <c r="A79" s="71" t="s">
        <v>134</v>
      </c>
      <c r="B79" s="72">
        <f t="shared" ref="B79:C83" si="75">K79+T79</f>
        <v>0</v>
      </c>
      <c r="C79" s="72">
        <f t="shared" si="75"/>
        <v>0</v>
      </c>
      <c r="D79" s="72">
        <f t="shared" si="59"/>
        <v>0</v>
      </c>
      <c r="E79" s="72">
        <f t="shared" si="59"/>
        <v>0</v>
      </c>
      <c r="F79" s="72">
        <f t="shared" si="61"/>
        <v>0</v>
      </c>
      <c r="G79" s="72">
        <f t="shared" si="60"/>
        <v>0</v>
      </c>
      <c r="H79" s="72">
        <f t="shared" si="60"/>
        <v>0</v>
      </c>
      <c r="I79" s="72">
        <f t="shared" si="62"/>
        <v>0</v>
      </c>
      <c r="J79" s="72">
        <f>S79+AB79</f>
        <v>0</v>
      </c>
      <c r="K79" s="214"/>
      <c r="L79" s="214"/>
      <c r="M79" s="214"/>
      <c r="N79" s="214"/>
      <c r="O79" s="214">
        <f t="shared" si="64"/>
        <v>0</v>
      </c>
      <c r="P79" s="214"/>
      <c r="Q79" s="214"/>
      <c r="R79" s="214">
        <f t="shared" si="65"/>
        <v>0</v>
      </c>
      <c r="S79" s="214"/>
      <c r="T79" s="214"/>
      <c r="U79" s="214"/>
      <c r="V79" s="214"/>
      <c r="W79" s="214"/>
      <c r="X79" s="214">
        <f t="shared" si="67"/>
        <v>0</v>
      </c>
      <c r="Y79" s="214"/>
      <c r="Z79" s="214"/>
      <c r="AA79" s="214">
        <f t="shared" si="68"/>
        <v>0</v>
      </c>
      <c r="AB79" s="214"/>
    </row>
    <row r="80" spans="1:28">
      <c r="A80" s="71" t="s">
        <v>135</v>
      </c>
      <c r="B80" s="72">
        <f t="shared" si="75"/>
        <v>0</v>
      </c>
      <c r="C80" s="72">
        <f t="shared" si="75"/>
        <v>0</v>
      </c>
      <c r="D80" s="72">
        <f t="shared" si="59"/>
        <v>0</v>
      </c>
      <c r="E80" s="72">
        <f t="shared" si="59"/>
        <v>0</v>
      </c>
      <c r="F80" s="72">
        <f t="shared" si="61"/>
        <v>0</v>
      </c>
      <c r="G80" s="72">
        <f t="shared" si="60"/>
        <v>0</v>
      </c>
      <c r="H80" s="72">
        <f t="shared" si="60"/>
        <v>0</v>
      </c>
      <c r="I80" s="72">
        <f t="shared" si="62"/>
        <v>0</v>
      </c>
      <c r="J80" s="72">
        <f>S80+AB80</f>
        <v>0</v>
      </c>
      <c r="K80" s="214"/>
      <c r="L80" s="214"/>
      <c r="M80" s="214"/>
      <c r="N80" s="214"/>
      <c r="O80" s="214">
        <f t="shared" si="64"/>
        <v>0</v>
      </c>
      <c r="P80" s="214"/>
      <c r="Q80" s="214"/>
      <c r="R80" s="214">
        <f t="shared" si="65"/>
        <v>0</v>
      </c>
      <c r="S80" s="214"/>
      <c r="T80" s="214"/>
      <c r="U80" s="214"/>
      <c r="V80" s="214"/>
      <c r="W80" s="214"/>
      <c r="X80" s="214">
        <f t="shared" si="67"/>
        <v>0</v>
      </c>
      <c r="Y80" s="214"/>
      <c r="Z80" s="214"/>
      <c r="AA80" s="214">
        <f t="shared" si="68"/>
        <v>0</v>
      </c>
      <c r="AB80" s="214"/>
    </row>
    <row r="81" spans="1:28">
      <c r="A81" s="71" t="s">
        <v>136</v>
      </c>
      <c r="B81" s="72">
        <f t="shared" si="75"/>
        <v>0</v>
      </c>
      <c r="C81" s="72">
        <f t="shared" si="75"/>
        <v>0</v>
      </c>
      <c r="D81" s="72">
        <f t="shared" si="59"/>
        <v>0</v>
      </c>
      <c r="E81" s="72">
        <f t="shared" si="59"/>
        <v>0</v>
      </c>
      <c r="F81" s="72">
        <f t="shared" si="61"/>
        <v>0</v>
      </c>
      <c r="G81" s="72">
        <f t="shared" si="60"/>
        <v>0</v>
      </c>
      <c r="H81" s="72">
        <f t="shared" si="60"/>
        <v>0</v>
      </c>
      <c r="I81" s="72">
        <f t="shared" si="62"/>
        <v>0</v>
      </c>
      <c r="J81" s="72">
        <f>S81+AB81</f>
        <v>0</v>
      </c>
      <c r="K81" s="214"/>
      <c r="L81" s="214"/>
      <c r="M81" s="214"/>
      <c r="N81" s="214"/>
      <c r="O81" s="214">
        <f t="shared" si="64"/>
        <v>0</v>
      </c>
      <c r="P81" s="214"/>
      <c r="Q81" s="214"/>
      <c r="R81" s="214">
        <f t="shared" si="65"/>
        <v>0</v>
      </c>
      <c r="S81" s="214"/>
      <c r="T81" s="214"/>
      <c r="U81" s="214"/>
      <c r="V81" s="214"/>
      <c r="W81" s="214"/>
      <c r="X81" s="214">
        <f t="shared" si="67"/>
        <v>0</v>
      </c>
      <c r="Y81" s="214"/>
      <c r="Z81" s="214"/>
      <c r="AA81" s="214">
        <f t="shared" si="68"/>
        <v>0</v>
      </c>
      <c r="AB81" s="214"/>
    </row>
    <row r="82" spans="1:28">
      <c r="A82" s="71" t="s">
        <v>137</v>
      </c>
      <c r="B82" s="72">
        <f t="shared" si="75"/>
        <v>0</v>
      </c>
      <c r="C82" s="72">
        <f t="shared" si="75"/>
        <v>0</v>
      </c>
      <c r="D82" s="72">
        <f t="shared" si="59"/>
        <v>0</v>
      </c>
      <c r="E82" s="72">
        <f t="shared" si="59"/>
        <v>0</v>
      </c>
      <c r="F82" s="72">
        <f t="shared" si="61"/>
        <v>0</v>
      </c>
      <c r="G82" s="72">
        <f t="shared" si="60"/>
        <v>0</v>
      </c>
      <c r="H82" s="72">
        <f t="shared" si="60"/>
        <v>0</v>
      </c>
      <c r="I82" s="72">
        <f t="shared" si="62"/>
        <v>0</v>
      </c>
      <c r="J82" s="72">
        <f>S82+AB82</f>
        <v>0</v>
      </c>
      <c r="K82" s="214"/>
      <c r="L82" s="214"/>
      <c r="M82" s="214"/>
      <c r="N82" s="214"/>
      <c r="O82" s="214">
        <f t="shared" si="64"/>
        <v>0</v>
      </c>
      <c r="P82" s="214"/>
      <c r="Q82" s="214"/>
      <c r="R82" s="214">
        <f t="shared" si="65"/>
        <v>0</v>
      </c>
      <c r="S82" s="214"/>
      <c r="T82" s="214"/>
      <c r="U82" s="214"/>
      <c r="V82" s="214"/>
      <c r="W82" s="214"/>
      <c r="X82" s="214">
        <f t="shared" si="67"/>
        <v>0</v>
      </c>
      <c r="Y82" s="214"/>
      <c r="Z82" s="214"/>
      <c r="AA82" s="214">
        <f t="shared" si="68"/>
        <v>0</v>
      </c>
      <c r="AB82" s="214"/>
    </row>
    <row r="83" spans="1:28">
      <c r="A83" s="71" t="s">
        <v>138</v>
      </c>
      <c r="B83" s="72">
        <f t="shared" si="75"/>
        <v>0</v>
      </c>
      <c r="C83" s="72">
        <f t="shared" si="75"/>
        <v>0</v>
      </c>
      <c r="D83" s="72">
        <f t="shared" si="59"/>
        <v>0</v>
      </c>
      <c r="E83" s="72">
        <f t="shared" si="59"/>
        <v>0</v>
      </c>
      <c r="F83" s="72">
        <f t="shared" si="61"/>
        <v>0</v>
      </c>
      <c r="G83" s="72">
        <f t="shared" si="60"/>
        <v>0</v>
      </c>
      <c r="H83" s="72">
        <f t="shared" si="60"/>
        <v>0</v>
      </c>
      <c r="I83" s="72">
        <f t="shared" si="62"/>
        <v>0</v>
      </c>
      <c r="J83" s="72">
        <f>S83+AB83</f>
        <v>0</v>
      </c>
      <c r="K83" s="214"/>
      <c r="L83" s="214"/>
      <c r="M83" s="214"/>
      <c r="N83" s="214"/>
      <c r="O83" s="214">
        <f t="shared" si="64"/>
        <v>0</v>
      </c>
      <c r="P83" s="214"/>
      <c r="Q83" s="214"/>
      <c r="R83" s="214">
        <f t="shared" si="65"/>
        <v>0</v>
      </c>
      <c r="S83" s="214"/>
      <c r="T83" s="214"/>
      <c r="U83" s="214"/>
      <c r="V83" s="214"/>
      <c r="W83" s="214"/>
      <c r="X83" s="214">
        <f t="shared" si="67"/>
        <v>0</v>
      </c>
      <c r="Y83" s="214"/>
      <c r="Z83" s="214"/>
      <c r="AA83" s="214">
        <f t="shared" si="68"/>
        <v>0</v>
      </c>
      <c r="AB83" s="214"/>
    </row>
    <row r="84" spans="1:28" ht="45.75" thickBot="1">
      <c r="A84" s="199" t="s">
        <v>139</v>
      </c>
      <c r="B84" s="69">
        <f>B72+B73-B78</f>
        <v>0</v>
      </c>
      <c r="C84" s="69">
        <f t="shared" ref="C84:AB84" si="76">C72+C73-C78</f>
        <v>0</v>
      </c>
      <c r="D84" s="69">
        <f t="shared" si="76"/>
        <v>0</v>
      </c>
      <c r="E84" s="69">
        <f t="shared" si="76"/>
        <v>0</v>
      </c>
      <c r="F84" s="69">
        <f t="shared" si="76"/>
        <v>0</v>
      </c>
      <c r="G84" s="69">
        <f t="shared" si="76"/>
        <v>0</v>
      </c>
      <c r="H84" s="69">
        <f t="shared" si="76"/>
        <v>0</v>
      </c>
      <c r="I84" s="69">
        <f t="shared" si="76"/>
        <v>0</v>
      </c>
      <c r="J84" s="69">
        <f t="shared" si="76"/>
        <v>0</v>
      </c>
      <c r="K84" s="69">
        <f t="shared" si="76"/>
        <v>0</v>
      </c>
      <c r="L84" s="69">
        <f t="shared" si="76"/>
        <v>0</v>
      </c>
      <c r="M84" s="69">
        <f t="shared" si="76"/>
        <v>0</v>
      </c>
      <c r="N84" s="69">
        <f t="shared" si="76"/>
        <v>0</v>
      </c>
      <c r="O84" s="69">
        <f t="shared" si="76"/>
        <v>0</v>
      </c>
      <c r="P84" s="69">
        <f t="shared" si="76"/>
        <v>0</v>
      </c>
      <c r="Q84" s="69">
        <f t="shared" si="76"/>
        <v>0</v>
      </c>
      <c r="R84" s="69">
        <f t="shared" si="76"/>
        <v>0</v>
      </c>
      <c r="S84" s="69">
        <f t="shared" si="76"/>
        <v>0</v>
      </c>
      <c r="T84" s="69">
        <f t="shared" si="76"/>
        <v>0</v>
      </c>
      <c r="U84" s="69">
        <f t="shared" si="76"/>
        <v>0</v>
      </c>
      <c r="V84" s="69">
        <f t="shared" si="76"/>
        <v>0</v>
      </c>
      <c r="W84" s="69">
        <f t="shared" si="76"/>
        <v>0</v>
      </c>
      <c r="X84" s="69">
        <f t="shared" si="76"/>
        <v>0</v>
      </c>
      <c r="Y84" s="69">
        <f t="shared" si="76"/>
        <v>0</v>
      </c>
      <c r="Z84" s="69">
        <f t="shared" si="76"/>
        <v>0</v>
      </c>
      <c r="AA84" s="69">
        <f t="shared" si="76"/>
        <v>0</v>
      </c>
      <c r="AB84" s="69">
        <f t="shared" si="76"/>
        <v>0</v>
      </c>
    </row>
    <row r="85" spans="1:28">
      <c r="A85" s="73"/>
      <c r="B85" s="74"/>
      <c r="C85" s="75"/>
      <c r="D85" s="75"/>
      <c r="E85" s="75"/>
      <c r="F85" s="75"/>
      <c r="G85" s="75"/>
      <c r="H85" s="75"/>
      <c r="I85" s="75"/>
      <c r="J85" s="75"/>
      <c r="K85" s="73"/>
      <c r="L85" s="73"/>
      <c r="M85" s="73"/>
      <c r="N85" s="73"/>
      <c r="O85" s="73"/>
      <c r="P85" s="73"/>
      <c r="Q85" s="73"/>
      <c r="R85" s="73"/>
      <c r="S85" s="73"/>
      <c r="T85" s="73"/>
      <c r="U85" s="74"/>
      <c r="V85" s="74"/>
      <c r="W85" s="74"/>
      <c r="X85" s="74"/>
      <c r="Y85" s="74"/>
      <c r="Z85" s="74"/>
      <c r="AA85" s="74"/>
      <c r="AB85" s="74"/>
    </row>
    <row r="86" spans="1:28" s="52" customFormat="1" ht="15.75">
      <c r="A86" s="79"/>
      <c r="B86" s="80"/>
      <c r="C86" s="81"/>
      <c r="D86" s="81"/>
      <c r="E86" s="81"/>
      <c r="F86" s="81"/>
      <c r="G86" s="81"/>
      <c r="H86" s="81"/>
      <c r="I86" s="81"/>
      <c r="J86" s="81"/>
      <c r="K86" s="1"/>
      <c r="L86" s="1"/>
      <c r="M86" s="1"/>
      <c r="N86" s="1"/>
      <c r="O86" s="1"/>
      <c r="P86" s="1"/>
      <c r="Q86" s="1"/>
      <c r="R86" s="1"/>
      <c r="S86" s="1"/>
      <c r="T86" s="1"/>
      <c r="U86" s="1"/>
      <c r="V86" s="1"/>
      <c r="W86" s="1"/>
      <c r="X86" s="1"/>
      <c r="Y86" s="1"/>
      <c r="Z86" s="1"/>
      <c r="AA86" s="1"/>
      <c r="AB86" s="80"/>
    </row>
    <row r="87" spans="1:28" s="52" customFormat="1" ht="15.75">
      <c r="A87" s="82" t="s">
        <v>142</v>
      </c>
      <c r="B87" s="83"/>
      <c r="C87" s="84"/>
      <c r="D87" s="84"/>
      <c r="E87" s="84"/>
      <c r="F87" s="84"/>
      <c r="G87" s="84"/>
      <c r="H87" s="84"/>
      <c r="I87" s="84"/>
      <c r="J87" s="84"/>
      <c r="K87" s="85"/>
      <c r="L87" s="85"/>
      <c r="M87" s="85"/>
      <c r="N87" s="85"/>
      <c r="O87" s="85"/>
      <c r="P87" s="85"/>
      <c r="Q87" s="85"/>
      <c r="R87" s="85"/>
      <c r="S87" s="85"/>
      <c r="T87" s="85"/>
      <c r="U87" s="85"/>
      <c r="V87" s="85"/>
      <c r="W87" s="85"/>
      <c r="X87" s="85"/>
      <c r="Y87" s="85"/>
      <c r="Z87" s="85"/>
      <c r="AA87" s="85"/>
      <c r="AB87" s="83"/>
    </row>
    <row r="88" spans="1:28" ht="15.75">
      <c r="A88" s="86" t="s">
        <v>143</v>
      </c>
      <c r="B88" s="85"/>
      <c r="C88" s="87"/>
      <c r="D88" s="87"/>
      <c r="E88" s="87"/>
      <c r="F88" s="87"/>
      <c r="G88" s="87"/>
      <c r="H88" s="87"/>
      <c r="I88" s="87"/>
      <c r="J88" s="87"/>
      <c r="K88" s="85"/>
      <c r="L88" s="85"/>
      <c r="M88" s="85"/>
      <c r="N88" s="85"/>
      <c r="O88" s="85"/>
      <c r="P88" s="85"/>
      <c r="Q88" s="85"/>
      <c r="R88" s="85"/>
      <c r="S88" s="85"/>
      <c r="T88" s="85"/>
      <c r="U88" s="85"/>
      <c r="V88" s="85"/>
      <c r="W88" s="85"/>
      <c r="X88" s="85"/>
      <c r="Y88" s="85"/>
      <c r="Z88" s="85"/>
      <c r="AA88" s="85"/>
      <c r="AB88" s="85"/>
    </row>
    <row r="89" spans="1:28" ht="15.75">
      <c r="A89" s="86" t="s">
        <v>144</v>
      </c>
      <c r="B89" s="85"/>
      <c r="C89" s="87"/>
      <c r="D89" s="87"/>
      <c r="E89" s="87"/>
      <c r="F89" s="87"/>
      <c r="G89" s="87"/>
      <c r="H89" s="87"/>
      <c r="I89" s="87"/>
      <c r="J89" s="87"/>
      <c r="K89" s="85"/>
      <c r="L89" s="85"/>
      <c r="M89" s="85"/>
      <c r="N89" s="85"/>
      <c r="O89" s="85"/>
      <c r="P89" s="85"/>
      <c r="Q89" s="85"/>
      <c r="R89" s="85"/>
      <c r="S89" s="85"/>
      <c r="T89" s="85"/>
      <c r="U89" s="85"/>
      <c r="V89" s="85"/>
      <c r="W89" s="85"/>
      <c r="X89" s="85"/>
      <c r="Y89" s="85"/>
      <c r="Z89" s="85"/>
      <c r="AA89" s="85"/>
      <c r="AB89" s="85"/>
    </row>
    <row r="90" spans="1:28" ht="15.75">
      <c r="A90" s="86" t="s">
        <v>145</v>
      </c>
      <c r="B90" s="85"/>
      <c r="C90" s="87"/>
      <c r="D90" s="87"/>
      <c r="E90" s="87"/>
      <c r="F90" s="87"/>
      <c r="G90" s="87"/>
      <c r="H90" s="87"/>
      <c r="I90" s="87"/>
      <c r="J90" s="87"/>
      <c r="K90" s="85"/>
      <c r="L90" s="85"/>
      <c r="M90" s="85"/>
      <c r="N90" s="85"/>
      <c r="O90" s="85"/>
      <c r="P90" s="85"/>
      <c r="Q90" s="85"/>
      <c r="R90" s="85"/>
      <c r="S90" s="85"/>
      <c r="T90" s="85"/>
      <c r="U90" s="85"/>
      <c r="V90" s="85"/>
      <c r="W90" s="85"/>
      <c r="X90" s="85"/>
      <c r="Y90" s="85"/>
      <c r="Z90" s="85"/>
      <c r="AA90" s="85"/>
      <c r="AB90" s="85"/>
    </row>
    <row r="91" spans="1:28" ht="15.75">
      <c r="A91" s="86" t="s">
        <v>146</v>
      </c>
      <c r="B91" s="85"/>
      <c r="C91" s="87"/>
      <c r="D91" s="87"/>
      <c r="E91" s="87"/>
      <c r="F91" s="87"/>
      <c r="G91" s="87"/>
      <c r="H91" s="87"/>
      <c r="I91" s="87"/>
      <c r="J91" s="87"/>
      <c r="K91" s="85"/>
      <c r="L91" s="85"/>
      <c r="M91" s="85"/>
      <c r="N91" s="85"/>
      <c r="O91" s="85"/>
      <c r="P91" s="85"/>
      <c r="Q91" s="85"/>
      <c r="R91" s="85"/>
      <c r="S91" s="85"/>
      <c r="T91" s="85"/>
      <c r="U91" s="85"/>
      <c r="V91" s="85"/>
      <c r="W91" s="85"/>
      <c r="X91" s="85"/>
      <c r="Y91" s="85"/>
      <c r="Z91" s="85"/>
      <c r="AA91" s="85"/>
      <c r="AB91" s="85"/>
    </row>
    <row r="92" spans="1:28">
      <c r="B92" s="1"/>
      <c r="C92" s="77"/>
      <c r="D92" s="77"/>
      <c r="E92" s="77"/>
      <c r="F92" s="77"/>
      <c r="G92" s="77"/>
      <c r="H92" s="77"/>
      <c r="I92" s="77"/>
      <c r="J92" s="77"/>
      <c r="K92" s="1"/>
      <c r="L92" s="1"/>
      <c r="M92" s="1"/>
      <c r="N92" s="1"/>
      <c r="O92" s="1"/>
      <c r="P92" s="1"/>
      <c r="Q92" s="1"/>
      <c r="R92" s="1"/>
      <c r="S92" s="1"/>
      <c r="T92" s="1"/>
      <c r="U92" s="1"/>
      <c r="V92" s="1"/>
      <c r="W92" s="1"/>
      <c r="X92" s="1"/>
      <c r="Y92" s="1"/>
      <c r="Z92" s="1"/>
      <c r="AA92" s="1"/>
      <c r="AB92" s="1"/>
    </row>
    <row r="93" spans="1:28" ht="16.5">
      <c r="B93" s="1"/>
      <c r="C93" s="77"/>
      <c r="D93" s="77"/>
      <c r="E93" s="77"/>
      <c r="F93" s="77"/>
      <c r="G93" s="77"/>
      <c r="H93" s="77"/>
      <c r="I93" s="77"/>
      <c r="J93" s="77"/>
      <c r="K93" s="1"/>
      <c r="L93" s="1"/>
      <c r="M93" s="1"/>
      <c r="N93" s="1"/>
      <c r="O93" s="1"/>
      <c r="P93" s="1"/>
      <c r="Q93" s="1"/>
      <c r="R93" s="1"/>
      <c r="S93" s="1"/>
      <c r="T93" s="1"/>
      <c r="U93" s="1"/>
      <c r="V93" s="1"/>
      <c r="W93" s="1"/>
      <c r="X93" s="1"/>
      <c r="Y93" s="1"/>
      <c r="Z93" s="1"/>
      <c r="AA93" s="121"/>
      <c r="AB93" s="1"/>
    </row>
    <row r="94" spans="1:28">
      <c r="B94" s="1"/>
      <c r="C94" s="77"/>
      <c r="D94" s="77"/>
      <c r="E94" s="77"/>
      <c r="F94" s="77"/>
      <c r="G94" s="77"/>
      <c r="H94" s="77"/>
      <c r="I94" s="77"/>
      <c r="J94" s="77"/>
      <c r="K94" s="1"/>
      <c r="L94" s="1"/>
      <c r="M94" s="1"/>
      <c r="N94" s="1"/>
      <c r="O94" s="1"/>
      <c r="P94" s="1"/>
      <c r="Q94" s="1"/>
      <c r="R94" s="1"/>
      <c r="S94" s="1"/>
      <c r="T94" s="1"/>
      <c r="U94" s="1"/>
      <c r="V94" s="1"/>
      <c r="W94" s="1"/>
      <c r="X94" s="1"/>
      <c r="Y94" s="1"/>
      <c r="Z94" s="1"/>
      <c r="AA94" s="122"/>
      <c r="AB94" s="1"/>
    </row>
    <row r="95" spans="1:28">
      <c r="A95" s="4"/>
      <c r="C95" s="53"/>
      <c r="H95" s="53"/>
      <c r="I95" s="53"/>
      <c r="J95" s="53"/>
    </row>
    <row r="96" spans="1:28" ht="16.5">
      <c r="A96" s="293" t="s">
        <v>148</v>
      </c>
      <c r="B96" s="295" t="s">
        <v>149</v>
      </c>
      <c r="C96" s="295"/>
      <c r="D96" s="295"/>
      <c r="E96" s="295"/>
      <c r="F96" s="295"/>
      <c r="G96" s="295"/>
      <c r="H96" s="295"/>
      <c r="I96" s="295"/>
      <c r="J96" s="295"/>
    </row>
    <row r="97" spans="1:10">
      <c r="A97" s="294"/>
      <c r="B97" s="296" t="s">
        <v>94</v>
      </c>
      <c r="C97" s="296" t="s">
        <v>95</v>
      </c>
      <c r="D97" s="297" t="s">
        <v>96</v>
      </c>
      <c r="E97" s="297"/>
      <c r="F97" s="297"/>
      <c r="G97" s="297"/>
      <c r="H97" s="297"/>
      <c r="I97" s="297"/>
      <c r="J97" s="296" t="s">
        <v>97</v>
      </c>
    </row>
    <row r="98" spans="1:10">
      <c r="A98" s="294"/>
      <c r="B98" s="296"/>
      <c r="C98" s="296"/>
      <c r="D98" s="297" t="s">
        <v>98</v>
      </c>
      <c r="E98" s="297"/>
      <c r="F98" s="297"/>
      <c r="G98" s="297" t="s">
        <v>99</v>
      </c>
      <c r="H98" s="297"/>
      <c r="I98" s="297"/>
      <c r="J98" s="296"/>
    </row>
    <row r="99" spans="1:10" ht="15.75">
      <c r="A99" s="216"/>
      <c r="B99" s="191"/>
      <c r="C99" s="191"/>
      <c r="D99" s="217" t="s">
        <v>263</v>
      </c>
      <c r="E99" s="217" t="s">
        <v>264</v>
      </c>
      <c r="F99" s="217" t="s">
        <v>261</v>
      </c>
      <c r="G99" s="217" t="s">
        <v>263</v>
      </c>
      <c r="H99" s="217" t="s">
        <v>264</v>
      </c>
      <c r="I99" s="217" t="s">
        <v>261</v>
      </c>
      <c r="J99" s="191"/>
    </row>
    <row r="100" spans="1:10" ht="15.75">
      <c r="A100" s="218" t="s">
        <v>100</v>
      </c>
      <c r="B100" s="176" t="b">
        <f>AND(IF(B12&lt;=2.5+B32+B52,TRUE,FALSE),(IF(B12&gt;=-2.5+B32+B52,TRUE,FALSE)))</f>
        <v>1</v>
      </c>
      <c r="C100" s="176" t="b">
        <f t="shared" ref="C100:J100" si="77">AND(IF(C12&lt;=2.5+C32+C52,TRUE,FALSE),(IF(C12&gt;=-2.5+C32+C52,TRUE,FALSE)))</f>
        <v>1</v>
      </c>
      <c r="D100" s="176" t="b">
        <f t="shared" si="77"/>
        <v>1</v>
      </c>
      <c r="E100" s="176" t="b">
        <f t="shared" si="77"/>
        <v>1</v>
      </c>
      <c r="F100" s="176" t="b">
        <f t="shared" si="77"/>
        <v>1</v>
      </c>
      <c r="G100" s="176" t="b">
        <f t="shared" si="77"/>
        <v>1</v>
      </c>
      <c r="H100" s="176" t="b">
        <f t="shared" si="77"/>
        <v>1</v>
      </c>
      <c r="I100" s="176" t="b">
        <f t="shared" si="77"/>
        <v>1</v>
      </c>
      <c r="J100" s="176" t="b">
        <f t="shared" si="77"/>
        <v>1</v>
      </c>
    </row>
    <row r="101" spans="1:10" ht="15.75">
      <c r="A101" s="218" t="s">
        <v>101</v>
      </c>
      <c r="B101" s="176" t="b">
        <f t="shared" ref="B101:J112" si="78">AND(IF(B13&lt;=2.5+B33+B53,TRUE,FALSE),(IF(B13&gt;=-2.5+B33+B53,TRUE,FALSE)))</f>
        <v>1</v>
      </c>
      <c r="C101" s="176" t="b">
        <f t="shared" si="78"/>
        <v>1</v>
      </c>
      <c r="D101" s="176" t="b">
        <f t="shared" si="78"/>
        <v>1</v>
      </c>
      <c r="E101" s="176" t="b">
        <f t="shared" si="78"/>
        <v>1</v>
      </c>
      <c r="F101" s="176" t="b">
        <f t="shared" si="78"/>
        <v>1</v>
      </c>
      <c r="G101" s="176" t="b">
        <f t="shared" si="78"/>
        <v>1</v>
      </c>
      <c r="H101" s="176" t="b">
        <f t="shared" si="78"/>
        <v>1</v>
      </c>
      <c r="I101" s="176" t="b">
        <f t="shared" si="78"/>
        <v>1</v>
      </c>
      <c r="J101" s="176" t="b">
        <f t="shared" si="78"/>
        <v>1</v>
      </c>
    </row>
    <row r="102" spans="1:10">
      <c r="A102" s="219" t="s">
        <v>102</v>
      </c>
      <c r="B102" s="176" t="b">
        <f t="shared" si="78"/>
        <v>1</v>
      </c>
      <c r="C102" s="176" t="b">
        <f t="shared" si="78"/>
        <v>1</v>
      </c>
      <c r="D102" s="176" t="b">
        <f t="shared" si="78"/>
        <v>1</v>
      </c>
      <c r="E102" s="176" t="b">
        <f t="shared" si="78"/>
        <v>1</v>
      </c>
      <c r="F102" s="176" t="b">
        <f t="shared" si="78"/>
        <v>1</v>
      </c>
      <c r="G102" s="176" t="b">
        <f t="shared" si="78"/>
        <v>1</v>
      </c>
      <c r="H102" s="176" t="b">
        <f t="shared" si="78"/>
        <v>1</v>
      </c>
      <c r="I102" s="176" t="b">
        <f t="shared" si="78"/>
        <v>1</v>
      </c>
      <c r="J102" s="176" t="b">
        <f t="shared" si="78"/>
        <v>1</v>
      </c>
    </row>
    <row r="103" spans="1:10">
      <c r="A103" s="219" t="s">
        <v>103</v>
      </c>
      <c r="B103" s="176" t="b">
        <f t="shared" si="78"/>
        <v>1</v>
      </c>
      <c r="C103" s="176" t="b">
        <f t="shared" si="78"/>
        <v>1</v>
      </c>
      <c r="D103" s="176" t="b">
        <f t="shared" si="78"/>
        <v>1</v>
      </c>
      <c r="E103" s="176" t="b">
        <f t="shared" si="78"/>
        <v>1</v>
      </c>
      <c r="F103" s="176" t="b">
        <f t="shared" si="78"/>
        <v>1</v>
      </c>
      <c r="G103" s="176" t="b">
        <f t="shared" si="78"/>
        <v>1</v>
      </c>
      <c r="H103" s="176" t="b">
        <f t="shared" si="78"/>
        <v>1</v>
      </c>
      <c r="I103" s="176" t="b">
        <f t="shared" si="78"/>
        <v>1</v>
      </c>
      <c r="J103" s="176" t="b">
        <f t="shared" si="78"/>
        <v>1</v>
      </c>
    </row>
    <row r="104" spans="1:10">
      <c r="A104" s="219" t="s">
        <v>104</v>
      </c>
      <c r="B104" s="176" t="b">
        <f t="shared" si="78"/>
        <v>1</v>
      </c>
      <c r="C104" s="176" t="b">
        <f t="shared" si="78"/>
        <v>1</v>
      </c>
      <c r="D104" s="176" t="b">
        <f t="shared" si="78"/>
        <v>1</v>
      </c>
      <c r="E104" s="176" t="b">
        <f t="shared" si="78"/>
        <v>1</v>
      </c>
      <c r="F104" s="176" t="b">
        <f t="shared" si="78"/>
        <v>1</v>
      </c>
      <c r="G104" s="176" t="b">
        <f t="shared" si="78"/>
        <v>1</v>
      </c>
      <c r="H104" s="176" t="b">
        <f t="shared" si="78"/>
        <v>1</v>
      </c>
      <c r="I104" s="176" t="b">
        <f t="shared" si="78"/>
        <v>1</v>
      </c>
      <c r="J104" s="176" t="b">
        <f t="shared" si="78"/>
        <v>1</v>
      </c>
    </row>
    <row r="105" spans="1:10">
      <c r="A105" s="219" t="s">
        <v>105</v>
      </c>
      <c r="B105" s="176" t="b">
        <f t="shared" si="78"/>
        <v>1</v>
      </c>
      <c r="C105" s="176" t="b">
        <f t="shared" si="78"/>
        <v>1</v>
      </c>
      <c r="D105" s="176" t="b">
        <f t="shared" si="78"/>
        <v>1</v>
      </c>
      <c r="E105" s="176" t="b">
        <f t="shared" si="78"/>
        <v>1</v>
      </c>
      <c r="F105" s="176" t="b">
        <f t="shared" si="78"/>
        <v>1</v>
      </c>
      <c r="G105" s="176" t="b">
        <f t="shared" si="78"/>
        <v>1</v>
      </c>
      <c r="H105" s="176" t="b">
        <f t="shared" si="78"/>
        <v>1</v>
      </c>
      <c r="I105" s="176" t="b">
        <f t="shared" si="78"/>
        <v>1</v>
      </c>
      <c r="J105" s="176" t="b">
        <f t="shared" si="78"/>
        <v>1</v>
      </c>
    </row>
    <row r="106" spans="1:10" ht="15.75">
      <c r="A106" s="220" t="s">
        <v>106</v>
      </c>
      <c r="B106" s="176" t="b">
        <f t="shared" si="78"/>
        <v>1</v>
      </c>
      <c r="C106" s="176" t="b">
        <f t="shared" si="78"/>
        <v>1</v>
      </c>
      <c r="D106" s="176" t="b">
        <f t="shared" si="78"/>
        <v>1</v>
      </c>
      <c r="E106" s="176" t="b">
        <f t="shared" si="78"/>
        <v>1</v>
      </c>
      <c r="F106" s="176" t="b">
        <f t="shared" si="78"/>
        <v>1</v>
      </c>
      <c r="G106" s="176" t="b">
        <f t="shared" si="78"/>
        <v>1</v>
      </c>
      <c r="H106" s="176" t="b">
        <f t="shared" si="78"/>
        <v>1</v>
      </c>
      <c r="I106" s="176" t="b">
        <f t="shared" si="78"/>
        <v>1</v>
      </c>
      <c r="J106" s="176" t="b">
        <f t="shared" si="78"/>
        <v>1</v>
      </c>
    </row>
    <row r="107" spans="1:10">
      <c r="A107" s="219" t="s">
        <v>107</v>
      </c>
      <c r="B107" s="176" t="b">
        <f t="shared" si="78"/>
        <v>1</v>
      </c>
      <c r="C107" s="176" t="b">
        <f t="shared" si="78"/>
        <v>1</v>
      </c>
      <c r="D107" s="176" t="b">
        <f t="shared" si="78"/>
        <v>1</v>
      </c>
      <c r="E107" s="176" t="b">
        <f t="shared" si="78"/>
        <v>1</v>
      </c>
      <c r="F107" s="176" t="b">
        <f t="shared" si="78"/>
        <v>1</v>
      </c>
      <c r="G107" s="176" t="b">
        <f t="shared" si="78"/>
        <v>1</v>
      </c>
      <c r="H107" s="176" t="b">
        <f t="shared" si="78"/>
        <v>1</v>
      </c>
      <c r="I107" s="176" t="b">
        <f t="shared" si="78"/>
        <v>1</v>
      </c>
      <c r="J107" s="176" t="b">
        <f t="shared" si="78"/>
        <v>1</v>
      </c>
    </row>
    <row r="108" spans="1:10">
      <c r="A108" s="219" t="s">
        <v>108</v>
      </c>
      <c r="B108" s="176" t="b">
        <f t="shared" si="78"/>
        <v>1</v>
      </c>
      <c r="C108" s="176" t="b">
        <f t="shared" si="78"/>
        <v>1</v>
      </c>
      <c r="D108" s="176" t="b">
        <f t="shared" si="78"/>
        <v>1</v>
      </c>
      <c r="E108" s="176" t="b">
        <f t="shared" si="78"/>
        <v>1</v>
      </c>
      <c r="F108" s="176" t="b">
        <f t="shared" si="78"/>
        <v>1</v>
      </c>
      <c r="G108" s="176" t="b">
        <f t="shared" si="78"/>
        <v>1</v>
      </c>
      <c r="H108" s="176" t="b">
        <f t="shared" si="78"/>
        <v>1</v>
      </c>
      <c r="I108" s="176" t="b">
        <f t="shared" si="78"/>
        <v>1</v>
      </c>
      <c r="J108" s="176" t="b">
        <f t="shared" si="78"/>
        <v>1</v>
      </c>
    </row>
    <row r="109" spans="1:10">
      <c r="A109" s="219" t="s">
        <v>109</v>
      </c>
      <c r="B109" s="176" t="b">
        <f t="shared" si="78"/>
        <v>1</v>
      </c>
      <c r="C109" s="176" t="b">
        <f t="shared" si="78"/>
        <v>1</v>
      </c>
      <c r="D109" s="176" t="b">
        <f t="shared" si="78"/>
        <v>1</v>
      </c>
      <c r="E109" s="176" t="b">
        <f>AND(IF(E21&lt;=2.5+E41+E61,TRUE,FALSE),(IF(E21&gt;=-2.5+E41+E61,TRUE,FALSE)))</f>
        <v>1</v>
      </c>
      <c r="F109" s="176" t="b">
        <f t="shared" si="78"/>
        <v>1</v>
      </c>
      <c r="G109" s="176" t="b">
        <f t="shared" si="78"/>
        <v>1</v>
      </c>
      <c r="H109" s="176" t="b">
        <f t="shared" si="78"/>
        <v>1</v>
      </c>
      <c r="I109" s="176" t="b">
        <f t="shared" si="78"/>
        <v>1</v>
      </c>
      <c r="J109" s="176" t="b">
        <f t="shared" si="78"/>
        <v>1</v>
      </c>
    </row>
    <row r="110" spans="1:10">
      <c r="A110" s="219" t="s">
        <v>110</v>
      </c>
      <c r="B110" s="176" t="b">
        <f t="shared" si="78"/>
        <v>1</v>
      </c>
      <c r="C110" s="176" t="b">
        <f t="shared" si="78"/>
        <v>1</v>
      </c>
      <c r="D110" s="176" t="b">
        <f t="shared" si="78"/>
        <v>1</v>
      </c>
      <c r="E110" s="176" t="b">
        <f t="shared" si="78"/>
        <v>1</v>
      </c>
      <c r="F110" s="176" t="b">
        <f t="shared" si="78"/>
        <v>1</v>
      </c>
      <c r="G110" s="176" t="b">
        <f t="shared" si="78"/>
        <v>1</v>
      </c>
      <c r="H110" s="176" t="b">
        <f t="shared" si="78"/>
        <v>1</v>
      </c>
      <c r="I110" s="176" t="b">
        <f t="shared" si="78"/>
        <v>1</v>
      </c>
      <c r="J110" s="176" t="b">
        <f t="shared" si="78"/>
        <v>1</v>
      </c>
    </row>
    <row r="111" spans="1:10">
      <c r="A111" s="219" t="s">
        <v>111</v>
      </c>
      <c r="B111" s="176" t="b">
        <f t="shared" si="78"/>
        <v>1</v>
      </c>
      <c r="C111" s="176" t="b">
        <f t="shared" si="78"/>
        <v>1</v>
      </c>
      <c r="D111" s="176" t="b">
        <f t="shared" si="78"/>
        <v>1</v>
      </c>
      <c r="E111" s="176" t="b">
        <f t="shared" si="78"/>
        <v>1</v>
      </c>
      <c r="F111" s="176" t="b">
        <f t="shared" si="78"/>
        <v>1</v>
      </c>
      <c r="G111" s="176" t="b">
        <f t="shared" si="78"/>
        <v>1</v>
      </c>
      <c r="H111" s="176" t="b">
        <f t="shared" si="78"/>
        <v>1</v>
      </c>
      <c r="I111" s="176" t="b">
        <f t="shared" si="78"/>
        <v>1</v>
      </c>
      <c r="J111" s="176" t="b">
        <f t="shared" si="78"/>
        <v>1</v>
      </c>
    </row>
    <row r="112" spans="1:10" ht="29.25">
      <c r="A112" s="220" t="s">
        <v>112</v>
      </c>
      <c r="B112" s="176" t="b">
        <f t="shared" si="78"/>
        <v>1</v>
      </c>
      <c r="C112" s="176" t="b">
        <f t="shared" si="78"/>
        <v>1</v>
      </c>
      <c r="D112" s="176" t="b">
        <f t="shared" si="78"/>
        <v>1</v>
      </c>
      <c r="E112" s="176" t="b">
        <f t="shared" si="78"/>
        <v>1</v>
      </c>
      <c r="F112" s="176" t="b">
        <f t="shared" si="78"/>
        <v>1</v>
      </c>
      <c r="G112" s="176" t="b">
        <f t="shared" si="78"/>
        <v>1</v>
      </c>
      <c r="H112" s="176" t="b">
        <f t="shared" si="78"/>
        <v>1</v>
      </c>
      <c r="I112" s="176" t="b">
        <f t="shared" si="78"/>
        <v>1</v>
      </c>
      <c r="J112" s="176" t="b">
        <f t="shared" si="78"/>
        <v>1</v>
      </c>
    </row>
    <row r="113" spans="1:29">
      <c r="A113" s="88"/>
      <c r="D113" s="4"/>
      <c r="E113" s="4"/>
      <c r="F113" s="221"/>
      <c r="G113" s="221"/>
      <c r="H113" s="221"/>
      <c r="I113" s="221"/>
      <c r="J113" s="221"/>
      <c r="K113" s="221"/>
    </row>
    <row r="114" spans="1:29" ht="16.5">
      <c r="A114" s="293" t="s">
        <v>150</v>
      </c>
      <c r="B114" s="295" t="s">
        <v>149</v>
      </c>
      <c r="C114" s="295"/>
      <c r="D114" s="295"/>
      <c r="E114" s="295"/>
      <c r="F114" s="295"/>
      <c r="G114" s="295"/>
      <c r="H114" s="295"/>
      <c r="I114" s="295"/>
      <c r="J114" s="295"/>
      <c r="K114" s="53"/>
    </row>
    <row r="115" spans="1:29">
      <c r="A115" s="294"/>
      <c r="B115" s="296" t="s">
        <v>94</v>
      </c>
      <c r="C115" s="296" t="s">
        <v>95</v>
      </c>
      <c r="D115" s="297" t="s">
        <v>96</v>
      </c>
      <c r="E115" s="297"/>
      <c r="F115" s="297"/>
      <c r="G115" s="297"/>
      <c r="H115" s="297"/>
      <c r="I115" s="297"/>
      <c r="J115" s="296" t="s">
        <v>97</v>
      </c>
      <c r="K115" s="53"/>
    </row>
    <row r="116" spans="1:29">
      <c r="A116" s="294"/>
      <c r="B116" s="296"/>
      <c r="C116" s="296"/>
      <c r="D116" s="297" t="s">
        <v>98</v>
      </c>
      <c r="E116" s="297"/>
      <c r="F116" s="297"/>
      <c r="G116" s="297" t="s">
        <v>99</v>
      </c>
      <c r="H116" s="297"/>
      <c r="I116" s="297"/>
      <c r="J116" s="296"/>
      <c r="K116" s="53"/>
    </row>
    <row r="117" spans="1:29" ht="15.75">
      <c r="A117" s="216"/>
      <c r="B117" s="191"/>
      <c r="C117" s="191"/>
      <c r="D117" s="217" t="s">
        <v>263</v>
      </c>
      <c r="E117" s="217" t="s">
        <v>264</v>
      </c>
      <c r="F117" s="217" t="s">
        <v>261</v>
      </c>
      <c r="G117" s="217" t="s">
        <v>263</v>
      </c>
      <c r="H117" s="217" t="s">
        <v>264</v>
      </c>
      <c r="I117" s="217" t="s">
        <v>261</v>
      </c>
      <c r="J117" s="191"/>
      <c r="K117" s="53"/>
    </row>
    <row r="118" spans="1:29" ht="15.75">
      <c r="A118" s="218" t="s">
        <v>100</v>
      </c>
      <c r="B118" s="176" t="b">
        <f>AND(IF(B72&lt;=2.5+K72+T72,TRUE,FALSE),(IF(B72&gt;=-2.5+K72+T72,TRUE,FALSE)))</f>
        <v>1</v>
      </c>
      <c r="C118" s="176" t="b">
        <f t="shared" ref="C118:J130" si="79">AND(IF(C72&lt;=2.5+L72+U72,TRUE,FALSE),(IF(C72&gt;=-2.5+L72+U72,TRUE,FALSE)))</f>
        <v>1</v>
      </c>
      <c r="D118" s="176" t="b">
        <f t="shared" si="79"/>
        <v>1</v>
      </c>
      <c r="E118" s="176" t="b">
        <f t="shared" si="79"/>
        <v>1</v>
      </c>
      <c r="F118" s="176" t="b">
        <f t="shared" si="79"/>
        <v>1</v>
      </c>
      <c r="G118" s="176" t="b">
        <f t="shared" si="79"/>
        <v>1</v>
      </c>
      <c r="H118" s="176" t="b">
        <f t="shared" si="79"/>
        <v>1</v>
      </c>
      <c r="I118" s="176" t="b">
        <f t="shared" si="79"/>
        <v>1</v>
      </c>
      <c r="J118" s="176" t="b">
        <f t="shared" si="79"/>
        <v>1</v>
      </c>
      <c r="K118" s="53"/>
    </row>
    <row r="119" spans="1:29" s="53" customFormat="1" ht="15.75">
      <c r="A119" s="218" t="s">
        <v>101</v>
      </c>
      <c r="B119" s="176" t="b">
        <f t="shared" ref="B119:B130" si="80">AND(IF(B73&lt;=2.5+K73+T73,TRUE,FALSE),(IF(B73&gt;=-2.5+K73+T73,TRUE,FALSE)))</f>
        <v>1</v>
      </c>
      <c r="C119" s="176" t="b">
        <f t="shared" si="79"/>
        <v>1</v>
      </c>
      <c r="D119" s="176" t="b">
        <f t="shared" si="79"/>
        <v>1</v>
      </c>
      <c r="E119" s="176" t="b">
        <f t="shared" si="79"/>
        <v>1</v>
      </c>
      <c r="F119" s="176" t="b">
        <f t="shared" si="79"/>
        <v>1</v>
      </c>
      <c r="G119" s="176" t="b">
        <f t="shared" si="79"/>
        <v>1</v>
      </c>
      <c r="H119" s="176" t="b">
        <f t="shared" si="79"/>
        <v>1</v>
      </c>
      <c r="I119" s="176" t="b">
        <f t="shared" si="79"/>
        <v>1</v>
      </c>
      <c r="J119" s="176" t="b">
        <f t="shared" si="79"/>
        <v>1</v>
      </c>
      <c r="L119" s="4"/>
      <c r="M119" s="4"/>
      <c r="N119" s="4"/>
      <c r="O119" s="4"/>
      <c r="P119" s="4"/>
      <c r="Q119" s="4"/>
      <c r="R119" s="4"/>
      <c r="S119" s="4"/>
      <c r="T119" s="4"/>
      <c r="U119" s="4"/>
      <c r="V119" s="4"/>
      <c r="W119" s="4"/>
      <c r="X119" s="4"/>
      <c r="Y119" s="4"/>
      <c r="Z119" s="4"/>
      <c r="AA119" s="4"/>
      <c r="AB119" s="4"/>
      <c r="AC119" s="4"/>
    </row>
    <row r="120" spans="1:29" s="53" customFormat="1">
      <c r="A120" s="219" t="s">
        <v>102</v>
      </c>
      <c r="B120" s="176" t="b">
        <f t="shared" si="80"/>
        <v>1</v>
      </c>
      <c r="C120" s="176" t="b">
        <f t="shared" si="79"/>
        <v>1</v>
      </c>
      <c r="D120" s="176" t="b">
        <f t="shared" si="79"/>
        <v>1</v>
      </c>
      <c r="E120" s="176" t="b">
        <f t="shared" si="79"/>
        <v>1</v>
      </c>
      <c r="F120" s="176" t="b">
        <f t="shared" si="79"/>
        <v>1</v>
      </c>
      <c r="G120" s="176" t="b">
        <f t="shared" si="79"/>
        <v>1</v>
      </c>
      <c r="H120" s="176" t="b">
        <f t="shared" si="79"/>
        <v>1</v>
      </c>
      <c r="I120" s="176" t="b">
        <f t="shared" si="79"/>
        <v>1</v>
      </c>
      <c r="J120" s="176" t="b">
        <f t="shared" si="79"/>
        <v>1</v>
      </c>
      <c r="L120" s="4"/>
      <c r="M120" s="4"/>
      <c r="N120" s="4"/>
      <c r="O120" s="4"/>
      <c r="P120" s="4"/>
      <c r="Q120" s="4"/>
      <c r="R120" s="4"/>
      <c r="S120" s="4"/>
      <c r="T120" s="4"/>
      <c r="U120" s="4"/>
      <c r="V120" s="4"/>
      <c r="W120" s="4"/>
      <c r="X120" s="4"/>
      <c r="Y120" s="4"/>
      <c r="Z120" s="4"/>
      <c r="AA120" s="4"/>
      <c r="AB120" s="4"/>
      <c r="AC120" s="4"/>
    </row>
    <row r="121" spans="1:29" s="53" customFormat="1">
      <c r="A121" s="219" t="s">
        <v>103</v>
      </c>
      <c r="B121" s="176" t="b">
        <f t="shared" si="80"/>
        <v>1</v>
      </c>
      <c r="C121" s="176" t="b">
        <f t="shared" si="79"/>
        <v>1</v>
      </c>
      <c r="D121" s="176" t="b">
        <f t="shared" si="79"/>
        <v>1</v>
      </c>
      <c r="E121" s="176" t="b">
        <f t="shared" si="79"/>
        <v>1</v>
      </c>
      <c r="F121" s="176" t="b">
        <f t="shared" si="79"/>
        <v>1</v>
      </c>
      <c r="G121" s="176" t="b">
        <f t="shared" si="79"/>
        <v>1</v>
      </c>
      <c r="H121" s="176" t="b">
        <f t="shared" si="79"/>
        <v>1</v>
      </c>
      <c r="I121" s="176" t="b">
        <f t="shared" si="79"/>
        <v>1</v>
      </c>
      <c r="J121" s="176" t="b">
        <f t="shared" si="79"/>
        <v>1</v>
      </c>
      <c r="L121" s="4"/>
      <c r="M121" s="4"/>
      <c r="N121" s="4"/>
      <c r="O121" s="4"/>
      <c r="P121" s="4"/>
      <c r="Q121" s="4"/>
      <c r="R121" s="4"/>
      <c r="S121" s="4"/>
      <c r="T121" s="4"/>
      <c r="U121" s="4"/>
      <c r="V121" s="4"/>
      <c r="W121" s="4"/>
      <c r="X121" s="4"/>
      <c r="Y121" s="4"/>
      <c r="Z121" s="4"/>
      <c r="AA121" s="4"/>
      <c r="AB121" s="4"/>
      <c r="AC121" s="4"/>
    </row>
    <row r="122" spans="1:29" s="53" customFormat="1">
      <c r="A122" s="219" t="s">
        <v>104</v>
      </c>
      <c r="B122" s="176" t="b">
        <f t="shared" si="80"/>
        <v>1</v>
      </c>
      <c r="C122" s="176" t="b">
        <f t="shared" si="79"/>
        <v>1</v>
      </c>
      <c r="D122" s="176" t="b">
        <f t="shared" si="79"/>
        <v>1</v>
      </c>
      <c r="E122" s="176" t="b">
        <f t="shared" si="79"/>
        <v>1</v>
      </c>
      <c r="F122" s="176" t="b">
        <f t="shared" si="79"/>
        <v>1</v>
      </c>
      <c r="G122" s="176" t="b">
        <f t="shared" si="79"/>
        <v>1</v>
      </c>
      <c r="H122" s="176" t="b">
        <f t="shared" si="79"/>
        <v>1</v>
      </c>
      <c r="I122" s="176" t="b">
        <f t="shared" si="79"/>
        <v>1</v>
      </c>
      <c r="J122" s="176" t="b">
        <f t="shared" si="79"/>
        <v>1</v>
      </c>
      <c r="L122" s="4"/>
      <c r="M122" s="4"/>
      <c r="N122" s="4"/>
      <c r="O122" s="4"/>
      <c r="P122" s="4"/>
      <c r="Q122" s="4"/>
      <c r="R122" s="4"/>
      <c r="S122" s="4"/>
      <c r="T122" s="4"/>
      <c r="U122" s="4"/>
      <c r="V122" s="4"/>
      <c r="W122" s="4"/>
      <c r="X122" s="4"/>
      <c r="Y122" s="4"/>
      <c r="Z122" s="4"/>
      <c r="AA122" s="4"/>
      <c r="AB122" s="4"/>
      <c r="AC122" s="4"/>
    </row>
    <row r="123" spans="1:29" s="53" customFormat="1">
      <c r="A123" s="219" t="s">
        <v>105</v>
      </c>
      <c r="B123" s="176" t="b">
        <f t="shared" si="80"/>
        <v>1</v>
      </c>
      <c r="C123" s="176" t="b">
        <f t="shared" si="79"/>
        <v>1</v>
      </c>
      <c r="D123" s="176" t="b">
        <f t="shared" si="79"/>
        <v>1</v>
      </c>
      <c r="E123" s="176" t="b">
        <f t="shared" si="79"/>
        <v>1</v>
      </c>
      <c r="F123" s="176" t="b">
        <f t="shared" si="79"/>
        <v>1</v>
      </c>
      <c r="G123" s="176" t="b">
        <f t="shared" si="79"/>
        <v>1</v>
      </c>
      <c r="H123" s="176" t="b">
        <f t="shared" si="79"/>
        <v>1</v>
      </c>
      <c r="I123" s="176" t="b">
        <f t="shared" si="79"/>
        <v>1</v>
      </c>
      <c r="J123" s="176" t="b">
        <f t="shared" si="79"/>
        <v>1</v>
      </c>
      <c r="L123" s="4"/>
      <c r="M123" s="4"/>
      <c r="N123" s="4"/>
      <c r="O123" s="4"/>
      <c r="P123" s="4"/>
      <c r="Q123" s="4"/>
      <c r="R123" s="4"/>
      <c r="S123" s="4"/>
      <c r="T123" s="4"/>
      <c r="U123" s="4"/>
      <c r="V123" s="4"/>
      <c r="W123" s="4"/>
      <c r="X123" s="4"/>
      <c r="Y123" s="4"/>
      <c r="Z123" s="4"/>
      <c r="AA123" s="4"/>
      <c r="AB123" s="4"/>
      <c r="AC123" s="4"/>
    </row>
    <row r="124" spans="1:29" s="53" customFormat="1" ht="15.75">
      <c r="A124" s="220" t="s">
        <v>106</v>
      </c>
      <c r="B124" s="176" t="b">
        <f t="shared" si="80"/>
        <v>1</v>
      </c>
      <c r="C124" s="176" t="b">
        <f t="shared" si="79"/>
        <v>1</v>
      </c>
      <c r="D124" s="176" t="b">
        <f t="shared" si="79"/>
        <v>1</v>
      </c>
      <c r="E124" s="176" t="b">
        <f t="shared" si="79"/>
        <v>1</v>
      </c>
      <c r="F124" s="176" t="b">
        <f t="shared" si="79"/>
        <v>1</v>
      </c>
      <c r="G124" s="176" t="b">
        <f t="shared" si="79"/>
        <v>1</v>
      </c>
      <c r="H124" s="176" t="b">
        <f t="shared" si="79"/>
        <v>1</v>
      </c>
      <c r="I124" s="176" t="b">
        <f t="shared" si="79"/>
        <v>1</v>
      </c>
      <c r="J124" s="176" t="b">
        <f t="shared" si="79"/>
        <v>1</v>
      </c>
      <c r="L124" s="4"/>
      <c r="M124" s="4"/>
      <c r="N124" s="4"/>
      <c r="O124" s="4"/>
      <c r="P124" s="4"/>
      <c r="Q124" s="4"/>
      <c r="R124" s="4"/>
      <c r="S124" s="4"/>
      <c r="T124" s="4"/>
      <c r="U124" s="4"/>
      <c r="V124" s="4"/>
      <c r="W124" s="4"/>
      <c r="X124" s="4"/>
      <c r="Y124" s="4"/>
      <c r="Z124" s="4"/>
      <c r="AA124" s="4"/>
      <c r="AB124" s="4"/>
      <c r="AC124" s="4"/>
    </row>
    <row r="125" spans="1:29" s="53" customFormat="1">
      <c r="A125" s="219" t="s">
        <v>107</v>
      </c>
      <c r="B125" s="176" t="b">
        <f t="shared" si="80"/>
        <v>1</v>
      </c>
      <c r="C125" s="176" t="b">
        <f t="shared" si="79"/>
        <v>1</v>
      </c>
      <c r="D125" s="176" t="b">
        <f t="shared" si="79"/>
        <v>1</v>
      </c>
      <c r="E125" s="176" t="b">
        <f t="shared" si="79"/>
        <v>1</v>
      </c>
      <c r="F125" s="176" t="b">
        <f t="shared" si="79"/>
        <v>1</v>
      </c>
      <c r="G125" s="176" t="b">
        <f t="shared" si="79"/>
        <v>1</v>
      </c>
      <c r="H125" s="176" t="b">
        <f t="shared" si="79"/>
        <v>1</v>
      </c>
      <c r="I125" s="176" t="b">
        <f t="shared" si="79"/>
        <v>1</v>
      </c>
      <c r="J125" s="176" t="b">
        <f t="shared" si="79"/>
        <v>1</v>
      </c>
      <c r="L125" s="4"/>
      <c r="M125" s="4"/>
      <c r="N125" s="4"/>
      <c r="O125" s="4"/>
      <c r="P125" s="4"/>
      <c r="Q125" s="4"/>
      <c r="R125" s="4"/>
      <c r="S125" s="4"/>
      <c r="T125" s="4"/>
      <c r="U125" s="4"/>
      <c r="V125" s="4"/>
      <c r="W125" s="4"/>
      <c r="X125" s="4"/>
      <c r="Y125" s="4"/>
      <c r="Z125" s="4"/>
      <c r="AA125" s="4"/>
      <c r="AB125" s="4"/>
      <c r="AC125" s="4"/>
    </row>
    <row r="126" spans="1:29" s="53" customFormat="1">
      <c r="A126" s="219" t="s">
        <v>108</v>
      </c>
      <c r="B126" s="176" t="b">
        <f t="shared" si="80"/>
        <v>1</v>
      </c>
      <c r="C126" s="176" t="b">
        <f t="shared" si="79"/>
        <v>1</v>
      </c>
      <c r="D126" s="176" t="b">
        <f t="shared" si="79"/>
        <v>1</v>
      </c>
      <c r="E126" s="176" t="b">
        <f t="shared" si="79"/>
        <v>1</v>
      </c>
      <c r="F126" s="176" t="b">
        <f t="shared" si="79"/>
        <v>1</v>
      </c>
      <c r="G126" s="176" t="b">
        <f t="shared" si="79"/>
        <v>1</v>
      </c>
      <c r="H126" s="176" t="b">
        <f t="shared" si="79"/>
        <v>1</v>
      </c>
      <c r="I126" s="176" t="b">
        <f t="shared" si="79"/>
        <v>1</v>
      </c>
      <c r="J126" s="176" t="b">
        <f t="shared" si="79"/>
        <v>1</v>
      </c>
      <c r="L126" s="4"/>
      <c r="M126" s="4"/>
      <c r="N126" s="4"/>
      <c r="O126" s="4"/>
      <c r="P126" s="4"/>
      <c r="Q126" s="4"/>
      <c r="R126" s="4"/>
      <c r="S126" s="4"/>
      <c r="T126" s="4"/>
      <c r="U126" s="4"/>
      <c r="V126" s="4"/>
      <c r="W126" s="4"/>
      <c r="X126" s="4"/>
      <c r="Y126" s="4"/>
      <c r="Z126" s="4"/>
      <c r="AA126" s="4"/>
      <c r="AB126" s="4"/>
      <c r="AC126" s="4"/>
    </row>
    <row r="127" spans="1:29" s="53" customFormat="1">
      <c r="A127" s="219" t="s">
        <v>109</v>
      </c>
      <c r="B127" s="176" t="b">
        <f t="shared" si="80"/>
        <v>1</v>
      </c>
      <c r="C127" s="176" t="b">
        <f t="shared" si="79"/>
        <v>1</v>
      </c>
      <c r="D127" s="176" t="b">
        <f t="shared" si="79"/>
        <v>1</v>
      </c>
      <c r="E127" s="176" t="b">
        <f t="shared" si="79"/>
        <v>1</v>
      </c>
      <c r="F127" s="176" t="b">
        <f t="shared" si="79"/>
        <v>1</v>
      </c>
      <c r="G127" s="176" t="b">
        <f t="shared" si="79"/>
        <v>1</v>
      </c>
      <c r="H127" s="176" t="b">
        <f t="shared" si="79"/>
        <v>1</v>
      </c>
      <c r="I127" s="176" t="b">
        <f t="shared" si="79"/>
        <v>1</v>
      </c>
      <c r="J127" s="176" t="b">
        <f t="shared" si="79"/>
        <v>1</v>
      </c>
      <c r="L127" s="4"/>
      <c r="M127" s="4"/>
      <c r="N127" s="4"/>
      <c r="O127" s="4"/>
      <c r="P127" s="4"/>
      <c r="Q127" s="4"/>
      <c r="R127" s="4"/>
      <c r="S127" s="4"/>
      <c r="T127" s="4"/>
      <c r="U127" s="4"/>
      <c r="V127" s="4"/>
      <c r="W127" s="4"/>
      <c r="X127" s="4"/>
      <c r="Y127" s="4"/>
      <c r="Z127" s="4"/>
      <c r="AA127" s="4"/>
      <c r="AB127" s="4"/>
      <c r="AC127" s="4"/>
    </row>
    <row r="128" spans="1:29" s="53" customFormat="1">
      <c r="A128" s="219" t="s">
        <v>110</v>
      </c>
      <c r="B128" s="176" t="b">
        <f t="shared" si="80"/>
        <v>1</v>
      </c>
      <c r="C128" s="176" t="b">
        <f t="shared" si="79"/>
        <v>1</v>
      </c>
      <c r="D128" s="176" t="b">
        <f t="shared" si="79"/>
        <v>1</v>
      </c>
      <c r="E128" s="176" t="b">
        <f t="shared" si="79"/>
        <v>1</v>
      </c>
      <c r="F128" s="176" t="b">
        <f t="shared" si="79"/>
        <v>1</v>
      </c>
      <c r="G128" s="176" t="b">
        <f t="shared" si="79"/>
        <v>1</v>
      </c>
      <c r="H128" s="176" t="b">
        <f t="shared" si="79"/>
        <v>1</v>
      </c>
      <c r="I128" s="176" t="b">
        <f t="shared" si="79"/>
        <v>1</v>
      </c>
      <c r="J128" s="176" t="b">
        <f t="shared" si="79"/>
        <v>1</v>
      </c>
      <c r="L128" s="4"/>
      <c r="M128" s="4"/>
      <c r="N128" s="4"/>
      <c r="O128" s="4"/>
      <c r="P128" s="4"/>
      <c r="Q128" s="4"/>
      <c r="R128" s="4"/>
      <c r="S128" s="4"/>
      <c r="T128" s="4"/>
      <c r="U128" s="4"/>
      <c r="V128" s="4"/>
      <c r="W128" s="4"/>
      <c r="X128" s="4"/>
      <c r="Y128" s="4"/>
      <c r="Z128" s="4"/>
      <c r="AA128" s="4"/>
      <c r="AB128" s="4"/>
      <c r="AC128" s="4"/>
    </row>
    <row r="129" spans="1:29" s="53" customFormat="1">
      <c r="A129" s="219" t="s">
        <v>111</v>
      </c>
      <c r="B129" s="176" t="b">
        <f t="shared" si="80"/>
        <v>1</v>
      </c>
      <c r="C129" s="176" t="b">
        <f t="shared" si="79"/>
        <v>1</v>
      </c>
      <c r="D129" s="176" t="b">
        <f t="shared" si="79"/>
        <v>1</v>
      </c>
      <c r="E129" s="176" t="b">
        <f t="shared" si="79"/>
        <v>1</v>
      </c>
      <c r="F129" s="176" t="b">
        <f t="shared" si="79"/>
        <v>1</v>
      </c>
      <c r="G129" s="176" t="b">
        <f t="shared" si="79"/>
        <v>1</v>
      </c>
      <c r="H129" s="176" t="b">
        <f t="shared" si="79"/>
        <v>1</v>
      </c>
      <c r="I129" s="176" t="b">
        <f t="shared" si="79"/>
        <v>1</v>
      </c>
      <c r="J129" s="176" t="b">
        <f t="shared" si="79"/>
        <v>1</v>
      </c>
      <c r="L129" s="4"/>
      <c r="M129" s="4"/>
      <c r="N129" s="4"/>
      <c r="O129" s="4"/>
      <c r="P129" s="4"/>
      <c r="Q129" s="4"/>
      <c r="R129" s="4"/>
      <c r="S129" s="4"/>
      <c r="T129" s="4"/>
      <c r="U129" s="4"/>
      <c r="V129" s="4"/>
      <c r="W129" s="4"/>
      <c r="X129" s="4"/>
      <c r="Y129" s="4"/>
      <c r="Z129" s="4"/>
      <c r="AA129" s="4"/>
      <c r="AB129" s="4"/>
      <c r="AC129" s="4"/>
    </row>
    <row r="130" spans="1:29" s="53" customFormat="1" ht="29.25">
      <c r="A130" s="220" t="s">
        <v>112</v>
      </c>
      <c r="B130" s="176" t="b">
        <f t="shared" si="80"/>
        <v>1</v>
      </c>
      <c r="C130" s="176" t="b">
        <f t="shared" si="79"/>
        <v>1</v>
      </c>
      <c r="D130" s="176" t="b">
        <f t="shared" si="79"/>
        <v>1</v>
      </c>
      <c r="E130" s="176" t="b">
        <f t="shared" si="79"/>
        <v>1</v>
      </c>
      <c r="F130" s="176" t="b">
        <f t="shared" si="79"/>
        <v>1</v>
      </c>
      <c r="G130" s="176" t="b">
        <f t="shared" si="79"/>
        <v>1</v>
      </c>
      <c r="H130" s="176" t="b">
        <f t="shared" si="79"/>
        <v>1</v>
      </c>
      <c r="I130" s="176" t="b">
        <f t="shared" si="79"/>
        <v>1</v>
      </c>
      <c r="J130" s="176" t="b">
        <f t="shared" si="79"/>
        <v>1</v>
      </c>
      <c r="L130" s="4"/>
      <c r="M130" s="4"/>
      <c r="N130" s="4"/>
      <c r="O130" s="4"/>
      <c r="P130" s="4"/>
      <c r="Q130" s="4"/>
      <c r="R130" s="4"/>
      <c r="S130" s="4"/>
      <c r="T130" s="4"/>
      <c r="U130" s="4"/>
      <c r="V130" s="4"/>
      <c r="W130" s="4"/>
      <c r="X130" s="4"/>
      <c r="Y130" s="4"/>
      <c r="Z130" s="4"/>
      <c r="AA130" s="4"/>
      <c r="AB130" s="4"/>
      <c r="AC130" s="4"/>
    </row>
    <row r="131" spans="1:29">
      <c r="D131" s="222"/>
      <c r="E131" s="222"/>
      <c r="F131" s="222"/>
      <c r="G131" s="222"/>
      <c r="H131" s="222"/>
      <c r="I131" s="222"/>
      <c r="J131" s="221"/>
      <c r="K131" s="221"/>
    </row>
    <row r="132" spans="1:29">
      <c r="D132" s="4"/>
      <c r="E132" s="4"/>
      <c r="H132" s="53"/>
      <c r="I132" s="53"/>
      <c r="J132" s="53"/>
      <c r="K132" s="53"/>
    </row>
    <row r="133" spans="1:29">
      <c r="D133" s="4"/>
      <c r="E133" s="4"/>
      <c r="H133" s="53"/>
      <c r="I133" s="53"/>
      <c r="J133" s="53"/>
      <c r="K133" s="53"/>
    </row>
    <row r="134" spans="1:29">
      <c r="D134" s="4"/>
      <c r="E134" s="4"/>
      <c r="H134" s="53"/>
      <c r="I134" s="53"/>
      <c r="J134" s="53"/>
      <c r="K134" s="53"/>
    </row>
    <row r="135" spans="1:29">
      <c r="D135" s="4"/>
      <c r="E135" s="4"/>
      <c r="H135" s="53"/>
      <c r="I135" s="53"/>
      <c r="J135" s="53"/>
      <c r="K135" s="53"/>
    </row>
    <row r="136" spans="1:29">
      <c r="D136" s="4"/>
      <c r="E136" s="4"/>
      <c r="H136" s="53"/>
      <c r="I136" s="53"/>
      <c r="J136" s="53"/>
      <c r="K136" s="53"/>
    </row>
    <row r="137" spans="1:29">
      <c r="D137" s="4"/>
      <c r="E137" s="4"/>
      <c r="H137" s="53"/>
      <c r="I137" s="53"/>
      <c r="J137" s="53"/>
      <c r="K137" s="53"/>
    </row>
    <row r="138" spans="1:29">
      <c r="D138" s="4"/>
      <c r="E138" s="4"/>
      <c r="H138" s="53"/>
      <c r="I138" s="53"/>
      <c r="J138" s="53"/>
      <c r="K138" s="53"/>
    </row>
    <row r="139" spans="1:29">
      <c r="D139" s="4"/>
      <c r="E139" s="4"/>
      <c r="H139" s="53"/>
      <c r="I139" s="53"/>
      <c r="J139" s="53"/>
      <c r="K139" s="53"/>
    </row>
    <row r="140" spans="1:29">
      <c r="D140" s="4"/>
      <c r="E140" s="4"/>
      <c r="H140" s="53"/>
      <c r="I140" s="53"/>
      <c r="J140" s="53"/>
      <c r="K140" s="53"/>
    </row>
    <row r="141" spans="1:29">
      <c r="D141" s="4"/>
      <c r="E141" s="4"/>
      <c r="H141" s="53"/>
      <c r="I141" s="53"/>
      <c r="J141" s="53"/>
      <c r="K141" s="53"/>
    </row>
    <row r="142" spans="1:29">
      <c r="D142" s="4"/>
      <c r="E142" s="4"/>
      <c r="H142" s="53"/>
      <c r="I142" s="53"/>
      <c r="J142" s="53"/>
      <c r="K142" s="53"/>
    </row>
    <row r="143" spans="1:29">
      <c r="D143" s="4"/>
      <c r="E143" s="4"/>
      <c r="H143" s="53"/>
      <c r="I143" s="53"/>
      <c r="J143" s="53"/>
      <c r="K143" s="53"/>
    </row>
    <row r="144" spans="1:29">
      <c r="D144" s="4"/>
      <c r="E144" s="4"/>
      <c r="H144" s="53"/>
      <c r="I144" s="53"/>
      <c r="J144" s="53"/>
      <c r="K144" s="53"/>
    </row>
    <row r="145" spans="4:11">
      <c r="D145" s="4"/>
      <c r="E145" s="4"/>
      <c r="H145" s="53"/>
      <c r="I145" s="53"/>
      <c r="J145" s="53"/>
      <c r="K145" s="53"/>
    </row>
    <row r="146" spans="4:11">
      <c r="D146" s="4"/>
      <c r="E146" s="4"/>
      <c r="H146" s="53"/>
      <c r="I146" s="53"/>
      <c r="J146" s="53"/>
      <c r="K146" s="53"/>
    </row>
    <row r="147" spans="4:11">
      <c r="D147" s="4"/>
      <c r="E147" s="4"/>
      <c r="H147" s="53"/>
      <c r="I147" s="53"/>
      <c r="J147" s="53"/>
      <c r="K147" s="53"/>
    </row>
    <row r="148" spans="4:11">
      <c r="D148" s="4"/>
      <c r="E148" s="4"/>
      <c r="H148" s="53"/>
      <c r="I148" s="53"/>
      <c r="J148" s="53"/>
      <c r="K148" s="53"/>
    </row>
    <row r="149" spans="4:11">
      <c r="D149" s="4"/>
      <c r="E149" s="4"/>
      <c r="H149" s="53"/>
      <c r="I149" s="53"/>
      <c r="J149" s="53"/>
      <c r="K149" s="53"/>
    </row>
    <row r="150" spans="4:11">
      <c r="D150" s="4"/>
      <c r="E150" s="4"/>
      <c r="H150" s="53"/>
      <c r="I150" s="53"/>
      <c r="J150" s="53"/>
      <c r="K150" s="53"/>
    </row>
    <row r="151" spans="4:11">
      <c r="D151" s="4"/>
      <c r="E151" s="4"/>
      <c r="H151" s="53"/>
      <c r="I151" s="53"/>
      <c r="J151" s="53"/>
      <c r="K151" s="53"/>
    </row>
    <row r="152" spans="4:11">
      <c r="D152" s="4"/>
      <c r="E152" s="4"/>
      <c r="H152" s="53"/>
      <c r="I152" s="53"/>
      <c r="J152" s="53"/>
      <c r="K152" s="53"/>
    </row>
    <row r="153" spans="4:11">
      <c r="D153" s="4"/>
      <c r="E153" s="4"/>
      <c r="H153" s="53"/>
      <c r="I153" s="53"/>
      <c r="J153" s="53"/>
      <c r="K153" s="53"/>
    </row>
    <row r="154" spans="4:11">
      <c r="D154" s="4"/>
      <c r="E154" s="4"/>
      <c r="H154" s="53"/>
      <c r="I154" s="53"/>
      <c r="J154" s="53"/>
      <c r="K154" s="53"/>
    </row>
    <row r="155" spans="4:11">
      <c r="D155" s="4"/>
      <c r="E155" s="4"/>
      <c r="H155" s="53"/>
      <c r="I155" s="53"/>
      <c r="J155" s="53"/>
      <c r="K155" s="53"/>
    </row>
    <row r="156" spans="4:11">
      <c r="D156" s="4"/>
      <c r="E156" s="4"/>
      <c r="H156" s="53"/>
      <c r="I156" s="53"/>
      <c r="J156" s="53"/>
      <c r="K156" s="53"/>
    </row>
    <row r="157" spans="4:11">
      <c r="D157" s="4"/>
      <c r="E157" s="4"/>
      <c r="H157" s="53"/>
      <c r="I157" s="53"/>
      <c r="J157" s="53"/>
      <c r="K157" s="53"/>
    </row>
    <row r="158" spans="4:11">
      <c r="D158" s="4"/>
      <c r="E158" s="4"/>
      <c r="H158" s="53"/>
      <c r="I158" s="53"/>
      <c r="J158" s="53"/>
      <c r="K158" s="53"/>
    </row>
    <row r="159" spans="4:11">
      <c r="D159" s="4"/>
      <c r="E159" s="4"/>
      <c r="H159" s="53"/>
      <c r="I159" s="53"/>
      <c r="J159" s="53"/>
      <c r="K159" s="53"/>
    </row>
    <row r="160" spans="4:11">
      <c r="D160" s="4"/>
      <c r="E160" s="4"/>
      <c r="H160" s="53"/>
      <c r="I160" s="53"/>
      <c r="J160" s="53"/>
      <c r="K160" s="53"/>
    </row>
    <row r="161" spans="4:11">
      <c r="D161" s="4"/>
      <c r="E161" s="4"/>
      <c r="H161" s="53"/>
      <c r="I161" s="53"/>
      <c r="J161" s="53"/>
      <c r="K161" s="53"/>
    </row>
    <row r="162" spans="4:11">
      <c r="D162" s="4"/>
      <c r="E162" s="4"/>
      <c r="H162" s="53"/>
      <c r="I162" s="53"/>
      <c r="J162" s="53"/>
      <c r="K162" s="53"/>
    </row>
    <row r="163" spans="4:11">
      <c r="D163" s="4"/>
      <c r="E163" s="4"/>
      <c r="H163" s="53"/>
      <c r="I163" s="53"/>
      <c r="J163" s="53"/>
      <c r="K163" s="53"/>
    </row>
    <row r="164" spans="4:11">
      <c r="D164" s="4"/>
      <c r="E164" s="4"/>
      <c r="H164" s="53"/>
      <c r="I164" s="53"/>
      <c r="J164" s="53"/>
      <c r="K164" s="53"/>
    </row>
    <row r="165" spans="4:11">
      <c r="D165" s="4"/>
      <c r="E165" s="4"/>
      <c r="H165" s="53"/>
      <c r="I165" s="53"/>
      <c r="J165" s="53"/>
      <c r="K165" s="53"/>
    </row>
    <row r="166" spans="4:11">
      <c r="D166" s="4"/>
      <c r="E166" s="4"/>
      <c r="H166" s="53"/>
      <c r="I166" s="53"/>
      <c r="J166" s="53"/>
      <c r="K166" s="53"/>
    </row>
    <row r="167" spans="4:11">
      <c r="D167" s="4"/>
      <c r="E167" s="4"/>
      <c r="H167" s="53"/>
      <c r="I167" s="53"/>
      <c r="J167" s="53"/>
      <c r="K167" s="53"/>
    </row>
    <row r="168" spans="4:11">
      <c r="D168" s="4"/>
      <c r="E168" s="4"/>
      <c r="H168" s="53"/>
      <c r="I168" s="53"/>
      <c r="J168" s="53"/>
      <c r="K168" s="53"/>
    </row>
    <row r="169" spans="4:11">
      <c r="D169" s="4"/>
      <c r="E169" s="4"/>
      <c r="H169" s="53"/>
      <c r="I169" s="53"/>
      <c r="J169" s="53"/>
      <c r="K169" s="53"/>
    </row>
    <row r="170" spans="4:11">
      <c r="D170" s="4"/>
      <c r="E170" s="4"/>
      <c r="H170" s="53"/>
      <c r="I170" s="53"/>
      <c r="J170" s="53"/>
      <c r="K170" s="53"/>
    </row>
    <row r="171" spans="4:11">
      <c r="D171" s="4"/>
      <c r="E171" s="4"/>
      <c r="H171" s="53"/>
      <c r="I171" s="53"/>
      <c r="J171" s="53"/>
      <c r="K171" s="53"/>
    </row>
    <row r="172" spans="4:11">
      <c r="D172" s="4"/>
      <c r="E172" s="4"/>
      <c r="H172" s="53"/>
      <c r="I172" s="53"/>
      <c r="J172" s="53"/>
      <c r="K172" s="53"/>
    </row>
    <row r="173" spans="4:11">
      <c r="D173" s="4"/>
      <c r="E173" s="4"/>
      <c r="H173" s="53"/>
      <c r="I173" s="53"/>
      <c r="J173" s="53"/>
      <c r="K173" s="53"/>
    </row>
    <row r="174" spans="4:11">
      <c r="D174" s="4"/>
      <c r="E174" s="4"/>
      <c r="H174" s="53"/>
      <c r="I174" s="53"/>
      <c r="J174" s="53"/>
      <c r="K174" s="53"/>
    </row>
  </sheetData>
  <sheetProtection algorithmName="SHA-512" hashValue="LR0sjPkiYAZ4cXMm48w8ZRypk6vv3SfYBalV04THxOaEnupjyhX421JyVFTCnZfJgTJxIY9TQXd2Gtpe6bOktw==" saltValue="mpi/qbD5/g/hRki9b1XfvQ==" spinCount="100000" sheet="1" objects="1" scenarios="1"/>
  <protectedRanges>
    <protectedRange sqref="A3 D3:P3" name="Company Details_1"/>
    <protectedRange sqref="C46:I46 L46:N46" name="Non Micro Products"/>
    <protectedRange sqref="D70:I70 L32:N32 C36:C37 C52:I52 L49:L50 C56:I57 C72:I72 L69:L70 C76:I77 C29:C30 D29:E29 D30:I30 G29:H29 C49:E50 G49:H50 C69:C70 D69:E69 G69:H69 L29:L30 N29:N30 M30 P30:Q30 U32:W32 W29:W30 V30 Y30:Z30 M52:N52 N49:N50 M50 P50:Q50 V52:W52 W49:W50 V50 Y50:Z50 M72:N72 N69:N70 M70 P70:Q70 V72:W72 W69:W70 V70 Y70:Z70 C32:F32 D33:F43 G32:I43" name="Micro Products"/>
    <protectedRange sqref="L13:Q13 C15:C17 L15:Q22" name="Basic Fund"/>
  </protectedRanges>
  <mergeCells count="108">
    <mergeCell ref="A114:A116"/>
    <mergeCell ref="B114:J114"/>
    <mergeCell ref="B115:B116"/>
    <mergeCell ref="C115:C116"/>
    <mergeCell ref="D115:I115"/>
    <mergeCell ref="J115:J116"/>
    <mergeCell ref="D116:F116"/>
    <mergeCell ref="G116:I116"/>
    <mergeCell ref="A96:A98"/>
    <mergeCell ref="B96:J96"/>
    <mergeCell ref="B97:B98"/>
    <mergeCell ref="C97:C98"/>
    <mergeCell ref="D97:I97"/>
    <mergeCell ref="J97:J98"/>
    <mergeCell ref="D98:F98"/>
    <mergeCell ref="G98:I98"/>
    <mergeCell ref="D71:F71"/>
    <mergeCell ref="G71:I71"/>
    <mergeCell ref="M71:O71"/>
    <mergeCell ref="P71:R71"/>
    <mergeCell ref="V71:X71"/>
    <mergeCell ref="Y71:AA71"/>
    <mergeCell ref="S68:S69"/>
    <mergeCell ref="T68:T69"/>
    <mergeCell ref="U68:U69"/>
    <mergeCell ref="V68:AA68"/>
    <mergeCell ref="AB68:AB69"/>
    <mergeCell ref="D69:F69"/>
    <mergeCell ref="G69:I69"/>
    <mergeCell ref="M69:O69"/>
    <mergeCell ref="P69:R69"/>
    <mergeCell ref="V69:X69"/>
    <mergeCell ref="B67:J67"/>
    <mergeCell ref="K67:S67"/>
    <mergeCell ref="T67:AB67"/>
    <mergeCell ref="B68:B69"/>
    <mergeCell ref="C68:C69"/>
    <mergeCell ref="D68:I68"/>
    <mergeCell ref="J68:J69"/>
    <mergeCell ref="K68:K69"/>
    <mergeCell ref="L68:L69"/>
    <mergeCell ref="M68:R68"/>
    <mergeCell ref="Y69:AA69"/>
    <mergeCell ref="D51:F51"/>
    <mergeCell ref="G51:I51"/>
    <mergeCell ref="M51:O51"/>
    <mergeCell ref="P51:R51"/>
    <mergeCell ref="V51:X51"/>
    <mergeCell ref="Y51:AA51"/>
    <mergeCell ref="S48:S49"/>
    <mergeCell ref="T48:T49"/>
    <mergeCell ref="U48:U49"/>
    <mergeCell ref="V48:AA48"/>
    <mergeCell ref="AB48:AB49"/>
    <mergeCell ref="D49:F49"/>
    <mergeCell ref="G49:I49"/>
    <mergeCell ref="M49:O49"/>
    <mergeCell ref="P49:R49"/>
    <mergeCell ref="V49:X49"/>
    <mergeCell ref="B47:J47"/>
    <mergeCell ref="K47:S47"/>
    <mergeCell ref="T47:AB47"/>
    <mergeCell ref="B48:B49"/>
    <mergeCell ref="C48:C49"/>
    <mergeCell ref="D48:I48"/>
    <mergeCell ref="J48:J49"/>
    <mergeCell ref="K48:K49"/>
    <mergeCell ref="L48:L49"/>
    <mergeCell ref="M48:R48"/>
    <mergeCell ref="Y49:AA49"/>
    <mergeCell ref="D31:F31"/>
    <mergeCell ref="G31:I31"/>
    <mergeCell ref="M31:O31"/>
    <mergeCell ref="P31:R31"/>
    <mergeCell ref="V31:X31"/>
    <mergeCell ref="Y31:AA31"/>
    <mergeCell ref="D29:F29"/>
    <mergeCell ref="G29:I29"/>
    <mergeCell ref="M29:O29"/>
    <mergeCell ref="P29:R29"/>
    <mergeCell ref="V29:X29"/>
    <mergeCell ref="Y29:AA29"/>
    <mergeCell ref="M28:R28"/>
    <mergeCell ref="S28:S29"/>
    <mergeCell ref="T28:T29"/>
    <mergeCell ref="U28:U29"/>
    <mergeCell ref="V28:AA28"/>
    <mergeCell ref="AB28:AB29"/>
    <mergeCell ref="G10:I10"/>
    <mergeCell ref="B27:J27"/>
    <mergeCell ref="K27:S27"/>
    <mergeCell ref="T27:AB27"/>
    <mergeCell ref="B28:B29"/>
    <mergeCell ref="C28:C29"/>
    <mergeCell ref="D28:I28"/>
    <mergeCell ref="J28:J29"/>
    <mergeCell ref="K28:K29"/>
    <mergeCell ref="L28:L29"/>
    <mergeCell ref="B2:F2"/>
    <mergeCell ref="B3:F3"/>
    <mergeCell ref="B4:F4"/>
    <mergeCell ref="A8:A10"/>
    <mergeCell ref="B8:J8"/>
    <mergeCell ref="B9:B10"/>
    <mergeCell ref="C9:C10"/>
    <mergeCell ref="D9:I9"/>
    <mergeCell ref="J9:J10"/>
    <mergeCell ref="D10:F10"/>
  </mergeCells>
  <conditionalFormatting sqref="B100:J112">
    <cfRule type="containsText" dxfId="15" priority="5" operator="containsText" text="OK">
      <formula>NOT(ISERROR(SEARCH("OK",B100)))</formula>
    </cfRule>
    <cfRule type="containsText" dxfId="14" priority="6" operator="containsText" text="ERROR">
      <formula>NOT(ISERROR(SEARCH("ERROR",B100)))</formula>
    </cfRule>
  </conditionalFormatting>
  <conditionalFormatting sqref="B118:J130">
    <cfRule type="containsText" dxfId="13" priority="3" operator="containsText" text="OK">
      <formula>NOT(ISERROR(SEARCH("OK",B118)))</formula>
    </cfRule>
    <cfRule type="containsText" dxfId="12" priority="4" operator="containsText" text="ERROR">
      <formula>NOT(ISERROR(SEARCH("ERROR",B118)))</formula>
    </cfRule>
  </conditionalFormatting>
  <conditionalFormatting sqref="D131:I131">
    <cfRule type="containsText" dxfId="11" priority="1" operator="containsText" text="OK">
      <formula>NOT(ISERROR(SEARCH("OK",D131)))</formula>
    </cfRule>
    <cfRule type="containsText" dxfId="10" priority="2" operator="containsText" text="ERROR">
      <formula>NOT(ISERROR(SEARCH("ERROR",D131)))</formula>
    </cfRule>
  </conditionalFormatting>
  <printOptions horizontalCentered="1"/>
  <pageMargins left="0.7" right="0.7" top="0.75" bottom="0.75" header="0.3" footer="0.3"/>
  <pageSetup paperSize="9" scale="38" fitToWidth="4" fitToHeight="2"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112"/>
  <sheetViews>
    <sheetView zoomScale="70" zoomScaleNormal="70" workbookViewId="0">
      <selection activeCell="F18" sqref="F18"/>
    </sheetView>
  </sheetViews>
  <sheetFormatPr defaultColWidth="56.7109375" defaultRowHeight="15"/>
  <cols>
    <col min="1" max="1" width="56.7109375" style="1"/>
    <col min="2" max="3" width="19.140625" style="4" customWidth="1"/>
    <col min="4" max="5" width="19.140625" style="246" customWidth="1"/>
    <col min="6" max="6" width="25.7109375" style="246" customWidth="1"/>
    <col min="7" max="7" width="17.42578125" style="246" customWidth="1"/>
    <col min="8" max="8" width="17.42578125" style="4" customWidth="1"/>
    <col min="9" max="9" width="19.28515625" style="4" customWidth="1"/>
    <col min="10" max="10" width="26.28515625" style="4" customWidth="1"/>
    <col min="11" max="11" width="25.7109375" style="4" customWidth="1"/>
    <col min="12" max="13" width="18.7109375" style="4" customWidth="1"/>
    <col min="14" max="14" width="24" style="4" customWidth="1"/>
    <col min="15" max="15" width="26.28515625" style="4" customWidth="1"/>
    <col min="16" max="16" width="25.7109375" style="4" customWidth="1"/>
    <col min="17" max="16384" width="56.7109375" style="4"/>
  </cols>
  <sheetData>
    <row r="1" spans="1:28" ht="19.5">
      <c r="A1" s="5" t="s">
        <v>6</v>
      </c>
      <c r="B1" s="6"/>
      <c r="C1" s="7"/>
      <c r="D1" s="8"/>
      <c r="E1" s="8"/>
      <c r="F1" s="8"/>
      <c r="G1" s="8"/>
      <c r="H1" s="8"/>
      <c r="I1" s="8"/>
      <c r="J1" s="8"/>
      <c r="K1" s="8"/>
      <c r="L1" s="8"/>
      <c r="M1" s="8"/>
      <c r="N1" s="8"/>
      <c r="O1" s="8"/>
      <c r="P1" s="8"/>
      <c r="Q1" s="51"/>
    </row>
    <row r="2" spans="1:28">
      <c r="A2" s="9" t="s">
        <v>8</v>
      </c>
      <c r="B2" s="300">
        <f>'IV. BUSINESS DONE (A)'!B2:F2</f>
        <v>0</v>
      </c>
      <c r="C2" s="300"/>
      <c r="D2" s="300"/>
      <c r="E2" s="300"/>
      <c r="F2" s="300"/>
      <c r="G2" s="7"/>
      <c r="H2" s="7"/>
      <c r="I2" s="7"/>
      <c r="J2" s="7"/>
      <c r="K2" s="7"/>
      <c r="L2" s="7"/>
      <c r="M2" s="7"/>
      <c r="N2" s="7"/>
      <c r="O2" s="7"/>
      <c r="P2" s="7"/>
    </row>
    <row r="3" spans="1:28">
      <c r="A3" s="224" t="s">
        <v>10</v>
      </c>
      <c r="B3" s="271">
        <f>'IV. BUSINESS DONE (A)'!B3:F3</f>
        <v>0</v>
      </c>
      <c r="C3" s="271"/>
      <c r="D3" s="271"/>
      <c r="E3" s="271"/>
      <c r="F3" s="271"/>
      <c r="G3" s="11"/>
      <c r="H3" s="11"/>
      <c r="I3" s="11"/>
      <c r="J3" s="11"/>
      <c r="K3" s="11"/>
      <c r="L3" s="11"/>
      <c r="M3" s="11"/>
      <c r="N3" s="11"/>
      <c r="O3" s="11"/>
      <c r="P3" s="11"/>
    </row>
    <row r="4" spans="1:28">
      <c r="A4" s="12" t="s">
        <v>12</v>
      </c>
      <c r="B4" s="301">
        <f>'IV. BUSINESS DONE (A)'!B4:F4</f>
        <v>0</v>
      </c>
      <c r="C4" s="301"/>
      <c r="D4" s="301"/>
      <c r="E4" s="301"/>
      <c r="F4" s="301"/>
      <c r="G4" s="13"/>
      <c r="H4" s="13"/>
      <c r="I4" s="13"/>
      <c r="J4" s="13"/>
      <c r="K4" s="13"/>
      <c r="L4" s="13"/>
      <c r="M4" s="13"/>
      <c r="N4" s="13"/>
      <c r="O4" s="13"/>
      <c r="P4" s="13"/>
    </row>
    <row r="5" spans="1:28" ht="15.75">
      <c r="A5" s="14"/>
      <c r="B5" s="14"/>
      <c r="C5" s="11"/>
      <c r="D5" s="15"/>
      <c r="E5" s="15"/>
      <c r="F5" s="15"/>
      <c r="G5" s="15"/>
      <c r="H5" s="15"/>
      <c r="I5" s="15"/>
      <c r="J5" s="15"/>
      <c r="K5" s="15"/>
      <c r="L5" s="15"/>
      <c r="M5" s="15"/>
      <c r="N5" s="15"/>
      <c r="O5" s="15"/>
      <c r="P5" s="15"/>
    </row>
    <row r="6" spans="1:28" s="1" customFormat="1" ht="15.75">
      <c r="A6" s="225" t="s">
        <v>266</v>
      </c>
      <c r="B6" s="17"/>
      <c r="C6" s="16"/>
      <c r="D6" s="16"/>
      <c r="E6" s="16"/>
      <c r="F6" s="16"/>
      <c r="G6" s="16"/>
      <c r="H6" s="16"/>
      <c r="I6" s="16"/>
      <c r="J6" s="16"/>
      <c r="K6" s="16"/>
      <c r="L6" s="16"/>
      <c r="M6" s="16"/>
      <c r="N6" s="16"/>
      <c r="O6" s="16"/>
      <c r="P6" s="16"/>
    </row>
    <row r="7" spans="1:28" ht="16.5" thickBot="1">
      <c r="A7" s="55"/>
      <c r="B7" s="56"/>
      <c r="C7" s="226"/>
      <c r="D7" s="226"/>
      <c r="E7" s="226"/>
      <c r="F7" s="226"/>
      <c r="G7" s="58"/>
      <c r="H7" s="58"/>
      <c r="I7" s="58"/>
      <c r="J7" s="58"/>
      <c r="K7" s="58"/>
      <c r="L7" s="58"/>
      <c r="M7" s="56"/>
      <c r="N7" s="56"/>
      <c r="O7" s="56"/>
      <c r="P7" s="56"/>
    </row>
    <row r="8" spans="1:28" s="2" customFormat="1" ht="17.25" thickBot="1">
      <c r="A8" s="289" t="s">
        <v>267</v>
      </c>
      <c r="B8" s="275" t="s">
        <v>93</v>
      </c>
      <c r="C8" s="275"/>
      <c r="D8" s="275"/>
      <c r="E8" s="275"/>
      <c r="F8" s="275"/>
      <c r="G8" s="275"/>
      <c r="H8" s="275"/>
      <c r="I8" s="275"/>
      <c r="J8" s="275"/>
      <c r="K8" s="59"/>
      <c r="L8" s="59"/>
      <c r="M8" s="59"/>
      <c r="N8" s="59"/>
      <c r="O8" s="59"/>
      <c r="P8" s="59"/>
      <c r="Q8" s="59"/>
      <c r="R8" s="59"/>
      <c r="S8" s="59"/>
      <c r="T8" s="59"/>
      <c r="U8" s="59"/>
      <c r="V8" s="59"/>
      <c r="W8" s="59"/>
      <c r="X8" s="59"/>
      <c r="Y8" s="59"/>
      <c r="Z8" s="59"/>
      <c r="AA8" s="59"/>
      <c r="AB8" s="59"/>
    </row>
    <row r="9" spans="1:28" s="2" customFormat="1" ht="17.25" customHeight="1" thickBot="1">
      <c r="A9" s="298"/>
      <c r="B9" s="276" t="s">
        <v>94</v>
      </c>
      <c r="C9" s="276" t="s">
        <v>95</v>
      </c>
      <c r="D9" s="277" t="s">
        <v>96</v>
      </c>
      <c r="E9" s="278"/>
      <c r="F9" s="278"/>
      <c r="G9" s="278"/>
      <c r="H9" s="278"/>
      <c r="I9" s="279"/>
      <c r="J9" s="276" t="s">
        <v>97</v>
      </c>
      <c r="K9" s="59"/>
      <c r="L9" s="59"/>
      <c r="M9" s="59"/>
      <c r="N9" s="59"/>
      <c r="O9" s="59"/>
      <c r="P9" s="59"/>
      <c r="Q9" s="59"/>
      <c r="R9" s="59"/>
      <c r="S9" s="59"/>
      <c r="T9" s="59"/>
      <c r="U9" s="59"/>
      <c r="V9" s="59"/>
      <c r="W9" s="59"/>
      <c r="X9" s="59"/>
      <c r="Y9" s="59"/>
      <c r="Z9" s="59"/>
      <c r="AA9" s="59"/>
      <c r="AB9" s="59"/>
    </row>
    <row r="10" spans="1:28" s="2" customFormat="1" ht="30.75" customHeight="1" thickBot="1">
      <c r="A10" s="299"/>
      <c r="B10" s="276"/>
      <c r="C10" s="276"/>
      <c r="D10" s="277" t="s">
        <v>98</v>
      </c>
      <c r="E10" s="278"/>
      <c r="F10" s="279"/>
      <c r="G10" s="277" t="s">
        <v>99</v>
      </c>
      <c r="H10" s="278"/>
      <c r="I10" s="279"/>
      <c r="J10" s="276"/>
      <c r="K10" s="60"/>
      <c r="L10" s="60"/>
      <c r="M10" s="60"/>
      <c r="N10" s="60"/>
      <c r="O10" s="60"/>
      <c r="P10" s="60"/>
      <c r="Q10" s="60"/>
      <c r="R10" s="60"/>
      <c r="S10" s="60"/>
      <c r="T10" s="78"/>
      <c r="U10" s="60"/>
      <c r="V10" s="60"/>
      <c r="W10" s="60"/>
      <c r="X10" s="60"/>
      <c r="Y10" s="60"/>
      <c r="Z10" s="60"/>
      <c r="AA10" s="60"/>
      <c r="AB10" s="60"/>
    </row>
    <row r="11" spans="1:28" s="2" customFormat="1" ht="16.5" thickBot="1">
      <c r="A11" s="192"/>
      <c r="B11" s="193"/>
      <c r="C11" s="194"/>
      <c r="D11" s="193" t="s">
        <v>268</v>
      </c>
      <c r="E11" s="194" t="s">
        <v>269</v>
      </c>
      <c r="F11" s="195" t="s">
        <v>261</v>
      </c>
      <c r="G11" s="193" t="s">
        <v>263</v>
      </c>
      <c r="H11" s="194" t="s">
        <v>264</v>
      </c>
      <c r="I11" s="194" t="s">
        <v>261</v>
      </c>
      <c r="J11" s="195"/>
      <c r="K11" s="60"/>
      <c r="L11" s="60"/>
      <c r="M11" s="60"/>
      <c r="N11" s="60"/>
      <c r="O11" s="60"/>
      <c r="P11" s="60"/>
      <c r="Q11" s="60"/>
      <c r="R11" s="60"/>
      <c r="S11" s="60"/>
      <c r="T11" s="78"/>
      <c r="U11" s="60"/>
      <c r="V11" s="60"/>
      <c r="W11" s="60"/>
      <c r="X11" s="60"/>
      <c r="Y11" s="60"/>
      <c r="Z11" s="60"/>
      <c r="AA11" s="60"/>
      <c r="AB11" s="60"/>
    </row>
    <row r="12" spans="1:28" ht="15.75">
      <c r="A12" s="196" t="s">
        <v>100</v>
      </c>
      <c r="B12" s="227"/>
      <c r="C12" s="227"/>
      <c r="D12" s="227"/>
      <c r="E12" s="227"/>
      <c r="F12" s="228">
        <f>D12+E12</f>
        <v>0</v>
      </c>
      <c r="G12" s="227"/>
      <c r="H12" s="227"/>
      <c r="I12" s="227"/>
      <c r="J12" s="229"/>
      <c r="K12" s="230"/>
      <c r="L12" s="230"/>
      <c r="M12" s="230"/>
      <c r="N12" s="230"/>
      <c r="O12" s="230"/>
      <c r="P12" s="230"/>
      <c r="Q12" s="230"/>
      <c r="R12" s="230"/>
      <c r="S12" s="230"/>
      <c r="T12" s="230"/>
      <c r="U12" s="230"/>
      <c r="V12" s="230"/>
      <c r="W12" s="230"/>
      <c r="X12" s="230"/>
      <c r="Y12" s="230"/>
      <c r="Z12" s="230"/>
      <c r="AA12" s="230"/>
      <c r="AB12" s="230"/>
    </row>
    <row r="13" spans="1:28" ht="15.75">
      <c r="A13" s="231" t="s">
        <v>101</v>
      </c>
      <c r="B13" s="232">
        <f>SUM(B14:B17)</f>
        <v>0</v>
      </c>
      <c r="C13" s="232">
        <f>SUM(C14:C17)</f>
        <v>0</v>
      </c>
      <c r="D13" s="232">
        <f t="shared" ref="D13:E13" si="0">SUM(D14:D17)</f>
        <v>0</v>
      </c>
      <c r="E13" s="232">
        <f t="shared" si="0"/>
        <v>0</v>
      </c>
      <c r="F13" s="232">
        <f t="shared" ref="F13:F23" si="1">D13+E13</f>
        <v>0</v>
      </c>
      <c r="G13" s="232">
        <f t="shared" ref="G13:H13" si="2">SUM(G14:G17)</f>
        <v>0</v>
      </c>
      <c r="H13" s="232">
        <f t="shared" si="2"/>
        <v>0</v>
      </c>
      <c r="I13" s="232">
        <f t="shared" ref="I13:J23" si="3">G13+H13</f>
        <v>0</v>
      </c>
      <c r="J13" s="233">
        <f t="shared" si="3"/>
        <v>0</v>
      </c>
      <c r="K13" s="226"/>
      <c r="L13" s="226"/>
      <c r="M13" s="226"/>
      <c r="N13" s="226"/>
      <c r="O13" s="226"/>
      <c r="P13" s="226"/>
      <c r="Q13" s="226"/>
      <c r="R13" s="226"/>
      <c r="S13" s="226"/>
      <c r="T13" s="226"/>
      <c r="U13" s="226"/>
      <c r="V13" s="226"/>
      <c r="W13" s="226"/>
      <c r="X13" s="226"/>
      <c r="Y13" s="226"/>
      <c r="Z13" s="226"/>
      <c r="AA13" s="226"/>
      <c r="AB13" s="226"/>
    </row>
    <row r="14" spans="1:28" ht="15.75">
      <c r="A14" s="234" t="s">
        <v>102</v>
      </c>
      <c r="B14" s="235"/>
      <c r="C14" s="235"/>
      <c r="D14" s="227"/>
      <c r="E14" s="227"/>
      <c r="F14" s="232">
        <f t="shared" si="1"/>
        <v>0</v>
      </c>
      <c r="G14" s="235"/>
      <c r="H14" s="235"/>
      <c r="I14" s="232">
        <f t="shared" si="3"/>
        <v>0</v>
      </c>
      <c r="J14" s="236"/>
      <c r="K14" s="226"/>
      <c r="L14" s="226"/>
      <c r="M14" s="226"/>
      <c r="N14" s="226"/>
      <c r="O14" s="226"/>
      <c r="P14" s="226"/>
      <c r="Q14" s="226"/>
      <c r="R14" s="226"/>
      <c r="S14" s="226"/>
      <c r="T14" s="226"/>
      <c r="U14" s="226"/>
      <c r="V14" s="226"/>
      <c r="W14" s="226"/>
      <c r="X14" s="226"/>
      <c r="Y14" s="226"/>
      <c r="Z14" s="226"/>
      <c r="AA14" s="226"/>
      <c r="AB14" s="226"/>
    </row>
    <row r="15" spans="1:28" ht="15.75">
      <c r="A15" s="234" t="s">
        <v>103</v>
      </c>
      <c r="B15" s="235"/>
      <c r="C15" s="235"/>
      <c r="D15" s="227"/>
      <c r="E15" s="227"/>
      <c r="F15" s="232">
        <f t="shared" si="1"/>
        <v>0</v>
      </c>
      <c r="G15" s="235"/>
      <c r="H15" s="235"/>
      <c r="I15" s="232">
        <f t="shared" si="3"/>
        <v>0</v>
      </c>
      <c r="J15" s="236"/>
      <c r="K15" s="226"/>
      <c r="L15" s="226"/>
      <c r="M15" s="226"/>
      <c r="N15" s="226"/>
      <c r="O15" s="226"/>
      <c r="P15" s="226"/>
      <c r="Q15" s="226"/>
      <c r="R15" s="226"/>
      <c r="S15" s="226"/>
      <c r="T15" s="226"/>
      <c r="U15" s="226"/>
      <c r="V15" s="226"/>
      <c r="W15" s="226"/>
      <c r="X15" s="226"/>
      <c r="Y15" s="226"/>
      <c r="Z15" s="226"/>
      <c r="AA15" s="226"/>
      <c r="AB15" s="226"/>
    </row>
    <row r="16" spans="1:28" ht="15.75">
      <c r="A16" s="234" t="s">
        <v>104</v>
      </c>
      <c r="B16" s="235"/>
      <c r="C16" s="235"/>
      <c r="D16" s="227"/>
      <c r="E16" s="227"/>
      <c r="F16" s="232">
        <f t="shared" si="1"/>
        <v>0</v>
      </c>
      <c r="G16" s="235"/>
      <c r="H16" s="235"/>
      <c r="I16" s="232">
        <f t="shared" si="3"/>
        <v>0</v>
      </c>
      <c r="J16" s="236"/>
      <c r="K16" s="226"/>
      <c r="L16" s="226"/>
      <c r="M16" s="226"/>
      <c r="N16" s="226"/>
      <c r="O16" s="226"/>
      <c r="P16" s="226"/>
      <c r="Q16" s="226"/>
      <c r="R16" s="226"/>
      <c r="S16" s="226"/>
      <c r="T16" s="226"/>
      <c r="U16" s="226"/>
      <c r="V16" s="226"/>
      <c r="W16" s="226"/>
      <c r="X16" s="226"/>
      <c r="Y16" s="226"/>
      <c r="Z16" s="226"/>
      <c r="AA16" s="226"/>
      <c r="AB16" s="226"/>
    </row>
    <row r="17" spans="1:28" ht="15.75">
      <c r="A17" s="234" t="s">
        <v>105</v>
      </c>
      <c r="B17" s="235"/>
      <c r="C17" s="235"/>
      <c r="D17" s="227"/>
      <c r="E17" s="227"/>
      <c r="F17" s="232">
        <f t="shared" si="1"/>
        <v>0</v>
      </c>
      <c r="G17" s="235"/>
      <c r="H17" s="235"/>
      <c r="I17" s="232">
        <f t="shared" si="3"/>
        <v>0</v>
      </c>
      <c r="J17" s="236"/>
      <c r="K17" s="226"/>
      <c r="L17" s="226"/>
      <c r="M17" s="226"/>
      <c r="N17" s="226"/>
      <c r="O17" s="226"/>
      <c r="P17" s="226"/>
      <c r="Q17" s="226"/>
      <c r="R17" s="226"/>
      <c r="S17" s="226"/>
      <c r="T17" s="226"/>
      <c r="U17" s="226"/>
      <c r="V17" s="226"/>
      <c r="W17" s="226"/>
      <c r="X17" s="226"/>
      <c r="Y17" s="226"/>
      <c r="Z17" s="226"/>
      <c r="AA17" s="226"/>
      <c r="AB17" s="226"/>
    </row>
    <row r="18" spans="1:28" ht="15.75">
      <c r="A18" s="237" t="s">
        <v>106</v>
      </c>
      <c r="B18" s="238">
        <f>SUM(B19:B23)</f>
        <v>0</v>
      </c>
      <c r="C18" s="238">
        <f>SUM(C19:C23)</f>
        <v>0</v>
      </c>
      <c r="D18" s="238">
        <f t="shared" ref="D18:J18" si="4">SUM(D19:D23)</f>
        <v>0</v>
      </c>
      <c r="E18" s="238">
        <f t="shared" si="4"/>
        <v>0</v>
      </c>
      <c r="F18" s="238">
        <f t="shared" si="1"/>
        <v>0</v>
      </c>
      <c r="G18" s="238">
        <f>SUM(G19:G23)</f>
        <v>0</v>
      </c>
      <c r="H18" s="238">
        <f>SUM(H19:H23)</f>
        <v>0</v>
      </c>
      <c r="I18" s="238">
        <f t="shared" si="3"/>
        <v>0</v>
      </c>
      <c r="J18" s="239">
        <f t="shared" si="4"/>
        <v>0</v>
      </c>
      <c r="K18" s="230"/>
      <c r="L18" s="230"/>
      <c r="M18" s="230"/>
      <c r="N18" s="230"/>
      <c r="O18" s="230"/>
      <c r="P18" s="230"/>
      <c r="Q18" s="230"/>
      <c r="R18" s="230"/>
      <c r="S18" s="230"/>
      <c r="T18" s="230"/>
      <c r="U18" s="230"/>
      <c r="V18" s="230"/>
      <c r="W18" s="230"/>
      <c r="X18" s="230"/>
      <c r="Y18" s="230"/>
      <c r="Z18" s="230"/>
      <c r="AA18" s="230"/>
      <c r="AB18" s="230"/>
    </row>
    <row r="19" spans="1:28" ht="15.75">
      <c r="A19" s="234" t="s">
        <v>107</v>
      </c>
      <c r="B19" s="235"/>
      <c r="C19" s="235"/>
      <c r="D19" s="227"/>
      <c r="E19" s="227"/>
      <c r="F19" s="232">
        <f t="shared" si="1"/>
        <v>0</v>
      </c>
      <c r="G19" s="235"/>
      <c r="H19" s="235"/>
      <c r="I19" s="232">
        <f t="shared" si="3"/>
        <v>0</v>
      </c>
      <c r="J19" s="236"/>
      <c r="K19" s="226"/>
      <c r="L19" s="226"/>
      <c r="M19" s="226"/>
      <c r="N19" s="226"/>
      <c r="O19" s="226"/>
      <c r="P19" s="226"/>
      <c r="Q19" s="226"/>
      <c r="R19" s="226"/>
      <c r="S19" s="226"/>
      <c r="T19" s="226"/>
      <c r="U19" s="226"/>
      <c r="V19" s="226"/>
      <c r="W19" s="226"/>
      <c r="X19" s="226"/>
      <c r="Y19" s="226"/>
      <c r="Z19" s="226"/>
      <c r="AA19" s="226"/>
      <c r="AB19" s="226"/>
    </row>
    <row r="20" spans="1:28" ht="15.75">
      <c r="A20" s="234" t="s">
        <v>108</v>
      </c>
      <c r="B20" s="235"/>
      <c r="C20" s="235"/>
      <c r="D20" s="227"/>
      <c r="E20" s="227"/>
      <c r="F20" s="232">
        <f t="shared" si="1"/>
        <v>0</v>
      </c>
      <c r="G20" s="235"/>
      <c r="H20" s="235"/>
      <c r="I20" s="232">
        <f t="shared" si="3"/>
        <v>0</v>
      </c>
      <c r="J20" s="236"/>
      <c r="K20" s="226"/>
      <c r="L20" s="226"/>
      <c r="M20" s="226"/>
      <c r="N20" s="226"/>
      <c r="O20" s="226"/>
      <c r="P20" s="226"/>
      <c r="Q20" s="226"/>
      <c r="R20" s="226"/>
      <c r="S20" s="226"/>
      <c r="T20" s="226"/>
      <c r="U20" s="226"/>
      <c r="V20" s="226"/>
      <c r="W20" s="226"/>
      <c r="X20" s="226"/>
      <c r="Y20" s="226"/>
      <c r="Z20" s="226"/>
      <c r="AA20" s="226"/>
      <c r="AB20" s="226"/>
    </row>
    <row r="21" spans="1:28" ht="15.75">
      <c r="A21" s="234" t="s">
        <v>109</v>
      </c>
      <c r="B21" s="235"/>
      <c r="C21" s="235"/>
      <c r="D21" s="227"/>
      <c r="E21" s="227"/>
      <c r="F21" s="232">
        <f t="shared" si="1"/>
        <v>0</v>
      </c>
      <c r="G21" s="235"/>
      <c r="H21" s="235"/>
      <c r="I21" s="232">
        <f t="shared" si="3"/>
        <v>0</v>
      </c>
      <c r="J21" s="236"/>
      <c r="K21" s="226"/>
      <c r="L21" s="226"/>
      <c r="M21" s="226"/>
      <c r="N21" s="226"/>
      <c r="O21" s="226"/>
      <c r="P21" s="226"/>
      <c r="Q21" s="226"/>
      <c r="R21" s="226"/>
      <c r="S21" s="226"/>
      <c r="T21" s="226"/>
      <c r="U21" s="226"/>
      <c r="V21" s="226"/>
      <c r="W21" s="226"/>
      <c r="X21" s="226"/>
      <c r="Y21" s="226"/>
      <c r="Z21" s="226"/>
      <c r="AA21" s="226"/>
      <c r="AB21" s="226"/>
    </row>
    <row r="22" spans="1:28" ht="15.75">
      <c r="A22" s="234" t="s">
        <v>110</v>
      </c>
      <c r="B22" s="235"/>
      <c r="C22" s="235"/>
      <c r="D22" s="227"/>
      <c r="E22" s="227"/>
      <c r="F22" s="232">
        <f t="shared" si="1"/>
        <v>0</v>
      </c>
      <c r="G22" s="235"/>
      <c r="H22" s="235"/>
      <c r="I22" s="232">
        <f t="shared" si="3"/>
        <v>0</v>
      </c>
      <c r="J22" s="236"/>
      <c r="K22" s="226"/>
      <c r="L22" s="226"/>
      <c r="M22" s="226"/>
      <c r="N22" s="226"/>
      <c r="O22" s="226"/>
      <c r="P22" s="226"/>
      <c r="Q22" s="226"/>
      <c r="R22" s="226"/>
      <c r="S22" s="226"/>
      <c r="T22" s="226"/>
      <c r="U22" s="226"/>
      <c r="V22" s="226"/>
      <c r="W22" s="226"/>
      <c r="X22" s="226"/>
      <c r="Y22" s="226"/>
      <c r="Z22" s="226"/>
      <c r="AA22" s="226"/>
      <c r="AB22" s="226"/>
    </row>
    <row r="23" spans="1:28" ht="15.75">
      <c r="A23" s="234" t="s">
        <v>111</v>
      </c>
      <c r="B23" s="235"/>
      <c r="C23" s="235"/>
      <c r="D23" s="227"/>
      <c r="E23" s="227"/>
      <c r="F23" s="232">
        <f t="shared" si="1"/>
        <v>0</v>
      </c>
      <c r="G23" s="235"/>
      <c r="H23" s="235"/>
      <c r="I23" s="232">
        <f t="shared" si="3"/>
        <v>0</v>
      </c>
      <c r="J23" s="236"/>
      <c r="K23" s="226"/>
      <c r="L23" s="226"/>
      <c r="M23" s="226"/>
      <c r="N23" s="226"/>
      <c r="O23" s="226"/>
      <c r="P23" s="226"/>
      <c r="Q23" s="226"/>
      <c r="R23" s="226"/>
      <c r="S23" s="226"/>
      <c r="T23" s="226"/>
      <c r="U23" s="226"/>
      <c r="V23" s="226"/>
      <c r="W23" s="226"/>
      <c r="X23" s="226"/>
      <c r="Y23" s="226"/>
      <c r="Z23" s="226"/>
      <c r="AA23" s="226"/>
      <c r="AB23" s="226"/>
    </row>
    <row r="24" spans="1:28" ht="30.75" customHeight="1" thickBot="1">
      <c r="A24" s="240" t="s">
        <v>112</v>
      </c>
      <c r="B24" s="241">
        <f>B12+B13-B18</f>
        <v>0</v>
      </c>
      <c r="C24" s="241">
        <f t="shared" ref="C24:I24" si="5">C12+C13-C18</f>
        <v>0</v>
      </c>
      <c r="D24" s="241">
        <f t="shared" si="5"/>
        <v>0</v>
      </c>
      <c r="E24" s="241">
        <f t="shared" si="5"/>
        <v>0</v>
      </c>
      <c r="F24" s="241">
        <f t="shared" si="5"/>
        <v>0</v>
      </c>
      <c r="G24" s="241">
        <f t="shared" si="5"/>
        <v>0</v>
      </c>
      <c r="H24" s="241">
        <f t="shared" si="5"/>
        <v>0</v>
      </c>
      <c r="I24" s="241">
        <f t="shared" si="5"/>
        <v>0</v>
      </c>
      <c r="J24" s="242">
        <f>J12+J13-J18</f>
        <v>0</v>
      </c>
      <c r="K24" s="243"/>
      <c r="L24" s="243"/>
      <c r="M24" s="243"/>
      <c r="N24" s="243"/>
      <c r="O24" s="243"/>
      <c r="P24" s="243"/>
      <c r="Q24" s="243"/>
      <c r="R24" s="243"/>
      <c r="S24" s="243"/>
      <c r="T24" s="243"/>
      <c r="U24" s="243"/>
      <c r="V24" s="243"/>
      <c r="W24" s="243"/>
      <c r="X24" s="243"/>
      <c r="Y24" s="243"/>
      <c r="Z24" s="243"/>
      <c r="AA24" s="243"/>
      <c r="AB24" s="243"/>
    </row>
    <row r="25" spans="1:28" ht="15.75">
      <c r="A25" s="58"/>
      <c r="B25" s="56"/>
      <c r="C25" s="226"/>
      <c r="D25" s="226"/>
      <c r="E25" s="226"/>
      <c r="F25" s="226"/>
      <c r="G25" s="226"/>
      <c r="H25" s="226"/>
      <c r="I25" s="226"/>
      <c r="J25" s="226"/>
      <c r="K25" s="58"/>
      <c r="L25" s="58"/>
      <c r="M25" s="58"/>
      <c r="N25" s="58"/>
      <c r="O25" s="58"/>
      <c r="P25" s="58"/>
      <c r="Q25" s="58"/>
      <c r="R25" s="58"/>
      <c r="S25" s="58"/>
      <c r="T25" s="58"/>
      <c r="U25" s="56"/>
      <c r="V25" s="56"/>
      <c r="W25" s="56"/>
      <c r="X25" s="56"/>
      <c r="Y25" s="56"/>
      <c r="Z25" s="56"/>
      <c r="AA25" s="56"/>
      <c r="AB25" s="56"/>
    </row>
    <row r="26" spans="1:28" ht="15.75">
      <c r="A26" s="244" t="s">
        <v>270</v>
      </c>
      <c r="B26" s="245"/>
      <c r="C26" s="245"/>
      <c r="D26" s="245"/>
      <c r="E26" s="245"/>
      <c r="H26" s="246"/>
      <c r="I26" s="246"/>
      <c r="J26" s="246"/>
      <c r="K26" s="246"/>
    </row>
    <row r="27" spans="1:28" ht="15.75">
      <c r="A27" s="247" t="s">
        <v>273</v>
      </c>
      <c r="B27" s="245"/>
      <c r="C27" s="245"/>
      <c r="D27" s="245"/>
      <c r="E27" s="245"/>
      <c r="H27" s="246"/>
      <c r="I27" s="246"/>
      <c r="J27" s="246"/>
      <c r="K27" s="246"/>
    </row>
    <row r="28" spans="1:28" ht="16.5" customHeight="1">
      <c r="A28" s="248" t="s">
        <v>271</v>
      </c>
      <c r="B28" s="245"/>
      <c r="C28" s="245"/>
      <c r="D28" s="245"/>
      <c r="E28" s="245"/>
      <c r="H28" s="246"/>
      <c r="I28" s="246"/>
      <c r="J28" s="246"/>
      <c r="K28" s="246"/>
    </row>
    <row r="29" spans="1:28" ht="16.5" customHeight="1">
      <c r="A29" s="248" t="s">
        <v>272</v>
      </c>
      <c r="B29" s="245"/>
      <c r="C29" s="245"/>
      <c r="D29" s="245"/>
      <c r="E29" s="245"/>
      <c r="H29" s="246"/>
      <c r="I29" s="246"/>
      <c r="J29" s="246"/>
      <c r="K29" s="246"/>
    </row>
    <row r="30" spans="1:28">
      <c r="D30" s="4"/>
      <c r="E30" s="4"/>
      <c r="H30" s="246"/>
      <c r="I30" s="246"/>
      <c r="J30" s="246"/>
      <c r="K30" s="246"/>
    </row>
    <row r="31" spans="1:28">
      <c r="D31" s="4"/>
      <c r="E31" s="4"/>
      <c r="H31" s="246"/>
      <c r="I31" s="246"/>
      <c r="J31" s="246"/>
      <c r="K31" s="246"/>
    </row>
    <row r="32" spans="1:28">
      <c r="D32" s="4"/>
      <c r="E32" s="4"/>
      <c r="H32" s="246"/>
      <c r="I32" s="246"/>
      <c r="J32" s="246"/>
      <c r="K32" s="246"/>
    </row>
    <row r="33" spans="4:11">
      <c r="D33" s="4"/>
      <c r="E33" s="4"/>
      <c r="H33" s="246"/>
      <c r="I33" s="246"/>
      <c r="J33" s="246"/>
      <c r="K33" s="246"/>
    </row>
    <row r="34" spans="4:11">
      <c r="D34" s="4"/>
      <c r="E34" s="4"/>
      <c r="H34" s="246"/>
      <c r="I34" s="246"/>
      <c r="J34" s="246"/>
      <c r="K34" s="246"/>
    </row>
    <row r="35" spans="4:11">
      <c r="D35" s="4"/>
      <c r="E35" s="4"/>
      <c r="H35" s="246"/>
      <c r="I35" s="246"/>
      <c r="J35" s="246"/>
      <c r="K35" s="246"/>
    </row>
    <row r="36" spans="4:11">
      <c r="D36" s="4"/>
      <c r="E36" s="4"/>
      <c r="H36" s="246"/>
      <c r="I36" s="246"/>
      <c r="J36" s="246"/>
      <c r="K36" s="246"/>
    </row>
    <row r="37" spans="4:11">
      <c r="D37" s="4"/>
      <c r="E37" s="4"/>
      <c r="H37" s="246"/>
      <c r="I37" s="246"/>
      <c r="J37" s="246"/>
      <c r="K37" s="246"/>
    </row>
    <row r="38" spans="4:11">
      <c r="D38" s="4"/>
      <c r="E38" s="4"/>
      <c r="H38" s="246"/>
      <c r="I38" s="246"/>
      <c r="J38" s="246"/>
      <c r="K38" s="246"/>
    </row>
    <row r="39" spans="4:11">
      <c r="D39" s="4"/>
      <c r="E39" s="4"/>
      <c r="H39" s="246"/>
      <c r="I39" s="246"/>
      <c r="J39" s="246"/>
      <c r="K39" s="246"/>
    </row>
    <row r="40" spans="4:11">
      <c r="D40" s="4"/>
      <c r="E40" s="4"/>
      <c r="H40" s="246"/>
      <c r="I40" s="246"/>
      <c r="J40" s="246"/>
      <c r="K40" s="246"/>
    </row>
    <row r="41" spans="4:11">
      <c r="D41" s="4"/>
      <c r="E41" s="4"/>
      <c r="H41" s="246"/>
      <c r="I41" s="246"/>
      <c r="J41" s="246"/>
      <c r="K41" s="246"/>
    </row>
    <row r="42" spans="4:11">
      <c r="D42" s="4"/>
      <c r="E42" s="4"/>
      <c r="H42" s="246"/>
      <c r="I42" s="246"/>
      <c r="J42" s="246"/>
      <c r="K42" s="246"/>
    </row>
    <row r="43" spans="4:11">
      <c r="D43" s="4"/>
      <c r="E43" s="4"/>
      <c r="H43" s="246"/>
      <c r="I43" s="246"/>
      <c r="J43" s="246"/>
      <c r="K43" s="246"/>
    </row>
    <row r="44" spans="4:11">
      <c r="D44" s="4"/>
      <c r="E44" s="4"/>
      <c r="H44" s="246"/>
      <c r="I44" s="246"/>
      <c r="J44" s="246"/>
      <c r="K44" s="246"/>
    </row>
    <row r="45" spans="4:11">
      <c r="D45" s="4"/>
      <c r="E45" s="4"/>
      <c r="H45" s="246"/>
      <c r="I45" s="246"/>
      <c r="J45" s="246"/>
      <c r="K45" s="246"/>
    </row>
    <row r="46" spans="4:11">
      <c r="D46" s="4"/>
      <c r="E46" s="4"/>
      <c r="H46" s="246"/>
      <c r="I46" s="246"/>
      <c r="J46" s="246"/>
      <c r="K46" s="246"/>
    </row>
    <row r="47" spans="4:11">
      <c r="D47" s="4"/>
      <c r="E47" s="4"/>
      <c r="H47" s="246"/>
      <c r="I47" s="246"/>
      <c r="J47" s="246"/>
      <c r="K47" s="246"/>
    </row>
    <row r="48" spans="4:11" ht="16.5" customHeight="1"/>
    <row r="49" ht="16.5" customHeight="1"/>
    <row r="68" ht="16.5" customHeight="1"/>
    <row r="69" ht="16.5" customHeight="1"/>
    <row r="96" ht="16.5" customHeight="1"/>
    <row r="97" ht="15" customHeight="1"/>
    <row r="98" ht="15" customHeight="1"/>
    <row r="112" ht="29.25" customHeight="1"/>
  </sheetData>
  <sheetProtection algorithmName="SHA-512" hashValue="yk7A5HGf3IzWftoKxiz+eYF/g07vyjAcctgbpd5EU9i7SyRNmpPQpklSOtYGz81IkikDJOl0+ZnklAx1nRZHDg==" saltValue="fWlgTQuYfx7PgSv0kNeHoQ==" spinCount="100000" sheet="1" objects="1" scenarios="1"/>
  <protectedRanges>
    <protectedRange sqref="B19:E23 G19:H23 J19:J23" name="Terminations"/>
    <protectedRange sqref="B14:E17 G14:H17 J14:J17" name="NewBusiness"/>
    <protectedRange sqref="B12:E12 G12:J12" name="Beginning"/>
    <protectedRange sqref="A3 D3:P3" name="Company Details_1_1"/>
  </protectedRanges>
  <mergeCells count="11">
    <mergeCell ref="A8:A10"/>
    <mergeCell ref="B9:B10"/>
    <mergeCell ref="B2:F2"/>
    <mergeCell ref="B3:F3"/>
    <mergeCell ref="B4:F4"/>
    <mergeCell ref="C9:C10"/>
    <mergeCell ref="B8:J8"/>
    <mergeCell ref="D9:I9"/>
    <mergeCell ref="J9:J10"/>
    <mergeCell ref="D10:F10"/>
    <mergeCell ref="G10:I10"/>
  </mergeCells>
  <conditionalFormatting sqref="B100:J112">
    <cfRule type="containsText" dxfId="9" priority="5" operator="containsText" text="OK">
      <formula>NOT(ISERROR(SEARCH("OK",B100)))</formula>
    </cfRule>
    <cfRule type="containsText" dxfId="8" priority="6" operator="containsText" text="ERROR">
      <formula>NOT(ISERROR(SEARCH("ERROR",B100)))</formula>
    </cfRule>
  </conditionalFormatting>
  <conditionalFormatting sqref="B118:J130">
    <cfRule type="containsText" dxfId="7" priority="3" operator="containsText" text="OK">
      <formula>NOT(ISERROR(SEARCH("OK",B118)))</formula>
    </cfRule>
    <cfRule type="containsText" dxfId="6" priority="4" operator="containsText" text="ERROR">
      <formula>NOT(ISERROR(SEARCH("ERROR",B118)))</formula>
    </cfRule>
  </conditionalFormatting>
  <conditionalFormatting sqref="D131:I131">
    <cfRule type="containsText" dxfId="5" priority="1" operator="containsText" text="OK">
      <formula>NOT(ISERROR(SEARCH("OK",D131)))</formula>
    </cfRule>
    <cfRule type="containsText" dxfId="4" priority="2" operator="containsText" text="ERROR">
      <formula>NOT(ISERROR(SEARCH("ERROR",D131)))</formula>
    </cfRule>
  </conditionalFormatting>
  <printOptions horizontalCentered="1"/>
  <pageMargins left="0.7" right="0.7" top="0.75" bottom="0.75" header="0.3" footer="0.3"/>
  <pageSetup paperSize="9" scale="38" fitToWidth="4" fitToHeight="2" orientation="landscape" r:id="rId1"/>
  <rowBreaks count="1" manualBreakCount="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7"/>
  <sheetViews>
    <sheetView tabSelected="1" topLeftCell="A4" workbookViewId="0">
      <selection activeCell="D20" sqref="D20"/>
    </sheetView>
  </sheetViews>
  <sheetFormatPr defaultColWidth="12.28515625" defaultRowHeight="15"/>
  <cols>
    <col min="1" max="1" width="38.7109375" style="4" customWidth="1"/>
    <col min="2" max="2" width="22.42578125" style="4" customWidth="1"/>
    <col min="3" max="3" width="25.85546875" style="4" customWidth="1"/>
    <col min="4" max="6" width="22.42578125" style="4" customWidth="1"/>
    <col min="7" max="7" width="25.42578125" style="4" customWidth="1"/>
    <col min="8" max="8" width="21.28515625" style="4" customWidth="1"/>
    <col min="9" max="9" width="3.42578125" style="4" customWidth="1"/>
    <col min="10" max="16384" width="12.28515625" style="4"/>
  </cols>
  <sheetData>
    <row r="1" spans="1:12" ht="19.5">
      <c r="A1" s="5" t="s">
        <v>6</v>
      </c>
      <c r="B1" s="6"/>
      <c r="C1" s="7"/>
      <c r="D1" s="8"/>
      <c r="E1" s="8"/>
      <c r="F1" s="8"/>
      <c r="G1" s="8"/>
      <c r="H1" s="8"/>
      <c r="I1" s="8"/>
      <c r="J1" s="8"/>
      <c r="K1" s="8"/>
      <c r="L1" s="51"/>
    </row>
    <row r="2" spans="1:12">
      <c r="A2" s="9" t="s">
        <v>8</v>
      </c>
      <c r="B2" s="270">
        <f>'I. FINANCIAL CONDITION'!$C$2</f>
        <v>0</v>
      </c>
      <c r="C2" s="270"/>
      <c r="D2" s="270"/>
      <c r="E2" s="270"/>
      <c r="F2" s="270"/>
      <c r="G2" s="7"/>
      <c r="H2" s="7"/>
      <c r="I2" s="7"/>
      <c r="J2" s="7"/>
      <c r="K2" s="7"/>
    </row>
    <row r="3" spans="1:12">
      <c r="A3" s="10" t="s">
        <v>10</v>
      </c>
      <c r="B3" s="302">
        <f>'I. FINANCIAL CONDITION'!$C$3</f>
        <v>0</v>
      </c>
      <c r="C3" s="302"/>
      <c r="D3" s="302"/>
      <c r="E3" s="302"/>
      <c r="F3" s="302"/>
      <c r="G3" s="11"/>
      <c r="H3" s="11"/>
      <c r="I3" s="11"/>
      <c r="J3" s="11"/>
      <c r="K3" s="11"/>
    </row>
    <row r="4" spans="1:12">
      <c r="A4" s="12" t="s">
        <v>12</v>
      </c>
      <c r="B4" s="303">
        <f>'I. FINANCIAL CONDITION'!$C$4</f>
        <v>0</v>
      </c>
      <c r="C4" s="303"/>
      <c r="D4" s="303"/>
      <c r="E4" s="303"/>
      <c r="F4" s="303"/>
      <c r="G4" s="13"/>
      <c r="H4" s="13"/>
      <c r="I4" s="13"/>
      <c r="J4" s="13"/>
      <c r="K4" s="13"/>
    </row>
    <row r="5" spans="1:12" ht="15.75">
      <c r="A5" s="14"/>
      <c r="B5" s="14"/>
      <c r="C5" s="11"/>
      <c r="D5" s="15"/>
      <c r="E5" s="15"/>
      <c r="F5" s="15"/>
      <c r="G5" s="15"/>
      <c r="H5" s="15"/>
      <c r="I5" s="15"/>
      <c r="J5" s="15"/>
      <c r="K5" s="15"/>
    </row>
    <row r="6" spans="1:12" s="1" customFormat="1" ht="16.5" thickBot="1">
      <c r="A6" s="16" t="s">
        <v>151</v>
      </c>
      <c r="B6" s="17"/>
      <c r="C6" s="16"/>
      <c r="D6" s="16"/>
      <c r="E6" s="16"/>
      <c r="F6" s="16"/>
      <c r="G6" s="16"/>
      <c r="H6" s="16"/>
      <c r="I6" s="16"/>
      <c r="J6" s="16"/>
      <c r="K6" s="16"/>
    </row>
    <row r="7" spans="1:12" s="2" customFormat="1" ht="15.75">
      <c r="A7" s="310" t="s">
        <v>152</v>
      </c>
      <c r="B7" s="310" t="s">
        <v>153</v>
      </c>
      <c r="C7" s="314"/>
      <c r="D7" s="314"/>
      <c r="E7" s="314"/>
      <c r="F7" s="314"/>
      <c r="G7" s="315"/>
      <c r="H7" s="18"/>
      <c r="I7" s="18"/>
      <c r="J7" s="18"/>
    </row>
    <row r="8" spans="1:12" s="2" customFormat="1" ht="15.75">
      <c r="A8" s="311"/>
      <c r="B8" s="19" t="s">
        <v>154</v>
      </c>
      <c r="C8" s="20" t="s">
        <v>155</v>
      </c>
      <c r="D8" s="20" t="s">
        <v>156</v>
      </c>
      <c r="E8" s="20" t="s">
        <v>157</v>
      </c>
      <c r="F8" s="171" t="s">
        <v>158</v>
      </c>
      <c r="G8" s="21" t="s">
        <v>261</v>
      </c>
      <c r="H8" s="18"/>
      <c r="I8" s="18"/>
      <c r="J8" s="18"/>
      <c r="K8" s="18"/>
    </row>
    <row r="9" spans="1:12">
      <c r="A9" s="22" t="s">
        <v>159</v>
      </c>
      <c r="B9" s="185"/>
      <c r="C9" s="186"/>
      <c r="D9" s="186"/>
      <c r="E9" s="186"/>
      <c r="F9" s="186"/>
      <c r="G9" s="189">
        <f>SUM(B9:F9)</f>
        <v>0</v>
      </c>
      <c r="H9" s="1"/>
      <c r="I9" s="1"/>
      <c r="J9" s="1"/>
      <c r="K9" s="1"/>
    </row>
    <row r="10" spans="1:12">
      <c r="A10" s="22" t="s">
        <v>160</v>
      </c>
      <c r="B10" s="185"/>
      <c r="C10" s="186"/>
      <c r="D10" s="186"/>
      <c r="E10" s="187"/>
      <c r="F10" s="187"/>
      <c r="G10" s="189">
        <f t="shared" ref="G10" si="0">SUM(B10:F10)</f>
        <v>0</v>
      </c>
      <c r="H10" s="1"/>
      <c r="I10" s="1"/>
      <c r="J10" s="1"/>
      <c r="K10" s="1"/>
    </row>
    <row r="11" spans="1:12" ht="16.5" thickBot="1">
      <c r="A11" s="23" t="s">
        <v>161</v>
      </c>
      <c r="B11" s="24">
        <f t="shared" ref="B11:G11" si="1">+SUM(B9,B10)</f>
        <v>0</v>
      </c>
      <c r="C11" s="25">
        <f t="shared" si="1"/>
        <v>0</v>
      </c>
      <c r="D11" s="25">
        <f t="shared" si="1"/>
        <v>0</v>
      </c>
      <c r="E11" s="25">
        <f t="shared" si="1"/>
        <v>0</v>
      </c>
      <c r="F11" s="25">
        <f t="shared" si="1"/>
        <v>0</v>
      </c>
      <c r="G11" s="190">
        <f t="shared" si="1"/>
        <v>0</v>
      </c>
      <c r="H11" s="1"/>
      <c r="I11" s="1"/>
      <c r="J11" s="1"/>
      <c r="K11" s="1"/>
    </row>
    <row r="12" spans="1:12" s="3" customFormat="1" ht="15.75" thickBot="1">
      <c r="F12" s="1"/>
    </row>
    <row r="13" spans="1:12" ht="15.75">
      <c r="A13" s="312" t="s">
        <v>152</v>
      </c>
      <c r="B13" s="310" t="s">
        <v>260</v>
      </c>
      <c r="C13" s="314"/>
      <c r="D13" s="314"/>
      <c r="E13" s="314"/>
      <c r="F13" s="314"/>
      <c r="G13" s="315"/>
      <c r="H13" s="1"/>
      <c r="I13" s="1"/>
      <c r="J13" s="1"/>
    </row>
    <row r="14" spans="1:12">
      <c r="A14" s="313"/>
      <c r="B14" s="19" t="s">
        <v>154</v>
      </c>
      <c r="C14" s="20" t="s">
        <v>155</v>
      </c>
      <c r="D14" s="20" t="s">
        <v>156</v>
      </c>
      <c r="E14" s="20" t="s">
        <v>157</v>
      </c>
      <c r="F14" s="171" t="s">
        <v>158</v>
      </c>
      <c r="G14" s="21" t="s">
        <v>261</v>
      </c>
      <c r="H14" s="1"/>
    </row>
    <row r="15" spans="1:12">
      <c r="A15" s="22" t="s">
        <v>159</v>
      </c>
      <c r="B15" s="185"/>
      <c r="C15" s="186"/>
      <c r="D15" s="186"/>
      <c r="E15" s="186"/>
      <c r="F15" s="186"/>
      <c r="G15" s="189">
        <f>SUM(B15:F15)</f>
        <v>0</v>
      </c>
      <c r="H15" s="1"/>
    </row>
    <row r="16" spans="1:12">
      <c r="A16" s="22" t="s">
        <v>160</v>
      </c>
      <c r="B16" s="185"/>
      <c r="C16" s="186"/>
      <c r="D16" s="186"/>
      <c r="E16" s="187"/>
      <c r="F16" s="187"/>
      <c r="G16" s="189">
        <f t="shared" ref="G16" si="2">SUM(B16:F16)</f>
        <v>0</v>
      </c>
      <c r="H16" s="1"/>
    </row>
    <row r="17" spans="1:10" ht="16.5" thickBot="1">
      <c r="A17" s="26" t="s">
        <v>161</v>
      </c>
      <c r="B17" s="24">
        <f t="shared" ref="B17:G17" si="3">+SUM(B15,B16)</f>
        <v>0</v>
      </c>
      <c r="C17" s="25">
        <f t="shared" si="3"/>
        <v>0</v>
      </c>
      <c r="D17" s="25">
        <f t="shared" si="3"/>
        <v>0</v>
      </c>
      <c r="E17" s="25">
        <f t="shared" si="3"/>
        <v>0</v>
      </c>
      <c r="F17" s="25">
        <f t="shared" si="3"/>
        <v>0</v>
      </c>
      <c r="G17" s="190">
        <f t="shared" si="3"/>
        <v>0</v>
      </c>
      <c r="H17" s="1"/>
    </row>
    <row r="18" spans="1:10" ht="16.5" thickBot="1">
      <c r="A18" s="27"/>
      <c r="B18" s="28"/>
      <c r="C18" s="28"/>
      <c r="D18" s="29"/>
      <c r="E18" s="30"/>
      <c r="F18" s="29"/>
    </row>
    <row r="19" spans="1:10" ht="16.5" customHeight="1" thickBot="1">
      <c r="A19" s="304" t="s">
        <v>162</v>
      </c>
      <c r="B19" s="305"/>
      <c r="C19" s="306"/>
      <c r="D19" s="31"/>
      <c r="E19" s="31"/>
      <c r="F19" s="1"/>
      <c r="G19" s="1"/>
      <c r="H19" s="1"/>
      <c r="I19" s="1"/>
      <c r="J19" s="1"/>
    </row>
    <row r="20" spans="1:10" ht="45.75" thickBot="1">
      <c r="A20" s="32"/>
      <c r="B20" s="33" t="s">
        <v>163</v>
      </c>
      <c r="C20" s="34" t="s">
        <v>258</v>
      </c>
    </row>
    <row r="21" spans="1:10">
      <c r="A21" s="35" t="s">
        <v>164</v>
      </c>
      <c r="B21" s="185"/>
      <c r="C21" s="188"/>
    </row>
    <row r="22" spans="1:10">
      <c r="A22" s="35" t="s">
        <v>165</v>
      </c>
      <c r="B22" s="185"/>
      <c r="C22" s="188"/>
    </row>
    <row r="23" spans="1:10" ht="16.5" thickBot="1">
      <c r="A23" s="36" t="str">
        <f>A11</f>
        <v>TOTAL</v>
      </c>
      <c r="B23" s="24">
        <f>B21+B22</f>
        <v>0</v>
      </c>
      <c r="C23" s="37">
        <f>C21+C22</f>
        <v>0</v>
      </c>
    </row>
    <row r="24" spans="1:10" ht="15.75">
      <c r="A24" s="38"/>
      <c r="B24" s="39"/>
      <c r="C24" s="40"/>
    </row>
    <row r="25" spans="1:10" ht="16.5">
      <c r="A25" s="118" t="s">
        <v>53</v>
      </c>
      <c r="B25" s="118"/>
      <c r="C25" s="119"/>
      <c r="D25" s="119"/>
      <c r="E25" s="1"/>
    </row>
    <row r="26" spans="1:10" ht="15" customHeight="1">
      <c r="A26" s="269" t="s">
        <v>257</v>
      </c>
      <c r="B26" s="269"/>
      <c r="C26" s="269"/>
      <c r="D26" s="269"/>
      <c r="E26" s="1"/>
    </row>
    <row r="27" spans="1:10" ht="16.5">
      <c r="F27" s="41" t="s">
        <v>147</v>
      </c>
    </row>
    <row r="28" spans="1:10">
      <c r="F28" s="122" t="s">
        <v>256</v>
      </c>
    </row>
    <row r="30" spans="1:10" ht="15.75" thickBot="1"/>
    <row r="31" spans="1:10" ht="15.75">
      <c r="A31" s="307" t="s">
        <v>7</v>
      </c>
      <c r="B31" s="308"/>
      <c r="C31" s="308"/>
      <c r="D31" s="308"/>
      <c r="E31" s="308"/>
      <c r="F31" s="309"/>
    </row>
    <row r="32" spans="1:10" ht="15.75">
      <c r="A32" s="42" t="s">
        <v>166</v>
      </c>
      <c r="B32" s="43" t="s">
        <v>154</v>
      </c>
      <c r="C32" s="43" t="s">
        <v>155</v>
      </c>
      <c r="D32" s="43" t="s">
        <v>156</v>
      </c>
      <c r="E32" s="43" t="s">
        <v>157</v>
      </c>
      <c r="F32" s="44" t="s">
        <v>158</v>
      </c>
    </row>
    <row r="33" spans="1:6" ht="15.75">
      <c r="A33" s="45" t="s">
        <v>153</v>
      </c>
      <c r="B33" s="176" t="b">
        <f>AND(IF(B11&lt;=2.5+B9+B10,TRUE,FALSE),(IF(B11&gt;=-2.5+B9+B10,TRUE,FALSE)))</f>
        <v>1</v>
      </c>
      <c r="C33" s="176" t="b">
        <f t="shared" ref="C33:F33" si="4">AND(IF(C11&lt;=2.5+C9+C10,TRUE,FALSE),(IF(C11&gt;=-2.5+C9+C10,TRUE,FALSE)))</f>
        <v>1</v>
      </c>
      <c r="D33" s="176" t="b">
        <f t="shared" si="4"/>
        <v>1</v>
      </c>
      <c r="E33" s="176" t="b">
        <f t="shared" si="4"/>
        <v>1</v>
      </c>
      <c r="F33" s="176" t="b">
        <f t="shared" si="4"/>
        <v>1</v>
      </c>
    </row>
    <row r="34" spans="1:6" ht="15.75">
      <c r="A34" s="45" t="s">
        <v>167</v>
      </c>
      <c r="B34" s="176" t="b">
        <f>AND(IF(B17&lt;=2.5+B15+B16,TRUE,FALSE),(IF(B17&gt;=-2.5+B15+B16,TRUE,FALSE)))</f>
        <v>1</v>
      </c>
      <c r="C34" s="176" t="b">
        <f t="shared" ref="C34:E34" si="5">AND(IF(C17&lt;=2.5+C15+C16,TRUE,FALSE),(IF(C17&gt;=-2.5+C15+C16,TRUE,FALSE)))</f>
        <v>1</v>
      </c>
      <c r="D34" s="176" t="b">
        <f t="shared" si="5"/>
        <v>1</v>
      </c>
      <c r="E34" s="176" t="b">
        <f t="shared" si="5"/>
        <v>1</v>
      </c>
      <c r="F34" s="176" t="b">
        <f>AND(IF(F17&lt;=2.5+F15+F16,TRUE,FALSE),(IF(F17&gt;=-2.5+F15+F16,TRUE,FALSE)))</f>
        <v>1</v>
      </c>
    </row>
    <row r="35" spans="1:6">
      <c r="A35" s="46"/>
      <c r="B35" s="178"/>
      <c r="F35" s="47"/>
    </row>
    <row r="36" spans="1:6" ht="31.5">
      <c r="A36" s="45" t="s">
        <v>162</v>
      </c>
      <c r="B36" s="48" t="s">
        <v>163</v>
      </c>
      <c r="C36" s="49" t="s">
        <v>168</v>
      </c>
      <c r="F36" s="47"/>
    </row>
    <row r="37" spans="1:6" ht="16.5" thickBot="1">
      <c r="A37" s="50" t="s">
        <v>169</v>
      </c>
      <c r="B37" s="177" t="b">
        <f>AND(IF(B23&lt;=2.5+B21+B22,TRUE,FALSE),(IF(B23&gt;=-2.5+B21+B22,TRUE,FALSE)))</f>
        <v>1</v>
      </c>
      <c r="C37" s="177" t="b">
        <f>AND(IF(C23&lt;=2.5+C21+C22,TRUE,FALSE),(IF(C23&gt;=-2.5+C21+C22,TRUE,FALSE)))</f>
        <v>1</v>
      </c>
      <c r="D37" s="179"/>
      <c r="E37" s="179"/>
      <c r="F37" s="180"/>
    </row>
  </sheetData>
  <sheetProtection algorithmName="SHA-512" hashValue="pgQ6p5rbO/KdKybWt9sK9ZTbSU3X+vYQlhwJZx9mM0JjIdR1SYplbhZhNnYqmssEvtt+Ezz3gk/JL2TLZZP4gQ==" saltValue="SuxxMuUr4w2ACZQpBWtDlA==" spinCount="100000" sheet="1" objects="1" scenarios="1"/>
  <mergeCells count="10">
    <mergeCell ref="A31:F31"/>
    <mergeCell ref="A7:A8"/>
    <mergeCell ref="A13:A14"/>
    <mergeCell ref="B7:G7"/>
    <mergeCell ref="B13:G13"/>
    <mergeCell ref="B2:F2"/>
    <mergeCell ref="B3:F3"/>
    <mergeCell ref="B4:F4"/>
    <mergeCell ref="A26:D26"/>
    <mergeCell ref="A19:C19"/>
  </mergeCells>
  <conditionalFormatting sqref="B33:F34">
    <cfRule type="containsText" dxfId="3" priority="3" operator="containsText" text="OK">
      <formula>NOT(ISERROR(SEARCH("OK",B33)))</formula>
    </cfRule>
    <cfRule type="containsText" dxfId="2" priority="4" operator="containsText" text="ERROR">
      <formula>NOT(ISERROR(SEARCH("ERROR",B33)))</formula>
    </cfRule>
  </conditionalFormatting>
  <conditionalFormatting sqref="B37:C37">
    <cfRule type="containsText" dxfId="1" priority="1" operator="containsText" text="OK">
      <formula>NOT(ISERROR(SEARCH("OK",B37)))</formula>
    </cfRule>
    <cfRule type="containsText" dxfId="0" priority="2" operator="containsText" text="ERROR">
      <formula>NOT(ISERROR(SEARCH("ERROR",B37)))</formula>
    </cfRule>
  </conditionalFormatting>
  <pageMargins left="0.7" right="0.7" top="0.75" bottom="0.75" header="0.3" footer="0.3"/>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5" master=""/>
  <rangeList sheetStid="1" master="">
    <arrUserId title="Company Details_1" rangeCreator="" othersAccessPermission="edit"/>
    <arrUserId title="Liabilities" rangeCreator="" othersAccessPermission="edit"/>
    <arrUserId title="Assets" rangeCreator="" othersAccessPermission="edit"/>
    <arrUserId title="Networth" rangeCreator="" othersAccessPermission="edit"/>
  </rangeList>
  <rangeList sheetStid="2" master="">
    <arrUserId title="Company Details_1" rangeCreator="" othersAccessPermission="edit"/>
    <arrUserId title="Others 6 7 8 9 10_1_1" rangeCreator="" othersAccessPermission="edit"/>
    <arrUserId title="AFS_1" rangeCreator="" othersAccessPermission="edit"/>
    <arrUserId title="Loans and Receivables_1_1" rangeCreator="" othersAccessPermission="edit"/>
    <arrUserId title="At Fair Value_1_1" rangeCreator="" othersAccessPermission="edit"/>
  </rangeList>
  <rangeList sheetStid="6" master="">
    <arrUserId title="Company Details_1" rangeCreator="" othersAccessPermission="edit"/>
    <arrUserId title="Liabilities" rangeCreator="" othersAccessPermission="edit"/>
    <arrUserId title="Assets" rangeCreator="" othersAccessPermission="edit"/>
  </rangeList>
  <rangeList sheetStid="4" master="">
    <arrUserId title="Non Micro Products" rangeCreator="" othersAccessPermission="edit"/>
    <arrUserId title="Micro Products" rangeCreator="" othersAccessPermission="edit"/>
    <arrUserId title="Basic Fund" rangeCreator="" othersAccessPermission="edit"/>
    <arrUserId title="Company Details_1" rangeCreator="" othersAccessPermission="edit"/>
  </rangeList>
  <rangeList sheetStid="14" master="">
    <arrUserId title="Optional Insurance" rangeCreator="" othersAccessPermission="edit"/>
    <arrUserId title="Basic Members Benefit" rangeCreator="" othersAccessPermission="edit"/>
    <arrUserId title="Company Details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Read Me</vt:lpstr>
      <vt:lpstr>I. FINANCIAL CONDITION</vt:lpstr>
      <vt:lpstr>II. INVESTED ASSETS</vt:lpstr>
      <vt:lpstr>III. OPERATING RESULTS</vt:lpstr>
      <vt:lpstr>IV. BUSINESS DONE (A)</vt:lpstr>
      <vt:lpstr>IV. BUSINESS DONE (B)</vt:lpstr>
      <vt:lpstr>V. CLAIMS</vt:lpstr>
      <vt:lpstr>'I. FINANCIAL CONDITION'!Print_Area</vt:lpstr>
      <vt:lpstr>'II. INVESTED ASSETS'!Print_Area</vt:lpstr>
      <vt:lpstr>'III. OPERATING RESULTS'!Print_Area</vt:lpstr>
      <vt:lpstr>'IV. BUSINESS DONE (A)'!Print_Area</vt:lpstr>
      <vt:lpstr>'IV. BUSINESS DONE (B)'!Print_Area</vt:lpstr>
      <vt:lpstr>'V. CLAIMS'!Print_Area</vt:lpstr>
      <vt:lpstr>'IV. BUSINESS DONE (A)'!Print_Titles</vt:lpstr>
      <vt:lpstr>'IV. BUSINESS DONE (B)'!Print_Titles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Loida R. Zaragosa</dc:creator>
  <cp:lastModifiedBy>Carol R. Musñgi</cp:lastModifiedBy>
  <cp:lastPrinted>2016-06-14T07:46:00Z</cp:lastPrinted>
  <dcterms:created xsi:type="dcterms:W3CDTF">2016-02-11T02:47:00Z</dcterms:created>
  <dcterms:modified xsi:type="dcterms:W3CDTF">2023-05-10T03:47:14Z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1033-11.2.0.11440</vt:lpwstr>
  </property>
  <property fmtid="{D5CDD505-2E9C-101B-9397-08002B2CF9AE}" pid="3" name="ICV">
    <vt:lpwstr>90F62C0FE58344738D5B0413AEEDF87E</vt:lpwstr>
  </property>
</Properties>
</file>