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lab.serquina\Desktop\For Records Section\"/>
    </mc:Choice>
  </mc:AlternateContent>
  <bookViews>
    <workbookView xWindow="0" yWindow="0" windowWidth="28800" windowHeight="12315"/>
  </bookViews>
  <sheets>
    <sheet name="Q4 2022 LIFE NEW" sheetId="1" r:id="rId1"/>
    <sheet name="Key Performance" sheetId="2" r:id="rId2"/>
  </sheets>
  <externalReferences>
    <externalReference r:id="rId3"/>
    <externalReference r:id="rId4"/>
    <externalReference r:id="rId5"/>
  </externalReferences>
  <definedNames>
    <definedName name="_xlnm.Print_Area" localSheetId="1">'Key Performance'!$A$1:$X$53</definedName>
    <definedName name="_xlnm.Print_Area" localSheetId="0">'Q4 2022 LIFE NEW'!$A$1:$L$68</definedName>
    <definedName name="sched24_DivDue">'[1]24'!$I$2975</definedName>
    <definedName name="schedA1_LA">[2]A1!$U$65</definedName>
    <definedName name="schedB_LA">[3]B!$T$118</definedName>
  </definedNames>
  <calcPr calcId="152511"/>
</workbook>
</file>

<file path=xl/calcChain.xml><?xml version="1.0" encoding="utf-8"?>
<calcChain xmlns="http://schemas.openxmlformats.org/spreadsheetml/2006/main">
  <c r="X45" i="2" l="1"/>
  <c r="U45" i="2"/>
  <c r="T45" i="2"/>
  <c r="S45" i="2"/>
  <c r="V45" i="2" s="1"/>
  <c r="R45" i="2"/>
  <c r="Q45" i="2"/>
  <c r="P45" i="2"/>
  <c r="O45" i="2"/>
  <c r="J45" i="2"/>
  <c r="I45" i="2"/>
  <c r="H45" i="2"/>
  <c r="G45" i="2"/>
  <c r="E45" i="2"/>
  <c r="D45" i="2"/>
  <c r="W41" i="2"/>
  <c r="W40" i="2"/>
  <c r="V40" i="2"/>
  <c r="R40" i="2"/>
  <c r="V39" i="2"/>
  <c r="W39" i="2" s="1"/>
  <c r="R39" i="2"/>
  <c r="V38" i="2"/>
  <c r="R38" i="2"/>
  <c r="W38" i="2" s="1"/>
  <c r="V37" i="2"/>
  <c r="R37" i="2"/>
  <c r="W37" i="2" s="1"/>
  <c r="V36" i="2"/>
  <c r="R36" i="2"/>
  <c r="W36" i="2" s="1"/>
  <c r="V35" i="2"/>
  <c r="R35" i="2"/>
  <c r="W35" i="2" s="1"/>
  <c r="W34" i="2"/>
  <c r="V34" i="2"/>
  <c r="R34" i="2"/>
  <c r="V33" i="2"/>
  <c r="W33" i="2" s="1"/>
  <c r="R33" i="2"/>
  <c r="V32" i="2"/>
  <c r="R32" i="2"/>
  <c r="W32" i="2" s="1"/>
  <c r="V31" i="2"/>
  <c r="R31" i="2"/>
  <c r="W31" i="2" s="1"/>
  <c r="V30" i="2"/>
  <c r="R30" i="2"/>
  <c r="W30" i="2" s="1"/>
  <c r="V29" i="2"/>
  <c r="R29" i="2"/>
  <c r="W29" i="2" s="1"/>
  <c r="W28" i="2"/>
  <c r="V28" i="2"/>
  <c r="R28" i="2"/>
  <c r="V27" i="2"/>
  <c r="W27" i="2" s="1"/>
  <c r="R27" i="2"/>
  <c r="V26" i="2"/>
  <c r="R26" i="2"/>
  <c r="W26" i="2" s="1"/>
  <c r="V25" i="2"/>
  <c r="R25" i="2"/>
  <c r="W25" i="2" s="1"/>
  <c r="V24" i="2"/>
  <c r="R24" i="2"/>
  <c r="W24" i="2" s="1"/>
  <c r="V23" i="2"/>
  <c r="R23" i="2"/>
  <c r="W23" i="2" s="1"/>
  <c r="W22" i="2"/>
  <c r="V22" i="2"/>
  <c r="R22" i="2"/>
  <c r="V21" i="2"/>
  <c r="W21" i="2" s="1"/>
  <c r="R21" i="2"/>
  <c r="V20" i="2"/>
  <c r="R20" i="2"/>
  <c r="W20" i="2" s="1"/>
  <c r="V19" i="2"/>
  <c r="R19" i="2"/>
  <c r="W19" i="2" s="1"/>
  <c r="V18" i="2"/>
  <c r="R18" i="2"/>
  <c r="W18" i="2" s="1"/>
  <c r="V17" i="2"/>
  <c r="R17" i="2"/>
  <c r="W17" i="2" s="1"/>
  <c r="W16" i="2"/>
  <c r="V16" i="2"/>
  <c r="R16" i="2"/>
  <c r="V15" i="2"/>
  <c r="W15" i="2" s="1"/>
  <c r="R15" i="2"/>
  <c r="V14" i="2"/>
  <c r="R14" i="2"/>
  <c r="W14" i="2" s="1"/>
  <c r="V13" i="2"/>
  <c r="R13" i="2"/>
  <c r="W13" i="2" s="1"/>
  <c r="L13" i="2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V12" i="2"/>
  <c r="R12" i="2"/>
  <c r="W12" i="2" s="1"/>
  <c r="L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V11" i="2"/>
  <c r="R11" i="2"/>
  <c r="W11" i="2" s="1"/>
  <c r="V10" i="2"/>
  <c r="R10" i="2"/>
  <c r="W10" i="2" s="1"/>
  <c r="F10" i="2"/>
  <c r="F45" i="2" s="1"/>
  <c r="V9" i="2"/>
  <c r="R9" i="2"/>
  <c r="W9" i="2" s="1"/>
  <c r="W45" i="2" l="1"/>
</calcChain>
</file>

<file path=xl/sharedStrings.xml><?xml version="1.0" encoding="utf-8"?>
<sst xmlns="http://schemas.openxmlformats.org/spreadsheetml/2006/main" count="252" uniqueCount="102">
  <si>
    <t>INSURANCE INDUSTRY PERFORMANCE REPORT</t>
  </si>
  <si>
    <t>as of  the Quarter Ending December 31</t>
  </si>
  <si>
    <t>LIFE INSURANCE COMPANIES</t>
  </si>
  <si>
    <t>% Increase/ (Decrease)</t>
  </si>
  <si>
    <t>.</t>
  </si>
  <si>
    <t>Total Number of Companies</t>
  </si>
  <si>
    <t>*</t>
  </si>
  <si>
    <t>Total Number of companies w submissions</t>
  </si>
  <si>
    <t>( In Million Pesos )</t>
  </si>
  <si>
    <t xml:space="preserve">Total Assets </t>
  </si>
  <si>
    <t>r</t>
  </si>
  <si>
    <t>Total Liabilities</t>
  </si>
  <si>
    <t>Total Net Worth</t>
  </si>
  <si>
    <t>Total Paid-Up Capital**</t>
  </si>
  <si>
    <t>Total Invested Assets</t>
  </si>
  <si>
    <t>Total Premiums</t>
  </si>
  <si>
    <t xml:space="preserve">    Variable Life</t>
  </si>
  <si>
    <t xml:space="preserve">        First Year Premiums</t>
  </si>
  <si>
    <t xml:space="preserve">        Single Premiums</t>
  </si>
  <si>
    <t xml:space="preserve">        Renewal Premiums</t>
  </si>
  <si>
    <t xml:space="preserve">    Traditional Life</t>
  </si>
  <si>
    <t xml:space="preserve">    New Business Annual 
    Premium Equivalent</t>
  </si>
  <si>
    <t>Total Benefit Payments (Life)</t>
  </si>
  <si>
    <t>Total Benefits Payment</t>
  </si>
  <si>
    <t>Total Net Income</t>
  </si>
  <si>
    <t>TAXES PAID</t>
  </si>
  <si>
    <t>For the Quarter Ending March  31</t>
  </si>
  <si>
    <t>(in million Pesos)</t>
  </si>
  <si>
    <t>NON- LIFE</t>
  </si>
  <si>
    <t>Value Added Tax (VAT)</t>
  </si>
  <si>
    <t>Documentary Stamp Tax (DST)</t>
  </si>
  <si>
    <t>Fire Service Tax</t>
  </si>
  <si>
    <t>Income Tax</t>
  </si>
  <si>
    <t xml:space="preserve">Total </t>
  </si>
  <si>
    <t>includes two (2) licensed servicing companies</t>
  </si>
  <si>
    <t>**</t>
  </si>
  <si>
    <t xml:space="preserve">With Available Cash Assets </t>
  </si>
  <si>
    <t>r - revised data</t>
  </si>
  <si>
    <t>KEY FINANCIAL STATISTICS OF LIFE INSURANCE COMPANIES</t>
  </si>
  <si>
    <t>PERFORMANCE OF LIFE INSURANCE COMPANIES</t>
  </si>
  <si>
    <t>Based on submitted unaudited Quarterly Report on Selected Financial Statistics (QRSFS)</t>
  </si>
  <si>
    <t>as of December 31, 2022</t>
  </si>
  <si>
    <t>NAME OF COMPANY</t>
  </si>
  <si>
    <t>ASSETS</t>
  </si>
  <si>
    <t xml:space="preserve"> LIABILITIES</t>
  </si>
  <si>
    <t>NET WORTH</t>
  </si>
  <si>
    <t xml:space="preserve">PAID-UP CAPITAL </t>
  </si>
  <si>
    <t xml:space="preserve"> INVESTED ASSETS</t>
  </si>
  <si>
    <t xml:space="preserve">  BENEFIT PAYMENTS</t>
  </si>
  <si>
    <t>NET INCOME</t>
  </si>
  <si>
    <t>PREMIUM INCOME</t>
  </si>
  <si>
    <t>NEW BUSINESS ANNUAL PREMIUM EQUIVALENT (NBAPE)</t>
  </si>
  <si>
    <t>Traditional</t>
  </si>
  <si>
    <t xml:space="preserve">Variable </t>
  </si>
  <si>
    <t>TOTAL</t>
  </si>
  <si>
    <t>First Year</t>
  </si>
  <si>
    <t>Single</t>
  </si>
  <si>
    <t>Renewal</t>
  </si>
  <si>
    <t>Sub-total</t>
  </si>
  <si>
    <t>A</t>
  </si>
  <si>
    <t>LIFE COMPANIES</t>
  </si>
  <si>
    <t>1 Cooperative Insurance System of the Phils Life and Gen Insurance*</t>
  </si>
  <si>
    <t>1 Cooperative Insurance System of the Phils Life and Gen Ins.*</t>
  </si>
  <si>
    <t>AIA Philippines Life and General Ins. Co., Inc.*</t>
  </si>
  <si>
    <t>Allianz PNB Life Insurance, Inc.</t>
  </si>
  <si>
    <t>BDO Life Assurance Company, Inc.</t>
  </si>
  <si>
    <t>Beneficial Life Insurance Company, Inc.</t>
  </si>
  <si>
    <t>BPI AIA Life Assurance Corporation</t>
  </si>
  <si>
    <t>Caritas Life Insurance Corporation</t>
  </si>
  <si>
    <t>CLIMBS Life &amp; General Insurance Cooperative *</t>
  </si>
  <si>
    <t>Country Bankers Life Insurance Corporation</t>
  </si>
  <si>
    <t>East West Aegas Life Insurance Corporation</t>
  </si>
  <si>
    <t>Etiqa Life &amp; General Assurance Philippines, Inc.*</t>
  </si>
  <si>
    <t>First Life Financial Company, Inc.</t>
  </si>
  <si>
    <t>Fortune Life  Insurance Company, Inc.</t>
  </si>
  <si>
    <t>FWD Life Insurance Corporation</t>
  </si>
  <si>
    <t>Generali  Life Assurance Philippines, Inc.</t>
  </si>
  <si>
    <t>Insular Life Assurance Company, Limited, The</t>
  </si>
  <si>
    <t>Manila Bankers Life Insurance Corporation</t>
  </si>
  <si>
    <t>Manufacturers Life Insurance Company (Phils.), Inc., The</t>
  </si>
  <si>
    <t>Manulife Chinabank Life Assurance Corporation</t>
  </si>
  <si>
    <t>Maxicare Life Insurance Corp.</t>
  </si>
  <si>
    <t>Paramount Life and General Insurance Corporation*</t>
  </si>
  <si>
    <t>Philippine Axa Life Insurance Corporation</t>
  </si>
  <si>
    <t>Philippine Life Financial Assurance Corporation</t>
  </si>
  <si>
    <t>Philippines International Life Insurance Company, Inc.</t>
  </si>
  <si>
    <t>Pioneer Life, Inc.</t>
  </si>
  <si>
    <t>Pru Life Insurance Corporation of U.K.</t>
  </si>
  <si>
    <t>Seainsure Life Insurance Co., Inc.</t>
  </si>
  <si>
    <t xml:space="preserve">Singlife Philippines, Inc. </t>
  </si>
  <si>
    <t>Sun Life Grepa Financial, Inc.</t>
  </si>
  <si>
    <t>Sun Life of Canada (Philippines), Inc.</t>
  </si>
  <si>
    <t>United Coconut Planters Life Assurance Corporation</t>
  </si>
  <si>
    <t>United Life Assurance  Corporation</t>
  </si>
  <si>
    <t>B</t>
  </si>
  <si>
    <t>SERVICING COMPANIES</t>
  </si>
  <si>
    <t>The Travellers Life Assurance of the Phils., lnc.</t>
  </si>
  <si>
    <t>No report submitted</t>
  </si>
  <si>
    <t>Sun Life Assurance Company of Canada</t>
  </si>
  <si>
    <t>GRAND TOTAL</t>
  </si>
  <si>
    <t>Note:</t>
  </si>
  <si>
    <t>* Composite companies**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</si>
</sst>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26">
    <font>
      <sz val="10"/>
      <name val="Arial"/>
      <charset val="134"/>
    </font>
    <font>
      <sz val="14"/>
      <color theme="1"/>
      <name val="Arial"/>
      <charset val="134"/>
    </font>
    <font>
      <sz val="12"/>
      <color theme="1"/>
      <name val="Arial"/>
      <charset val="134"/>
    </font>
    <font>
      <sz val="10"/>
      <color theme="1"/>
      <name val="Arial"/>
      <charset val="134"/>
    </font>
    <font>
      <sz val="9"/>
      <name val="Arial"/>
      <charset val="134"/>
    </font>
    <font>
      <sz val="11"/>
      <color theme="1"/>
      <name val="Arial"/>
      <charset val="134"/>
    </font>
    <font>
      <b/>
      <sz val="14"/>
      <name val="Arial"/>
      <charset val="134"/>
    </font>
    <font>
      <sz val="14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1"/>
      <name val="Arial"/>
      <charset val="134"/>
    </font>
    <font>
      <b/>
      <sz val="10"/>
      <name val="Arial"/>
      <charset val="134"/>
    </font>
    <font>
      <b/>
      <sz val="9"/>
      <name val="Arial"/>
      <charset val="134"/>
    </font>
    <font>
      <i/>
      <sz val="10"/>
      <name val="Arial"/>
      <charset val="134"/>
    </font>
    <font>
      <sz val="12"/>
      <name val="Arial"/>
      <charset val="134"/>
    </font>
    <font>
      <b/>
      <sz val="14"/>
      <name val="Arial"/>
      <charset val="134"/>
    </font>
    <font>
      <b/>
      <sz val="12"/>
      <name val="Arial"/>
      <charset val="134"/>
    </font>
    <font>
      <i/>
      <sz val="12"/>
      <name val="Arial"/>
      <charset val="134"/>
    </font>
    <font>
      <i/>
      <sz val="12"/>
      <name val="Arial"/>
      <charset val="134"/>
    </font>
    <font>
      <sz val="10"/>
      <name val="Arial"/>
      <charset val="134"/>
    </font>
    <font>
      <b/>
      <u val="doubleAccounting"/>
      <sz val="12"/>
      <name val="Arial"/>
      <charset val="134"/>
    </font>
    <font>
      <i/>
      <sz val="10"/>
      <name val="Arial Narrow"/>
      <charset val="134"/>
    </font>
    <font>
      <b/>
      <sz val="11"/>
      <name val="Arial"/>
      <charset val="134"/>
    </font>
    <font>
      <sz val="11"/>
      <name val="Arial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79857783745845"/>
        <bgColor indexed="64"/>
      </patternFill>
    </fill>
    <fill>
      <patternFill patternType="solid">
        <fgColor theme="3" tint="0.79995117038483843"/>
        <bgColor indexed="64"/>
      </patternFill>
    </fill>
  </fills>
  <borders count="7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21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wrapText="1"/>
    </xf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0" fillId="0" borderId="8" xfId="0" applyFont="1" applyFill="1" applyBorder="1" applyAlignment="1"/>
    <xf numFmtId="165" fontId="0" fillId="0" borderId="9" xfId="1" applyNumberFormat="1" applyFont="1" applyFill="1" applyBorder="1"/>
    <xf numFmtId="165" fontId="0" fillId="0" borderId="9" xfId="0" applyNumberFormat="1" applyFont="1" applyFill="1" applyBorder="1" applyAlignment="1"/>
    <xf numFmtId="165" fontId="4" fillId="0" borderId="9" xfId="1" applyNumberFormat="1" applyFont="1" applyFill="1" applyBorder="1"/>
    <xf numFmtId="165" fontId="4" fillId="0" borderId="10" xfId="6" applyNumberFormat="1" applyFont="1" applyFill="1" applyBorder="1"/>
    <xf numFmtId="0" fontId="0" fillId="3" borderId="8" xfId="0" applyFont="1" applyFill="1" applyBorder="1" applyAlignment="1"/>
    <xf numFmtId="0" fontId="0" fillId="0" borderId="8" xfId="3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/>
    <xf numFmtId="0" fontId="0" fillId="0" borderId="12" xfId="0" applyFont="1" applyFill="1" applyBorder="1" applyAlignment="1"/>
    <xf numFmtId="165" fontId="0" fillId="0" borderId="13" xfId="1" applyNumberFormat="1" applyFont="1" applyFill="1" applyBorder="1"/>
    <xf numFmtId="165" fontId="0" fillId="0" borderId="13" xfId="0" applyNumberFormat="1" applyFont="1" applyFill="1" applyBorder="1" applyAlignment="1"/>
    <xf numFmtId="165" fontId="4" fillId="0" borderId="13" xfId="1" applyNumberFormat="1" applyFont="1" applyFill="1" applyBorder="1"/>
    <xf numFmtId="165" fontId="4" fillId="0" borderId="14" xfId="6" applyNumberFormat="1" applyFont="1" applyFill="1" applyBorder="1"/>
    <xf numFmtId="0" fontId="10" fillId="0" borderId="11" xfId="0" applyFont="1" applyFill="1" applyBorder="1" applyAlignment="1"/>
    <xf numFmtId="0" fontId="10" fillId="0" borderId="12" xfId="0" applyFont="1" applyFill="1" applyBorder="1" applyAlignment="1"/>
    <xf numFmtId="165" fontId="13" fillId="0" borderId="15" xfId="1" applyNumberFormat="1" applyFont="1" applyFill="1" applyBorder="1" applyAlignment="1">
      <alignment horizontal="center"/>
    </xf>
    <xf numFmtId="0" fontId="11" fillId="4" borderId="16" xfId="0" applyFont="1" applyFill="1" applyBorder="1" applyAlignment="1">
      <alignment vertical="center"/>
    </xf>
    <xf numFmtId="0" fontId="0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5" fontId="11" fillId="4" borderId="18" xfId="0" applyNumberFormat="1" applyFont="1" applyFill="1" applyBorder="1" applyAlignment="1">
      <alignment horizontal="center" vertical="center"/>
    </xf>
    <xf numFmtId="165" fontId="11" fillId="4" borderId="19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/>
    <xf numFmtId="0" fontId="0" fillId="0" borderId="20" xfId="0" applyFont="1" applyFill="1" applyBorder="1" applyAlignment="1"/>
    <xf numFmtId="0" fontId="5" fillId="0" borderId="22" xfId="3" applyFont="1" applyFill="1" applyBorder="1" applyAlignment="1">
      <alignment wrapText="1"/>
    </xf>
    <xf numFmtId="0" fontId="5" fillId="0" borderId="4" xfId="3" applyFont="1" applyFill="1" applyBorder="1" applyAlignment="1">
      <alignment wrapText="1"/>
    </xf>
    <xf numFmtId="165" fontId="4" fillId="0" borderId="9" xfId="6" applyNumberFormat="1" applyFont="1" applyFill="1" applyBorder="1"/>
    <xf numFmtId="165" fontId="4" fillId="0" borderId="0" xfId="6" applyNumberFormat="1" applyFont="1" applyFill="1" applyBorder="1"/>
    <xf numFmtId="165" fontId="4" fillId="0" borderId="23" xfId="6" applyNumberFormat="1" applyFont="1" applyFill="1" applyBorder="1"/>
    <xf numFmtId="165" fontId="4" fillId="0" borderId="15" xfId="6" applyNumberFormat="1" applyFont="1" applyFill="1" applyBorder="1"/>
    <xf numFmtId="165" fontId="4" fillId="0" borderId="13" xfId="6" applyNumberFormat="1" applyFont="1" applyFill="1" applyBorder="1"/>
    <xf numFmtId="165" fontId="4" fillId="0" borderId="24" xfId="6" applyNumberFormat="1" applyFont="1" applyFill="1" applyBorder="1"/>
    <xf numFmtId="165" fontId="4" fillId="0" borderId="25" xfId="6" applyNumberFormat="1" applyFont="1" applyFill="1" applyBorder="1"/>
    <xf numFmtId="165" fontId="13" fillId="0" borderId="15" xfId="1" applyNumberFormat="1" applyFont="1" applyFill="1" applyBorder="1" applyAlignment="1">
      <alignment horizontal="left"/>
    </xf>
    <xf numFmtId="165" fontId="11" fillId="5" borderId="18" xfId="0" applyNumberFormat="1" applyFont="1" applyFill="1" applyBorder="1" applyAlignment="1">
      <alignment horizontal="center" vertical="center"/>
    </xf>
    <xf numFmtId="165" fontId="11" fillId="0" borderId="20" xfId="0" applyNumberFormat="1" applyFont="1" applyFill="1" applyBorder="1" applyAlignment="1">
      <alignment horizontal="center" vertical="center"/>
    </xf>
    <xf numFmtId="165" fontId="11" fillId="4" borderId="26" xfId="0" applyNumberFormat="1" applyFont="1" applyFill="1" applyBorder="1" applyAlignment="1">
      <alignment horizontal="center" vertical="center"/>
    </xf>
    <xf numFmtId="165" fontId="11" fillId="4" borderId="2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0" fillId="0" borderId="30" xfId="0" applyFont="1" applyFill="1" applyBorder="1" applyAlignment="1"/>
    <xf numFmtId="0" fontId="0" fillId="0" borderId="31" xfId="0" applyFont="1" applyFill="1" applyBorder="1" applyAlignment="1"/>
    <xf numFmtId="165" fontId="4" fillId="0" borderId="32" xfId="6" applyNumberFormat="1" applyFont="1" applyFill="1" applyBorder="1"/>
    <xf numFmtId="165" fontId="4" fillId="0" borderId="33" xfId="6" applyNumberFormat="1" applyFont="1" applyFill="1" applyBorder="1"/>
    <xf numFmtId="165" fontId="4" fillId="0" borderId="34" xfId="6" applyNumberFormat="1" applyFont="1" applyFill="1" applyBorder="1"/>
    <xf numFmtId="165" fontId="4" fillId="0" borderId="35" xfId="6" applyNumberFormat="1" applyFont="1" applyFill="1" applyBorder="1"/>
    <xf numFmtId="165" fontId="11" fillId="5" borderId="27" xfId="0" applyNumberFormat="1" applyFont="1" applyFill="1" applyBorder="1" applyAlignment="1">
      <alignment horizontal="center" vertical="center"/>
    </xf>
    <xf numFmtId="165" fontId="11" fillId="5" borderId="27" xfId="6" applyNumberFormat="1" applyFont="1" applyFill="1" applyBorder="1" applyAlignment="1">
      <alignment vertical="center"/>
    </xf>
    <xf numFmtId="165" fontId="11" fillId="5" borderId="36" xfId="0" applyNumberFormat="1" applyFont="1" applyFill="1" applyBorder="1" applyAlignment="1">
      <alignment horizontal="center" vertical="center"/>
    </xf>
    <xf numFmtId="165" fontId="11" fillId="5" borderId="37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3" applyFont="1"/>
    <xf numFmtId="0" fontId="14" fillId="0" borderId="38" xfId="3" applyFont="1" applyBorder="1"/>
    <xf numFmtId="0" fontId="14" fillId="0" borderId="39" xfId="3" applyFont="1" applyBorder="1"/>
    <xf numFmtId="0" fontId="16" fillId="0" borderId="50" xfId="3" applyFont="1" applyBorder="1" applyAlignment="1">
      <alignment horizontal="center" vertical="center"/>
    </xf>
    <xf numFmtId="0" fontId="16" fillId="0" borderId="51" xfId="3" applyFont="1" applyBorder="1" applyAlignment="1">
      <alignment horizontal="center" vertical="center"/>
    </xf>
    <xf numFmtId="0" fontId="16" fillId="0" borderId="52" xfId="3" applyFont="1" applyBorder="1"/>
    <xf numFmtId="0" fontId="16" fillId="0" borderId="53" xfId="3" applyFont="1" applyBorder="1"/>
    <xf numFmtId="0" fontId="16" fillId="0" borderId="54" xfId="3" applyFont="1" applyBorder="1"/>
    <xf numFmtId="0" fontId="16" fillId="0" borderId="55" xfId="3" applyFont="1" applyBorder="1" applyAlignment="1">
      <alignment horizontal="center" vertical="center"/>
    </xf>
    <xf numFmtId="0" fontId="16" fillId="0" borderId="55" xfId="0" applyFont="1" applyBorder="1"/>
    <xf numFmtId="165" fontId="16" fillId="0" borderId="56" xfId="1" applyNumberFormat="1" applyFont="1" applyBorder="1"/>
    <xf numFmtId="165" fontId="16" fillId="0" borderId="57" xfId="1" applyNumberFormat="1" applyFont="1" applyBorder="1"/>
    <xf numFmtId="0" fontId="16" fillId="0" borderId="20" xfId="0" applyFont="1" applyBorder="1"/>
    <xf numFmtId="0" fontId="16" fillId="0" borderId="0" xfId="0" applyFont="1"/>
    <xf numFmtId="165" fontId="16" fillId="0" borderId="58" xfId="1" applyNumberFormat="1" applyFont="1" applyBorder="1"/>
    <xf numFmtId="165" fontId="16" fillId="0" borderId="25" xfId="1" applyNumberFormat="1" applyFont="1" applyBorder="1"/>
    <xf numFmtId="0" fontId="16" fillId="0" borderId="54" xfId="0" applyFont="1" applyBorder="1"/>
    <xf numFmtId="0" fontId="14" fillId="0" borderId="55" xfId="0" applyFont="1" applyBorder="1"/>
    <xf numFmtId="0" fontId="14" fillId="0" borderId="57" xfId="3" applyFont="1" applyBorder="1"/>
    <xf numFmtId="0" fontId="16" fillId="0" borderId="20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58" xfId="3" applyFont="1" applyBorder="1"/>
    <xf numFmtId="0" fontId="16" fillId="0" borderId="12" xfId="3" applyFont="1" applyBorder="1"/>
    <xf numFmtId="0" fontId="16" fillId="0" borderId="54" xfId="3" applyFont="1" applyBorder="1" applyAlignment="1">
      <alignment horizontal="center" vertical="center"/>
    </xf>
    <xf numFmtId="166" fontId="16" fillId="0" borderId="55" xfId="1" applyNumberFormat="1" applyFont="1" applyBorder="1" applyAlignment="1">
      <alignment horizontal="center" vertical="center"/>
    </xf>
    <xf numFmtId="0" fontId="16" fillId="0" borderId="7" xfId="3" applyFont="1" applyBorder="1"/>
    <xf numFmtId="0" fontId="14" fillId="0" borderId="8" xfId="3" applyFont="1" applyBorder="1"/>
    <xf numFmtId="0" fontId="16" fillId="0" borderId="8" xfId="3" applyFont="1" applyBorder="1"/>
    <xf numFmtId="166" fontId="9" fillId="0" borderId="59" xfId="2" applyNumberFormat="1" applyFont="1" applyBorder="1"/>
    <xf numFmtId="166" fontId="17" fillId="0" borderId="8" xfId="2" applyNumberFormat="1" applyFont="1" applyBorder="1"/>
    <xf numFmtId="166" fontId="16" fillId="0" borderId="59" xfId="2" applyNumberFormat="1" applyFont="1" applyBorder="1"/>
    <xf numFmtId="166" fontId="16" fillId="0" borderId="60" xfId="2" applyNumberFormat="1" applyFont="1" applyBorder="1"/>
    <xf numFmtId="165" fontId="16" fillId="0" borderId="8" xfId="4" applyNumberFormat="1" applyFont="1" applyBorder="1"/>
    <xf numFmtId="166" fontId="16" fillId="0" borderId="8" xfId="2" applyNumberFormat="1" applyFont="1" applyBorder="1"/>
    <xf numFmtId="0" fontId="17" fillId="0" borderId="8" xfId="3" applyFont="1" applyBorder="1"/>
    <xf numFmtId="166" fontId="18" fillId="3" borderId="59" xfId="5" applyNumberFormat="1" applyFont="1" applyFill="1" applyBorder="1"/>
    <xf numFmtId="166" fontId="17" fillId="0" borderId="59" xfId="2" applyNumberFormat="1" applyFont="1" applyBorder="1"/>
    <xf numFmtId="166" fontId="17" fillId="3" borderId="8" xfId="5" applyNumberFormat="1" applyFont="1" applyFill="1" applyBorder="1"/>
    <xf numFmtId="166" fontId="17" fillId="0" borderId="60" xfId="2" applyNumberFormat="1" applyFont="1" applyBorder="1"/>
    <xf numFmtId="0" fontId="16" fillId="0" borderId="8" xfId="3" applyFont="1" applyBorder="1" applyAlignment="1">
      <alignment horizontal="left" vertical="center" wrapText="1"/>
    </xf>
    <xf numFmtId="0" fontId="16" fillId="0" borderId="8" xfId="3" applyFont="1" applyBorder="1" applyAlignment="1">
      <alignment horizontal="left"/>
    </xf>
    <xf numFmtId="0" fontId="16" fillId="0" borderId="40" xfId="3" applyFont="1" applyBorder="1"/>
    <xf numFmtId="0" fontId="14" fillId="0" borderId="41" xfId="3" applyFont="1" applyBorder="1"/>
    <xf numFmtId="164" fontId="14" fillId="0" borderId="61" xfId="2" applyFont="1" applyBorder="1"/>
    <xf numFmtId="164" fontId="14" fillId="0" borderId="62" xfId="2" applyFont="1" applyBorder="1"/>
    <xf numFmtId="0" fontId="17" fillId="0" borderId="0" xfId="0" applyFont="1"/>
    <xf numFmtId="0" fontId="19" fillId="0" borderId="0" xfId="3"/>
    <xf numFmtId="164" fontId="19" fillId="0" borderId="0" xfId="2" applyFont="1"/>
    <xf numFmtId="0" fontId="16" fillId="0" borderId="0" xfId="3" applyFont="1" applyAlignment="1">
      <alignment horizontal="center"/>
    </xf>
    <xf numFmtId="0" fontId="14" fillId="0" borderId="63" xfId="3" applyFont="1" applyBorder="1"/>
    <xf numFmtId="0" fontId="14" fillId="0" borderId="20" xfId="3" applyFont="1" applyBorder="1"/>
    <xf numFmtId="0" fontId="16" fillId="0" borderId="64" xfId="3" applyFont="1" applyBorder="1" applyAlignment="1">
      <alignment horizontal="center"/>
    </xf>
    <xf numFmtId="0" fontId="14" fillId="0" borderId="46" xfId="3" applyFont="1" applyBorder="1"/>
    <xf numFmtId="0" fontId="14" fillId="0" borderId="47" xfId="3" applyFont="1" applyBorder="1"/>
    <xf numFmtId="0" fontId="16" fillId="0" borderId="65" xfId="3" applyFont="1" applyBorder="1" applyAlignment="1">
      <alignment horizontal="center"/>
    </xf>
    <xf numFmtId="165" fontId="16" fillId="0" borderId="15" xfId="4" applyNumberFormat="1" applyFont="1" applyBorder="1"/>
    <xf numFmtId="0" fontId="16" fillId="0" borderId="8" xfId="3" applyFont="1" applyBorder="1" applyAlignment="1">
      <alignment horizontal="center"/>
    </xf>
    <xf numFmtId="165" fontId="20" fillId="0" borderId="15" xfId="4" applyNumberFormat="1" applyFont="1" applyBorder="1"/>
    <xf numFmtId="0" fontId="16" fillId="0" borderId="16" xfId="3" applyFont="1" applyBorder="1"/>
    <xf numFmtId="0" fontId="14" fillId="0" borderId="17" xfId="3" applyFont="1" applyBorder="1"/>
    <xf numFmtId="0" fontId="16" fillId="0" borderId="17" xfId="3" applyFont="1" applyBorder="1"/>
    <xf numFmtId="165" fontId="16" fillId="0" borderId="66" xfId="4" applyNumberFormat="1" applyFont="1" applyBorder="1"/>
    <xf numFmtId="0" fontId="21" fillId="0" borderId="0" xfId="3" applyFont="1"/>
    <xf numFmtId="0" fontId="14" fillId="0" borderId="67" xfId="3" applyFont="1" applyBorder="1"/>
    <xf numFmtId="0" fontId="16" fillId="0" borderId="51" xfId="3" applyFont="1" applyBorder="1"/>
    <xf numFmtId="0" fontId="23" fillId="0" borderId="52" xfId="3" applyFont="1" applyBorder="1" applyAlignment="1">
      <alignment vertical="center" wrapText="1"/>
    </xf>
    <xf numFmtId="0" fontId="14" fillId="0" borderId="68" xfId="3" applyFont="1" applyBorder="1"/>
    <xf numFmtId="165" fontId="16" fillId="0" borderId="55" xfId="1" applyNumberFormat="1" applyFont="1" applyBorder="1"/>
    <xf numFmtId="164" fontId="16" fillId="0" borderId="56" xfId="4" applyFont="1" applyBorder="1"/>
    <xf numFmtId="0" fontId="14" fillId="0" borderId="71" xfId="3" applyFont="1" applyBorder="1"/>
    <xf numFmtId="164" fontId="16" fillId="0" borderId="0" xfId="1" applyFont="1" applyBorder="1"/>
    <xf numFmtId="0" fontId="14" fillId="0" borderId="68" xfId="0" applyFont="1" applyBorder="1"/>
    <xf numFmtId="166" fontId="14" fillId="0" borderId="0" xfId="1" applyNumberFormat="1" applyFont="1" applyBorder="1"/>
    <xf numFmtId="166" fontId="14" fillId="0" borderId="0" xfId="1" applyNumberFormat="1" applyFont="1"/>
    <xf numFmtId="0" fontId="14" fillId="0" borderId="71" xfId="0" applyFont="1" applyBorder="1"/>
    <xf numFmtId="0" fontId="16" fillId="0" borderId="25" xfId="3" applyFont="1" applyBorder="1"/>
    <xf numFmtId="164" fontId="16" fillId="0" borderId="12" xfId="4" applyFont="1" applyBorder="1"/>
    <xf numFmtId="0" fontId="14" fillId="0" borderId="72" xfId="3" applyFont="1" applyBorder="1"/>
    <xf numFmtId="164" fontId="16" fillId="0" borderId="59" xfId="4" applyFont="1" applyBorder="1"/>
    <xf numFmtId="0" fontId="14" fillId="0" borderId="73" xfId="3" applyFont="1" applyBorder="1"/>
    <xf numFmtId="0" fontId="14" fillId="0" borderId="59" xfId="3" applyFont="1" applyBorder="1"/>
    <xf numFmtId="164" fontId="17" fillId="0" borderId="59" xfId="4" applyFont="1" applyBorder="1"/>
    <xf numFmtId="164" fontId="14" fillId="0" borderId="41" xfId="2" applyFont="1" applyBorder="1"/>
    <xf numFmtId="0" fontId="14" fillId="0" borderId="61" xfId="3" applyFont="1" applyBorder="1"/>
    <xf numFmtId="0" fontId="14" fillId="0" borderId="69" xfId="3" applyFont="1" applyBorder="1"/>
    <xf numFmtId="0" fontId="14" fillId="0" borderId="74" xfId="3" applyFont="1" applyBorder="1"/>
    <xf numFmtId="0" fontId="14" fillId="0" borderId="75" xfId="3" applyFont="1" applyBorder="1"/>
    <xf numFmtId="0" fontId="16" fillId="0" borderId="47" xfId="3" applyFont="1" applyBorder="1" applyAlignment="1">
      <alignment horizontal="center"/>
    </xf>
    <xf numFmtId="0" fontId="14" fillId="0" borderId="76" xfId="3" applyFont="1" applyBorder="1"/>
    <xf numFmtId="0" fontId="14" fillId="0" borderId="77" xfId="3" applyFont="1" applyBorder="1"/>
    <xf numFmtId="164" fontId="16" fillId="0" borderId="77" xfId="4" applyFont="1" applyBorder="1"/>
    <xf numFmtId="165" fontId="20" fillId="0" borderId="59" xfId="4" applyNumberFormat="1" applyFont="1" applyBorder="1"/>
    <xf numFmtId="164" fontId="20" fillId="0" borderId="77" xfId="4" applyFont="1" applyBorder="1"/>
    <xf numFmtId="165" fontId="16" fillId="0" borderId="17" xfId="4" applyNumberFormat="1" applyFont="1" applyBorder="1"/>
    <xf numFmtId="0" fontId="14" fillId="0" borderId="78" xfId="3" applyFont="1" applyBorder="1"/>
    <xf numFmtId="0" fontId="17" fillId="0" borderId="0" xfId="3" applyFont="1"/>
    <xf numFmtId="0" fontId="15" fillId="0" borderId="20" xfId="3" applyFont="1" applyBorder="1" applyAlignment="1">
      <alignment horizontal="center"/>
    </xf>
    <xf numFmtId="0" fontId="15" fillId="0" borderId="0" xfId="3" applyFont="1" applyAlignment="1">
      <alignment horizontal="center"/>
    </xf>
    <xf numFmtId="0" fontId="15" fillId="0" borderId="68" xfId="3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68" xfId="0" applyFont="1" applyBorder="1" applyAlignment="1">
      <alignment horizontal="center"/>
    </xf>
    <xf numFmtId="0" fontId="16" fillId="0" borderId="40" xfId="3" applyFont="1" applyBorder="1" applyAlignment="1">
      <alignment horizontal="center"/>
    </xf>
    <xf numFmtId="0" fontId="16" fillId="0" borderId="41" xfId="3" applyFont="1" applyBorder="1" applyAlignment="1">
      <alignment horizontal="center"/>
    </xf>
    <xf numFmtId="0" fontId="16" fillId="0" borderId="69" xfId="3" applyFont="1" applyBorder="1" applyAlignment="1">
      <alignment horizontal="center"/>
    </xf>
    <xf numFmtId="166" fontId="16" fillId="0" borderId="56" xfId="1" applyNumberFormat="1" applyFont="1" applyBorder="1" applyAlignment="1">
      <alignment horizontal="center" vertical="center"/>
    </xf>
    <xf numFmtId="166" fontId="16" fillId="0" borderId="55" xfId="1" applyNumberFormat="1" applyFont="1" applyBorder="1" applyAlignment="1">
      <alignment horizontal="center" vertical="center"/>
    </xf>
    <xf numFmtId="0" fontId="16" fillId="0" borderId="20" xfId="3" applyFont="1" applyBorder="1" applyAlignment="1">
      <alignment horizontal="center"/>
    </xf>
    <xf numFmtId="0" fontId="16" fillId="0" borderId="0" xfId="3" applyFont="1" applyAlignment="1">
      <alignment horizontal="center"/>
    </xf>
    <xf numFmtId="0" fontId="16" fillId="0" borderId="68" xfId="3" applyFont="1" applyBorder="1" applyAlignment="1">
      <alignment horizontal="center"/>
    </xf>
    <xf numFmtId="0" fontId="15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0" fillId="0" borderId="45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22" fillId="0" borderId="43" xfId="3" applyFont="1" applyBorder="1" applyAlignment="1">
      <alignment horizontal="center" vertical="center" wrapText="1"/>
    </xf>
    <xf numFmtId="0" fontId="22" fillId="0" borderId="67" xfId="3" applyFont="1" applyBorder="1" applyAlignment="1">
      <alignment horizontal="center" vertical="center" wrapText="1"/>
    </xf>
    <xf numFmtId="0" fontId="22" fillId="0" borderId="45" xfId="3" applyFont="1" applyBorder="1" applyAlignment="1">
      <alignment horizontal="center" vertical="center" wrapText="1"/>
    </xf>
    <xf numFmtId="0" fontId="22" fillId="0" borderId="68" xfId="3" applyFont="1" applyBorder="1" applyAlignment="1">
      <alignment horizontal="center" vertical="center" wrapText="1"/>
    </xf>
    <xf numFmtId="0" fontId="22" fillId="0" borderId="49" xfId="3" applyFont="1" applyBorder="1" applyAlignment="1">
      <alignment horizontal="center" vertical="center" wrapText="1"/>
    </xf>
    <xf numFmtId="0" fontId="22" fillId="0" borderId="70" xfId="3" applyFont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</cellXfs>
  <cellStyles count="7">
    <cellStyle name="Comma" xfId="1" builtinId="3"/>
    <cellStyle name="Comma 2" xfId="6"/>
    <cellStyle name="Comma 3" xfId="4"/>
    <cellStyle name="Comma 4 2" xfId="2"/>
    <cellStyle name="Comma 4 2 2" xfId="5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\Users\em.labrador\Desktop\Annual%20Statements%202015\Life%202015\CLIMBS%20LIFE%202015\Copy%20of%20000%20AS%202012%20life%20climbs%202015-Revised%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\Life%20Annual%20Statement\CY%202016\14%20FWD%20Life%20lnsurance%20Corporation%20OK\24.)%20FWD%202016%20Annual%20Statement_IC%20Submission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\02%20-%20Philippine%20Prudential%20Life%20Annual%20Statement%20for%20201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  <sheetName val="Links"/>
      <sheetName val="Lead (Orig)"/>
      <sheetName val="PS4"/>
      <sheetName val="Pag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x12IC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24"/>
      <sheetName val="SIS"/>
      <sheetName val="PS1"/>
      <sheetName val="PS2"/>
      <sheetName val="PS3"/>
      <sheetName val="PS4"/>
      <sheetName val="RBC-x17"/>
      <sheetName val="C1x18"/>
      <sheetName val="C1x19"/>
      <sheetName val="C2C4x20"/>
      <sheetName val="C3x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N66"/>
  <sheetViews>
    <sheetView tabSelected="1" view="pageBreakPreview" zoomScale="75" zoomScaleNormal="75" workbookViewId="0">
      <selection activeCell="B5" sqref="B5:K5"/>
    </sheetView>
  </sheetViews>
  <sheetFormatPr defaultColWidth="9.140625" defaultRowHeight="15"/>
  <cols>
    <col min="1" max="1" width="2.5703125" style="76" customWidth="1"/>
    <col min="2" max="2" width="6" style="76" customWidth="1"/>
    <col min="3" max="3" width="3.28515625" style="76" customWidth="1"/>
    <col min="4" max="4" width="47.28515625" style="76" customWidth="1"/>
    <col min="5" max="5" width="3.28515625" style="76" customWidth="1"/>
    <col min="6" max="6" width="21.28515625" style="76" customWidth="1"/>
    <col min="7" max="7" width="3.7109375" style="76" customWidth="1"/>
    <col min="8" max="8" width="21.28515625" style="76" customWidth="1"/>
    <col min="9" max="9" width="3.7109375" style="76" customWidth="1"/>
    <col min="10" max="10" width="14" style="76" customWidth="1"/>
    <col min="11" max="11" width="6.5703125" style="76" customWidth="1"/>
    <col min="12" max="12" width="3.28515625" style="76" customWidth="1"/>
    <col min="13" max="13" width="18.85546875" style="76" customWidth="1"/>
    <col min="14" max="16384" width="9.140625" style="76"/>
  </cols>
  <sheetData>
    <row r="2" spans="2:14">
      <c r="B2" s="77"/>
      <c r="C2" s="78"/>
      <c r="D2" s="78"/>
      <c r="E2" s="78"/>
      <c r="F2" s="78"/>
      <c r="G2" s="78"/>
      <c r="H2" s="78"/>
      <c r="I2" s="78"/>
      <c r="J2" s="78"/>
      <c r="K2" s="139"/>
    </row>
    <row r="3" spans="2:14" ht="18">
      <c r="B3" s="172" t="s">
        <v>0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4" ht="15.75">
      <c r="B4" s="175" t="s">
        <v>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4" ht="9" customHeight="1">
      <c r="B5" s="178"/>
      <c r="C5" s="179"/>
      <c r="D5" s="179"/>
      <c r="E5" s="179"/>
      <c r="F5" s="179"/>
      <c r="G5" s="179"/>
      <c r="H5" s="179"/>
      <c r="I5" s="179"/>
      <c r="J5" s="179"/>
      <c r="K5" s="180"/>
    </row>
    <row r="6" spans="2:14" ht="15.75" customHeight="1">
      <c r="B6" s="186" t="s">
        <v>2</v>
      </c>
      <c r="C6" s="187"/>
      <c r="D6" s="187"/>
      <c r="E6" s="188"/>
      <c r="F6" s="195">
        <v>2022</v>
      </c>
      <c r="G6" s="196"/>
      <c r="H6" s="195">
        <v>2021</v>
      </c>
      <c r="I6" s="188"/>
      <c r="J6" s="203" t="s">
        <v>3</v>
      </c>
      <c r="K6" s="204"/>
    </row>
    <row r="7" spans="2:14" ht="15" customHeight="1">
      <c r="B7" s="189"/>
      <c r="C7" s="190"/>
      <c r="D7" s="190"/>
      <c r="E7" s="191"/>
      <c r="F7" s="197"/>
      <c r="G7" s="198"/>
      <c r="H7" s="201"/>
      <c r="I7" s="191"/>
      <c r="J7" s="205"/>
      <c r="K7" s="206"/>
    </row>
    <row r="8" spans="2:14" ht="23.25" customHeight="1">
      <c r="B8" s="192"/>
      <c r="C8" s="193"/>
      <c r="D8" s="193"/>
      <c r="E8" s="194"/>
      <c r="F8" s="199"/>
      <c r="G8" s="200"/>
      <c r="H8" s="202"/>
      <c r="I8" s="194"/>
      <c r="J8" s="207"/>
      <c r="K8" s="208"/>
    </row>
    <row r="9" spans="2:14" ht="15.75">
      <c r="B9" s="79"/>
      <c r="C9" s="80"/>
      <c r="D9" s="80"/>
      <c r="E9" s="80"/>
      <c r="F9" s="81"/>
      <c r="G9" s="82"/>
      <c r="H9" s="81"/>
      <c r="I9" s="140"/>
      <c r="J9" s="141"/>
      <c r="K9" s="142"/>
    </row>
    <row r="10" spans="2:14" ht="15.75">
      <c r="B10" s="83">
        <v>1</v>
      </c>
      <c r="C10" s="84" t="s">
        <v>4</v>
      </c>
      <c r="D10" s="85" t="s">
        <v>5</v>
      </c>
      <c r="E10" s="84"/>
      <c r="F10" s="86">
        <v>34</v>
      </c>
      <c r="G10" s="87" t="s">
        <v>6</v>
      </c>
      <c r="H10" s="86">
        <v>32</v>
      </c>
      <c r="I10" s="143"/>
      <c r="J10" s="144">
        <v>6.25</v>
      </c>
      <c r="K10" s="145"/>
    </row>
    <row r="11" spans="2:14" s="75" customFormat="1" ht="12.75" customHeight="1">
      <c r="B11" s="88"/>
      <c r="D11" s="89"/>
      <c r="E11" s="89"/>
      <c r="F11" s="90"/>
      <c r="G11" s="91"/>
      <c r="H11" s="90"/>
      <c r="I11" s="91"/>
      <c r="J11" s="146"/>
      <c r="K11" s="147"/>
      <c r="M11" s="148"/>
      <c r="N11" s="149"/>
    </row>
    <row r="12" spans="2:14" s="75" customFormat="1" ht="19.5" customHeight="1">
      <c r="B12" s="92"/>
      <c r="C12" s="93"/>
      <c r="D12" s="85" t="s">
        <v>7</v>
      </c>
      <c r="E12" s="94"/>
      <c r="F12" s="86">
        <v>32</v>
      </c>
      <c r="G12" s="87"/>
      <c r="H12" s="86">
        <v>31</v>
      </c>
      <c r="I12" s="143"/>
      <c r="J12" s="144">
        <v>3.2258064516128999</v>
      </c>
      <c r="K12" s="150"/>
      <c r="M12" s="148"/>
      <c r="N12" s="149"/>
    </row>
    <row r="13" spans="2:14" ht="7.5" customHeight="1">
      <c r="B13" s="95"/>
      <c r="C13" s="96"/>
      <c r="D13" s="96"/>
      <c r="E13" s="96"/>
      <c r="F13" s="97"/>
      <c r="G13" s="98"/>
      <c r="H13" s="97"/>
      <c r="I13" s="151"/>
      <c r="J13" s="152"/>
      <c r="K13" s="153"/>
      <c r="L13" s="126"/>
    </row>
    <row r="14" spans="2:14" ht="20.25" customHeight="1">
      <c r="B14" s="99"/>
      <c r="C14" s="84"/>
      <c r="D14" s="84"/>
      <c r="E14" s="84"/>
      <c r="F14" s="181" t="s">
        <v>8</v>
      </c>
      <c r="G14" s="182"/>
      <c r="H14" s="182"/>
      <c r="I14" s="100"/>
      <c r="J14" s="144"/>
      <c r="K14" s="145"/>
    </row>
    <row r="15" spans="2:14" ht="19.5" customHeight="1">
      <c r="B15" s="101">
        <v>2</v>
      </c>
      <c r="C15" s="102" t="s">
        <v>4</v>
      </c>
      <c r="D15" s="103" t="s">
        <v>9</v>
      </c>
      <c r="E15" s="103"/>
      <c r="F15" s="104">
        <v>1630989.3</v>
      </c>
      <c r="G15" s="105" t="s">
        <v>10</v>
      </c>
      <c r="H15" s="106">
        <v>1649301.2</v>
      </c>
      <c r="I15" s="109"/>
      <c r="J15" s="154">
        <v>-1.1102823426066699</v>
      </c>
      <c r="K15" s="155"/>
    </row>
    <row r="16" spans="2:14" ht="19.5" customHeight="1">
      <c r="B16" s="101"/>
      <c r="C16" s="102"/>
      <c r="D16" s="103"/>
      <c r="E16" s="103"/>
      <c r="F16" s="104"/>
      <c r="G16" s="107"/>
      <c r="H16" s="106"/>
      <c r="I16" s="109"/>
      <c r="J16" s="156"/>
      <c r="K16" s="155"/>
    </row>
    <row r="17" spans="2:11" ht="19.5" customHeight="1">
      <c r="B17" s="101">
        <v>3</v>
      </c>
      <c r="C17" s="102" t="s">
        <v>4</v>
      </c>
      <c r="D17" s="103" t="s">
        <v>11</v>
      </c>
      <c r="E17" s="103"/>
      <c r="F17" s="104">
        <v>1369546.5</v>
      </c>
      <c r="G17" s="105" t="s">
        <v>10</v>
      </c>
      <c r="H17" s="106">
        <v>1418230.4</v>
      </c>
      <c r="I17" s="109"/>
      <c r="J17" s="154">
        <v>-3.4327215098477599</v>
      </c>
      <c r="K17" s="155"/>
    </row>
    <row r="18" spans="2:11" ht="19.5" customHeight="1">
      <c r="B18" s="101"/>
      <c r="C18" s="102"/>
      <c r="D18" s="103"/>
      <c r="E18" s="103"/>
      <c r="F18" s="106"/>
      <c r="G18" s="107"/>
      <c r="H18" s="106"/>
      <c r="I18" s="109"/>
      <c r="J18" s="154"/>
      <c r="K18" s="155"/>
    </row>
    <row r="19" spans="2:11" ht="19.5" customHeight="1">
      <c r="B19" s="101">
        <v>4</v>
      </c>
      <c r="C19" s="102" t="s">
        <v>4</v>
      </c>
      <c r="D19" s="103" t="s">
        <v>12</v>
      </c>
      <c r="E19" s="103"/>
      <c r="F19" s="106">
        <v>261442.8</v>
      </c>
      <c r="G19" s="105"/>
      <c r="H19" s="106">
        <v>231070.8</v>
      </c>
      <c r="I19" s="109"/>
      <c r="J19" s="154">
        <v>13.1440233902337</v>
      </c>
      <c r="K19" s="155"/>
    </row>
    <row r="20" spans="2:11" ht="19.5" customHeight="1">
      <c r="B20" s="101"/>
      <c r="C20" s="102"/>
      <c r="D20" s="103"/>
      <c r="E20" s="103"/>
      <c r="F20" s="106"/>
      <c r="G20" s="107"/>
      <c r="H20" s="106"/>
      <c r="I20" s="109"/>
      <c r="J20" s="154"/>
      <c r="K20" s="155"/>
    </row>
    <row r="21" spans="2:11" ht="19.5" customHeight="1">
      <c r="B21" s="101">
        <v>5</v>
      </c>
      <c r="C21" s="102" t="s">
        <v>4</v>
      </c>
      <c r="D21" s="103" t="s">
        <v>13</v>
      </c>
      <c r="E21" s="108"/>
      <c r="F21" s="106">
        <v>30769.200000000001</v>
      </c>
      <c r="G21" s="109"/>
      <c r="H21" s="106">
        <v>26151.7</v>
      </c>
      <c r="I21" s="109"/>
      <c r="J21" s="154">
        <v>17.656595938313799</v>
      </c>
      <c r="K21" s="155"/>
    </row>
    <row r="22" spans="2:11" ht="19.5" customHeight="1">
      <c r="B22" s="101"/>
      <c r="C22" s="102"/>
      <c r="D22" s="103"/>
      <c r="E22" s="103"/>
      <c r="F22" s="106"/>
      <c r="G22" s="107"/>
      <c r="H22" s="106"/>
      <c r="I22" s="109"/>
      <c r="J22" s="154"/>
      <c r="K22" s="155"/>
    </row>
    <row r="23" spans="2:11" ht="19.5" customHeight="1">
      <c r="B23" s="101">
        <v>6</v>
      </c>
      <c r="C23" s="102" t="s">
        <v>4</v>
      </c>
      <c r="D23" s="103" t="s">
        <v>14</v>
      </c>
      <c r="E23" s="103"/>
      <c r="F23" s="106">
        <v>1554723.4</v>
      </c>
      <c r="G23" s="107"/>
      <c r="H23" s="106">
        <v>1592502.5</v>
      </c>
      <c r="I23" s="109"/>
      <c r="J23" s="154">
        <v>-2.3723102475506401</v>
      </c>
      <c r="K23" s="155"/>
    </row>
    <row r="24" spans="2:11" ht="19.5" customHeight="1">
      <c r="B24" s="101"/>
      <c r="C24" s="102"/>
      <c r="D24" s="103"/>
      <c r="E24" s="103"/>
      <c r="F24" s="106"/>
      <c r="G24" s="107"/>
      <c r="H24" s="106"/>
      <c r="I24" s="109"/>
      <c r="J24" s="154"/>
      <c r="K24" s="155"/>
    </row>
    <row r="25" spans="2:11" ht="19.5" customHeight="1">
      <c r="B25" s="101">
        <v>7</v>
      </c>
      <c r="C25" s="102" t="s">
        <v>4</v>
      </c>
      <c r="D25" s="103" t="s">
        <v>15</v>
      </c>
      <c r="E25" s="103"/>
      <c r="F25" s="106">
        <v>309539.90000000002</v>
      </c>
      <c r="G25" s="105" t="s">
        <v>10</v>
      </c>
      <c r="H25" s="106">
        <v>310240.2</v>
      </c>
      <c r="I25" s="109"/>
      <c r="J25" s="154">
        <v>-0.225728322764081</v>
      </c>
      <c r="K25" s="155"/>
    </row>
    <row r="26" spans="2:11" ht="19.5" customHeight="1">
      <c r="B26" s="101"/>
      <c r="C26" s="102"/>
      <c r="D26" s="103" t="s">
        <v>16</v>
      </c>
      <c r="E26" s="103"/>
      <c r="F26" s="106">
        <v>215213.3</v>
      </c>
      <c r="G26" s="105" t="s">
        <v>10</v>
      </c>
      <c r="H26" s="106">
        <v>239245.6</v>
      </c>
      <c r="I26" s="109"/>
      <c r="J26" s="154">
        <v>-10.0450332210916</v>
      </c>
      <c r="K26" s="155"/>
    </row>
    <row r="27" spans="2:11" ht="19.5" customHeight="1">
      <c r="B27" s="101"/>
      <c r="C27" s="102"/>
      <c r="D27" s="110" t="s">
        <v>17</v>
      </c>
      <c r="E27" s="110"/>
      <c r="F27" s="111">
        <v>26306.5</v>
      </c>
      <c r="G27" s="105" t="s">
        <v>10</v>
      </c>
      <c r="H27" s="112">
        <v>31511</v>
      </c>
      <c r="I27" s="105" t="s">
        <v>10</v>
      </c>
      <c r="J27" s="157">
        <v>-16.516454571419501</v>
      </c>
      <c r="K27" s="155"/>
    </row>
    <row r="28" spans="2:11" ht="19.5" customHeight="1">
      <c r="B28" s="101"/>
      <c r="C28" s="102"/>
      <c r="D28" s="110" t="s">
        <v>18</v>
      </c>
      <c r="E28" s="110"/>
      <c r="F28" s="111">
        <v>82337.3</v>
      </c>
      <c r="G28" s="105" t="s">
        <v>10</v>
      </c>
      <c r="H28" s="112">
        <v>103852.4</v>
      </c>
      <c r="I28" s="105" t="s">
        <v>10</v>
      </c>
      <c r="J28" s="157">
        <v>-20.7169983553582</v>
      </c>
      <c r="K28" s="155"/>
    </row>
    <row r="29" spans="2:11" ht="19.5" customHeight="1">
      <c r="B29" s="101"/>
      <c r="C29" s="102"/>
      <c r="D29" s="110" t="s">
        <v>19</v>
      </c>
      <c r="E29" s="110"/>
      <c r="F29" s="111">
        <v>106569.5</v>
      </c>
      <c r="G29" s="105" t="s">
        <v>10</v>
      </c>
      <c r="H29" s="112">
        <v>103882.2</v>
      </c>
      <c r="I29" s="105" t="s">
        <v>10</v>
      </c>
      <c r="J29" s="157">
        <v>2.58687243820405</v>
      </c>
      <c r="K29" s="155"/>
    </row>
    <row r="30" spans="2:11" ht="19.5" customHeight="1">
      <c r="B30" s="101"/>
      <c r="C30" s="102"/>
      <c r="D30" s="103" t="s">
        <v>20</v>
      </c>
      <c r="E30" s="103"/>
      <c r="F30" s="106">
        <v>94326.6</v>
      </c>
      <c r="G30" s="105"/>
      <c r="H30" s="106">
        <v>70994.600000000006</v>
      </c>
      <c r="I30" s="109"/>
      <c r="J30" s="154">
        <v>32.8644713823305</v>
      </c>
      <c r="K30" s="155"/>
    </row>
    <row r="31" spans="2:11" ht="19.5" customHeight="1">
      <c r="B31" s="101"/>
      <c r="C31" s="102"/>
      <c r="D31" s="110" t="s">
        <v>17</v>
      </c>
      <c r="E31" s="110"/>
      <c r="F31" s="111">
        <v>19568.2</v>
      </c>
      <c r="G31" s="113"/>
      <c r="H31" s="112">
        <v>15575</v>
      </c>
      <c r="I31" s="105"/>
      <c r="J31" s="157">
        <v>25.638523274478299</v>
      </c>
      <c r="K31" s="155"/>
    </row>
    <row r="32" spans="2:11" ht="19.5" customHeight="1">
      <c r="B32" s="101"/>
      <c r="C32" s="102"/>
      <c r="D32" s="110" t="s">
        <v>18</v>
      </c>
      <c r="E32" s="110"/>
      <c r="F32" s="111">
        <v>14917.9</v>
      </c>
      <c r="G32" s="113"/>
      <c r="H32" s="112">
        <v>2153.6999999999998</v>
      </c>
      <c r="I32" s="105"/>
      <c r="J32" s="157">
        <v>592.66378789989301</v>
      </c>
      <c r="K32" s="155"/>
    </row>
    <row r="33" spans="2:11" ht="19.5" customHeight="1">
      <c r="B33" s="101"/>
      <c r="C33" s="102"/>
      <c r="D33" s="110" t="s">
        <v>19</v>
      </c>
      <c r="E33" s="110"/>
      <c r="F33" s="111">
        <v>59840.5</v>
      </c>
      <c r="G33" s="113"/>
      <c r="H33" s="112">
        <v>53265.9</v>
      </c>
      <c r="I33" s="105"/>
      <c r="J33" s="157">
        <v>12.3429811568001</v>
      </c>
      <c r="K33" s="155"/>
    </row>
    <row r="34" spans="2:11" ht="6.75" customHeight="1">
      <c r="B34" s="101"/>
      <c r="C34" s="102"/>
      <c r="D34" s="110"/>
      <c r="E34" s="110"/>
      <c r="F34" s="112"/>
      <c r="G34" s="114"/>
      <c r="H34" s="112"/>
      <c r="I34" s="105"/>
      <c r="J34" s="157"/>
      <c r="K34" s="155"/>
    </row>
    <row r="35" spans="2:11" ht="36" customHeight="1">
      <c r="B35" s="101"/>
      <c r="C35" s="102"/>
      <c r="D35" s="115" t="s">
        <v>21</v>
      </c>
      <c r="E35" s="110"/>
      <c r="F35" s="104">
        <v>55600.2</v>
      </c>
      <c r="G35" s="105" t="s">
        <v>10</v>
      </c>
      <c r="H35" s="106">
        <v>57686.6</v>
      </c>
      <c r="I35" s="105" t="s">
        <v>10</v>
      </c>
      <c r="J35" s="154">
        <v>-3.6167844872119401</v>
      </c>
      <c r="K35" s="155"/>
    </row>
    <row r="36" spans="2:11" ht="19.5" customHeight="1">
      <c r="B36" s="101"/>
      <c r="C36" s="102"/>
      <c r="D36" s="103"/>
      <c r="E36" s="103"/>
      <c r="F36" s="106"/>
      <c r="G36" s="107"/>
      <c r="H36" s="106"/>
      <c r="I36" s="109"/>
      <c r="J36" s="154"/>
      <c r="K36" s="155"/>
    </row>
    <row r="37" spans="2:11" ht="19.5" hidden="1" customHeight="1">
      <c r="B37" s="101">
        <v>6</v>
      </c>
      <c r="C37" s="102" t="s">
        <v>4</v>
      </c>
      <c r="D37" s="103" t="s">
        <v>22</v>
      </c>
      <c r="E37" s="103"/>
      <c r="F37" s="106"/>
      <c r="G37" s="107"/>
      <c r="H37" s="106"/>
      <c r="I37" s="109"/>
      <c r="J37" s="154" t="e">
        <v>#REF!</v>
      </c>
      <c r="K37" s="155"/>
    </row>
    <row r="38" spans="2:11" ht="19.5" customHeight="1">
      <c r="B38" s="101">
        <v>8</v>
      </c>
      <c r="C38" s="102" t="s">
        <v>4</v>
      </c>
      <c r="D38" s="103" t="s">
        <v>23</v>
      </c>
      <c r="E38" s="103"/>
      <c r="F38" s="106">
        <v>105162.3</v>
      </c>
      <c r="G38" s="107"/>
      <c r="H38" s="106">
        <v>107966</v>
      </c>
      <c r="I38" s="109"/>
      <c r="J38" s="154">
        <v>-2.5968360409758602</v>
      </c>
      <c r="K38" s="155"/>
    </row>
    <row r="39" spans="2:11" ht="19.5" customHeight="1">
      <c r="B39" s="101"/>
      <c r="C39" s="102"/>
      <c r="D39" s="116"/>
      <c r="E39" s="103"/>
      <c r="F39" s="106"/>
      <c r="G39" s="107"/>
      <c r="H39" s="106"/>
      <c r="I39" s="109"/>
      <c r="J39" s="154"/>
      <c r="K39" s="155"/>
    </row>
    <row r="40" spans="2:11" ht="19.5" customHeight="1">
      <c r="B40" s="101">
        <v>9</v>
      </c>
      <c r="C40" s="102" t="s">
        <v>4</v>
      </c>
      <c r="D40" s="103" t="s">
        <v>24</v>
      </c>
      <c r="E40" s="103"/>
      <c r="F40" s="106">
        <v>33874.5</v>
      </c>
      <c r="G40" s="107"/>
      <c r="H40" s="106">
        <v>39168.300000000003</v>
      </c>
      <c r="I40" s="109"/>
      <c r="J40" s="154">
        <v>-13.5155214803808</v>
      </c>
      <c r="K40" s="155"/>
    </row>
    <row r="41" spans="2:11" ht="19.5" customHeight="1">
      <c r="B41" s="117"/>
      <c r="C41" s="118"/>
      <c r="D41" s="118"/>
      <c r="E41" s="118"/>
      <c r="F41" s="119"/>
      <c r="G41" s="120"/>
      <c r="H41" s="119"/>
      <c r="I41" s="158"/>
      <c r="J41" s="159"/>
      <c r="K41" s="160"/>
    </row>
    <row r="42" spans="2:11">
      <c r="B42" s="121"/>
      <c r="C42" s="122"/>
      <c r="D42" s="122"/>
      <c r="E42" s="122"/>
      <c r="F42" s="123"/>
      <c r="G42" s="123"/>
      <c r="H42" s="123"/>
      <c r="I42" s="123"/>
      <c r="J42" s="122"/>
    </row>
    <row r="43" spans="2:11" hidden="1"/>
    <row r="44" spans="2:11" hidden="1">
      <c r="B44" s="77"/>
      <c r="C44" s="78"/>
      <c r="D44" s="78"/>
      <c r="E44" s="78"/>
      <c r="F44" s="78"/>
      <c r="G44" s="78"/>
      <c r="H44" s="78"/>
      <c r="I44" s="78"/>
      <c r="J44" s="139"/>
    </row>
    <row r="45" spans="2:11" ht="18" hidden="1">
      <c r="B45" s="172" t="s">
        <v>25</v>
      </c>
      <c r="C45" s="173"/>
      <c r="D45" s="173"/>
      <c r="E45" s="173"/>
      <c r="F45" s="173"/>
      <c r="G45" s="173"/>
      <c r="H45" s="173"/>
      <c r="I45" s="173"/>
      <c r="J45" s="174"/>
    </row>
    <row r="46" spans="2:11" ht="15.75" hidden="1">
      <c r="B46" s="183" t="s">
        <v>26</v>
      </c>
      <c r="C46" s="184"/>
      <c r="D46" s="184"/>
      <c r="E46" s="184"/>
      <c r="F46" s="184"/>
      <c r="G46" s="184"/>
      <c r="H46" s="184"/>
      <c r="I46" s="184"/>
      <c r="J46" s="185"/>
    </row>
    <row r="47" spans="2:11" ht="15.75" hidden="1">
      <c r="B47" s="178" t="s">
        <v>27</v>
      </c>
      <c r="C47" s="179"/>
      <c r="D47" s="179"/>
      <c r="E47" s="179"/>
      <c r="F47" s="179"/>
      <c r="G47" s="179"/>
      <c r="H47" s="179"/>
      <c r="I47" s="179"/>
      <c r="J47" s="180"/>
    </row>
    <row r="48" spans="2:11" hidden="1">
      <c r="B48" s="77"/>
      <c r="C48" s="78"/>
      <c r="D48" s="78"/>
      <c r="E48" s="78"/>
      <c r="F48" s="125"/>
      <c r="G48" s="125"/>
      <c r="H48" s="125"/>
      <c r="I48" s="78"/>
      <c r="J48" s="161"/>
    </row>
    <row r="49" spans="2:10" ht="15.75" hidden="1">
      <c r="B49" s="126"/>
      <c r="F49" s="127">
        <v>2012</v>
      </c>
      <c r="G49" s="127"/>
      <c r="H49" s="127">
        <v>2012</v>
      </c>
      <c r="I49" s="124"/>
      <c r="J49" s="162"/>
    </row>
    <row r="50" spans="2:10" ht="15.75" hidden="1">
      <c r="B50" s="128"/>
      <c r="C50" s="129"/>
      <c r="D50" s="129"/>
      <c r="E50" s="129"/>
      <c r="F50" s="130"/>
      <c r="G50" s="130"/>
      <c r="H50" s="130"/>
      <c r="I50" s="163"/>
      <c r="J50" s="164"/>
    </row>
    <row r="51" spans="2:10" ht="19.5" hidden="1" customHeight="1">
      <c r="B51" s="101"/>
      <c r="C51" s="102"/>
      <c r="D51" s="103"/>
      <c r="E51" s="103"/>
      <c r="F51" s="131"/>
      <c r="G51" s="131"/>
      <c r="H51" s="131"/>
      <c r="I51" s="108"/>
      <c r="J51" s="165"/>
    </row>
    <row r="52" spans="2:10" ht="19.5" hidden="1" customHeight="1">
      <c r="B52" s="101" t="s">
        <v>28</v>
      </c>
      <c r="C52" s="102"/>
      <c r="D52" s="103"/>
      <c r="E52" s="103"/>
      <c r="F52" s="131"/>
      <c r="G52" s="131"/>
      <c r="H52" s="131"/>
      <c r="I52" s="108"/>
      <c r="J52" s="165"/>
    </row>
    <row r="53" spans="2:10" ht="19.5" hidden="1" customHeight="1">
      <c r="B53" s="101">
        <v>1</v>
      </c>
      <c r="C53" s="102" t="s">
        <v>4</v>
      </c>
      <c r="D53" s="103" t="s">
        <v>29</v>
      </c>
      <c r="E53" s="103"/>
      <c r="F53" s="131">
        <v>0</v>
      </c>
      <c r="G53" s="131"/>
      <c r="H53" s="131">
        <v>0</v>
      </c>
      <c r="I53" s="108"/>
      <c r="J53" s="166">
        <v>0</v>
      </c>
    </row>
    <row r="54" spans="2:10" ht="19.5" hidden="1" customHeight="1">
      <c r="B54" s="101"/>
      <c r="C54" s="102"/>
      <c r="D54" s="103"/>
      <c r="E54" s="103"/>
      <c r="F54" s="131"/>
      <c r="G54" s="131"/>
      <c r="H54" s="131"/>
      <c r="I54" s="108"/>
      <c r="J54" s="166"/>
    </row>
    <row r="55" spans="2:10" ht="19.5" hidden="1" customHeight="1">
      <c r="B55" s="101">
        <v>2</v>
      </c>
      <c r="C55" s="102" t="s">
        <v>4</v>
      </c>
      <c r="D55" s="103" t="s">
        <v>30</v>
      </c>
      <c r="E55" s="103"/>
      <c r="F55" s="131">
        <v>0</v>
      </c>
      <c r="G55" s="131"/>
      <c r="H55" s="131">
        <v>0</v>
      </c>
      <c r="I55" s="108"/>
      <c r="J55" s="166">
        <v>0</v>
      </c>
    </row>
    <row r="56" spans="2:10" ht="19.5" hidden="1" customHeight="1">
      <c r="B56" s="101"/>
      <c r="C56" s="102"/>
      <c r="D56" s="103"/>
      <c r="E56" s="103"/>
      <c r="F56" s="131"/>
      <c r="G56" s="131"/>
      <c r="H56" s="131"/>
      <c r="I56" s="108"/>
      <c r="J56" s="166"/>
    </row>
    <row r="57" spans="2:10" ht="19.5" hidden="1" customHeight="1">
      <c r="B57" s="101">
        <v>3</v>
      </c>
      <c r="C57" s="102" t="s">
        <v>4</v>
      </c>
      <c r="D57" s="103" t="s">
        <v>31</v>
      </c>
      <c r="E57" s="103"/>
      <c r="F57" s="131">
        <v>0</v>
      </c>
      <c r="G57" s="131"/>
      <c r="H57" s="131">
        <v>0</v>
      </c>
      <c r="I57" s="108"/>
      <c r="J57" s="166">
        <v>0</v>
      </c>
    </row>
    <row r="58" spans="2:10" ht="19.5" hidden="1" customHeight="1">
      <c r="B58" s="101"/>
      <c r="C58" s="102"/>
      <c r="D58" s="103"/>
      <c r="E58" s="103"/>
      <c r="F58" s="131"/>
      <c r="G58" s="131"/>
      <c r="H58" s="131"/>
      <c r="I58" s="108"/>
      <c r="J58" s="166"/>
    </row>
    <row r="59" spans="2:10" ht="19.5" hidden="1" customHeight="1">
      <c r="B59" s="101">
        <v>4</v>
      </c>
      <c r="C59" s="102" t="s">
        <v>4</v>
      </c>
      <c r="D59" s="103" t="s">
        <v>32</v>
      </c>
      <c r="E59" s="103"/>
      <c r="F59" s="131">
        <v>194</v>
      </c>
      <c r="G59" s="131"/>
      <c r="H59" s="131">
        <v>194</v>
      </c>
      <c r="I59" s="108"/>
      <c r="J59" s="166">
        <v>0</v>
      </c>
    </row>
    <row r="60" spans="2:10" ht="19.5" hidden="1" customHeight="1">
      <c r="B60" s="101"/>
      <c r="C60" s="102"/>
      <c r="D60" s="103"/>
      <c r="E60" s="103"/>
      <c r="F60" s="131"/>
      <c r="G60" s="131"/>
      <c r="H60" s="131"/>
      <c r="I60" s="108"/>
      <c r="J60" s="165"/>
    </row>
    <row r="61" spans="2:10" ht="19.5" hidden="1" customHeight="1">
      <c r="B61" s="101"/>
      <c r="C61" s="102"/>
      <c r="D61" s="132" t="s">
        <v>33</v>
      </c>
      <c r="E61" s="103"/>
      <c r="F61" s="133">
        <v>194</v>
      </c>
      <c r="G61" s="133"/>
      <c r="H61" s="133">
        <v>194</v>
      </c>
      <c r="I61" s="167"/>
      <c r="J61" s="168">
        <v>0</v>
      </c>
    </row>
    <row r="62" spans="2:10" ht="19.5" hidden="1" customHeight="1">
      <c r="B62" s="134"/>
      <c r="C62" s="135"/>
      <c r="D62" s="136"/>
      <c r="E62" s="136"/>
      <c r="F62" s="137"/>
      <c r="G62" s="137"/>
      <c r="H62" s="137"/>
      <c r="I62" s="169"/>
      <c r="J62" s="170"/>
    </row>
    <row r="63" spans="2:10" hidden="1"/>
    <row r="64" spans="2:10">
      <c r="B64" s="138"/>
      <c r="C64" s="76" t="s">
        <v>6</v>
      </c>
      <c r="D64" s="76" t="s">
        <v>34</v>
      </c>
    </row>
    <row r="65" spans="2:4">
      <c r="B65" s="138"/>
      <c r="C65" s="76" t="s">
        <v>35</v>
      </c>
      <c r="D65" s="171" t="s">
        <v>36</v>
      </c>
    </row>
    <row r="66" spans="2:4">
      <c r="C66" s="121" t="s">
        <v>37</v>
      </c>
    </row>
  </sheetData>
  <mergeCells count="11">
    <mergeCell ref="B46:J46"/>
    <mergeCell ref="B47:J47"/>
    <mergeCell ref="B6:E8"/>
    <mergeCell ref="F6:G8"/>
    <mergeCell ref="H6:I8"/>
    <mergeCell ref="J6:K8"/>
    <mergeCell ref="B3:K3"/>
    <mergeCell ref="B4:K4"/>
    <mergeCell ref="B5:K5"/>
    <mergeCell ref="F14:H14"/>
    <mergeCell ref="B45:J45"/>
  </mergeCells>
  <printOptions horizontalCentered="1"/>
  <pageMargins left="0.511811023622047" right="0.511811023622047" top="2.2440944881889799" bottom="0.23622047244094499" header="0.511811023622047" footer="0.511811023622047"/>
  <pageSetup paperSize="9" scale="63" orientation="portrait" r:id="rId1"/>
  <headerFooter alignWithMargins="0">
    <oddHeader>&amp;C&amp;K000000&amp;G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0"/>
  <sheetViews>
    <sheetView view="pageBreakPreview" zoomScale="85" zoomScaleNormal="100" zoomScaleSheetLayoutView="85" workbookViewId="0">
      <pane xSplit="3" ySplit="7" topLeftCell="L17" activePane="bottomRight" state="frozen"/>
      <selection pane="topRight"/>
      <selection pane="bottomLeft"/>
      <selection pane="bottomRight" activeCell="U49" sqref="U49"/>
    </sheetView>
  </sheetViews>
  <sheetFormatPr defaultColWidth="9.140625" defaultRowHeight="14.25"/>
  <cols>
    <col min="1" max="1" width="3.42578125" style="4" customWidth="1"/>
    <col min="2" max="2" width="1.85546875" style="4" customWidth="1"/>
    <col min="3" max="3" width="60.140625" style="4" customWidth="1"/>
    <col min="4" max="10" width="21.7109375" style="5" customWidth="1"/>
    <col min="11" max="11" width="1.85546875" style="6" hidden="1" customWidth="1"/>
    <col min="12" max="12" width="3.42578125" style="4" customWidth="1"/>
    <col min="13" max="13" width="1.28515625" style="4" customWidth="1"/>
    <col min="14" max="14" width="55.28515625" style="4" customWidth="1"/>
    <col min="15" max="18" width="16.42578125" style="5" customWidth="1"/>
    <col min="19" max="20" width="15.28515625" style="5" customWidth="1"/>
    <col min="21" max="21" width="16.28515625" style="5" customWidth="1"/>
    <col min="22" max="22" width="16.7109375" style="5" customWidth="1"/>
    <col min="23" max="23" width="19.140625" style="5" customWidth="1"/>
    <col min="24" max="24" width="16.85546875" style="5" customWidth="1"/>
    <col min="25" max="16384" width="9.140625" style="7"/>
  </cols>
  <sheetData>
    <row r="2" spans="1:24" s="1" customFormat="1" ht="18">
      <c r="A2" s="8" t="s">
        <v>38</v>
      </c>
      <c r="B2" s="9"/>
      <c r="C2" s="9"/>
      <c r="D2" s="9"/>
      <c r="E2" s="9"/>
      <c r="F2" s="9"/>
      <c r="G2" s="9"/>
      <c r="H2" s="9"/>
      <c r="I2" s="9"/>
      <c r="J2" s="9"/>
      <c r="K2" s="43"/>
      <c r="L2" s="8" t="s">
        <v>39</v>
      </c>
      <c r="M2" s="9"/>
      <c r="N2" s="9"/>
      <c r="O2" s="8"/>
      <c r="P2" s="9"/>
      <c r="Q2" s="9"/>
      <c r="R2" s="9"/>
      <c r="S2" s="9"/>
      <c r="T2" s="9"/>
      <c r="U2" s="9"/>
      <c r="V2" s="9"/>
      <c r="W2" s="9"/>
      <c r="X2" s="9"/>
    </row>
    <row r="3" spans="1:24" s="2" customFormat="1" ht="15">
      <c r="A3" s="1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44"/>
      <c r="L3" s="10" t="s">
        <v>40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s="2" customFormat="1" ht="15">
      <c r="A4" s="10" t="s">
        <v>41</v>
      </c>
      <c r="B4" s="10"/>
      <c r="C4" s="10"/>
      <c r="D4" s="10"/>
      <c r="E4" s="11"/>
      <c r="F4" s="11"/>
      <c r="G4" s="11"/>
      <c r="H4" s="11"/>
      <c r="I4" s="10"/>
      <c r="J4" s="10"/>
      <c r="K4" s="44"/>
      <c r="L4" s="10" t="s">
        <v>41</v>
      </c>
      <c r="M4" s="10"/>
      <c r="N4" s="10"/>
      <c r="O4" s="10"/>
      <c r="P4" s="11"/>
      <c r="Q4" s="11"/>
      <c r="R4" s="11"/>
      <c r="S4" s="11"/>
      <c r="T4" s="11"/>
      <c r="U4" s="11"/>
      <c r="V4" s="11"/>
      <c r="W4" s="10"/>
      <c r="X4" s="10"/>
    </row>
    <row r="5" spans="1:24" ht="15.75">
      <c r="A5" s="210" t="s">
        <v>42</v>
      </c>
      <c r="B5" s="210"/>
      <c r="C5" s="210"/>
      <c r="D5" s="214" t="s">
        <v>43</v>
      </c>
      <c r="E5" s="214" t="s">
        <v>44</v>
      </c>
      <c r="F5" s="214" t="s">
        <v>45</v>
      </c>
      <c r="G5" s="214" t="s">
        <v>46</v>
      </c>
      <c r="H5" s="215" t="s">
        <v>47</v>
      </c>
      <c r="I5" s="214" t="s">
        <v>48</v>
      </c>
      <c r="J5" s="214" t="s">
        <v>49</v>
      </c>
      <c r="K5" s="45"/>
      <c r="L5" s="210" t="s">
        <v>42</v>
      </c>
      <c r="M5" s="210"/>
      <c r="N5" s="210"/>
      <c r="O5" s="211" t="s">
        <v>50</v>
      </c>
      <c r="P5" s="210"/>
      <c r="Q5" s="210"/>
      <c r="R5" s="210"/>
      <c r="S5" s="210"/>
      <c r="T5" s="210"/>
      <c r="U5" s="210"/>
      <c r="V5" s="210"/>
      <c r="W5" s="212"/>
      <c r="X5" s="209" t="s">
        <v>51</v>
      </c>
    </row>
    <row r="6" spans="1:24" ht="15">
      <c r="A6" s="210"/>
      <c r="B6" s="210"/>
      <c r="C6" s="210"/>
      <c r="D6" s="214"/>
      <c r="E6" s="214"/>
      <c r="F6" s="214"/>
      <c r="G6" s="214"/>
      <c r="H6" s="215"/>
      <c r="I6" s="214"/>
      <c r="J6" s="214"/>
      <c r="K6" s="45"/>
      <c r="L6" s="210"/>
      <c r="M6" s="210"/>
      <c r="N6" s="210"/>
      <c r="O6" s="213" t="s">
        <v>52</v>
      </c>
      <c r="P6" s="214"/>
      <c r="Q6" s="214"/>
      <c r="R6" s="214"/>
      <c r="S6" s="214" t="s">
        <v>53</v>
      </c>
      <c r="T6" s="214"/>
      <c r="U6" s="214"/>
      <c r="V6" s="214"/>
      <c r="W6" s="216" t="s">
        <v>54</v>
      </c>
      <c r="X6" s="209"/>
    </row>
    <row r="7" spans="1:24" ht="15">
      <c r="A7" s="210"/>
      <c r="B7" s="210"/>
      <c r="C7" s="210"/>
      <c r="D7" s="214"/>
      <c r="E7" s="214"/>
      <c r="F7" s="214"/>
      <c r="G7" s="214"/>
      <c r="H7" s="215"/>
      <c r="I7" s="214"/>
      <c r="J7" s="214"/>
      <c r="K7" s="45"/>
      <c r="L7" s="210"/>
      <c r="M7" s="210"/>
      <c r="N7" s="210"/>
      <c r="O7" s="46" t="s">
        <v>55</v>
      </c>
      <c r="P7" s="47" t="s">
        <v>56</v>
      </c>
      <c r="Q7" s="47" t="s">
        <v>57</v>
      </c>
      <c r="R7" s="47" t="s">
        <v>58</v>
      </c>
      <c r="S7" s="47" t="s">
        <v>55</v>
      </c>
      <c r="T7" s="47" t="s">
        <v>56</v>
      </c>
      <c r="U7" s="47" t="s">
        <v>57</v>
      </c>
      <c r="V7" s="47" t="s">
        <v>58</v>
      </c>
      <c r="W7" s="216"/>
      <c r="X7" s="209"/>
    </row>
    <row r="8" spans="1:24" ht="15.75">
      <c r="A8" s="12" t="s">
        <v>59</v>
      </c>
      <c r="B8" s="13" t="s">
        <v>4</v>
      </c>
      <c r="C8" s="14" t="s">
        <v>60</v>
      </c>
      <c r="D8" s="15"/>
      <c r="E8" s="16"/>
      <c r="F8" s="16"/>
      <c r="G8" s="16"/>
      <c r="H8" s="17"/>
      <c r="I8" s="48"/>
      <c r="J8" s="48"/>
      <c r="K8" s="49"/>
      <c r="L8" s="12" t="s">
        <v>59</v>
      </c>
      <c r="M8" s="13" t="s">
        <v>4</v>
      </c>
      <c r="N8" s="14" t="s">
        <v>60</v>
      </c>
      <c r="O8" s="50"/>
      <c r="P8" s="51"/>
      <c r="Q8" s="51"/>
      <c r="R8" s="51"/>
      <c r="S8" s="51"/>
      <c r="T8" s="51"/>
      <c r="U8" s="51"/>
      <c r="V8" s="51"/>
      <c r="W8" s="65"/>
      <c r="X8" s="66"/>
    </row>
    <row r="9" spans="1:24">
      <c r="A9" s="18">
        <v>1</v>
      </c>
      <c r="B9" s="19" t="s">
        <v>4</v>
      </c>
      <c r="C9" s="20" t="s">
        <v>61</v>
      </c>
      <c r="D9" s="21">
        <v>2985558487.0799999</v>
      </c>
      <c r="E9" s="21">
        <v>1284981158.55</v>
      </c>
      <c r="F9" s="22">
        <v>1700577328.53</v>
      </c>
      <c r="G9" s="23">
        <v>1284078488.6099999</v>
      </c>
      <c r="H9" s="24">
        <v>1531722095.28</v>
      </c>
      <c r="I9" s="52">
        <v>660449019.71000004</v>
      </c>
      <c r="J9" s="52">
        <v>118765184.77</v>
      </c>
      <c r="K9" s="53"/>
      <c r="L9" s="18">
        <v>1</v>
      </c>
      <c r="M9" s="19" t="s">
        <v>4</v>
      </c>
      <c r="N9" s="20" t="s">
        <v>62</v>
      </c>
      <c r="O9" s="54">
        <v>102069946.01000001</v>
      </c>
      <c r="P9" s="55">
        <v>0</v>
      </c>
      <c r="Q9" s="55">
        <v>1111485006.73</v>
      </c>
      <c r="R9" s="55">
        <f t="shared" ref="R9:R40" si="0">O9+P9+Q9</f>
        <v>1213554952.74</v>
      </c>
      <c r="S9" s="55">
        <v>0</v>
      </c>
      <c r="T9" s="55">
        <v>0</v>
      </c>
      <c r="U9" s="55">
        <v>0</v>
      </c>
      <c r="V9" s="55">
        <f t="shared" ref="V9:V40" si="1">S9+T9+U9</f>
        <v>0</v>
      </c>
      <c r="W9" s="67">
        <f t="shared" ref="W9:W41" si="2">R9+V9</f>
        <v>1213554952.74</v>
      </c>
      <c r="X9" s="68">
        <v>102069946.01000001</v>
      </c>
    </row>
    <row r="10" spans="1:24">
      <c r="A10" s="18">
        <v>2</v>
      </c>
      <c r="B10" s="19" t="s">
        <v>4</v>
      </c>
      <c r="C10" s="20" t="s">
        <v>63</v>
      </c>
      <c r="D10" s="21">
        <v>257052125917</v>
      </c>
      <c r="E10" s="21">
        <v>189076799200</v>
      </c>
      <c r="F10" s="22">
        <f>D10-E10</f>
        <v>67975326717</v>
      </c>
      <c r="G10" s="23">
        <v>1869099904.99</v>
      </c>
      <c r="H10" s="24">
        <v>211219981648.52301</v>
      </c>
      <c r="I10" s="52">
        <v>13603013118</v>
      </c>
      <c r="J10" s="52">
        <v>6312971043</v>
      </c>
      <c r="K10" s="53"/>
      <c r="L10" s="18">
        <v>2</v>
      </c>
      <c r="M10" s="19" t="s">
        <v>4</v>
      </c>
      <c r="N10" s="20" t="s">
        <v>63</v>
      </c>
      <c r="O10" s="54">
        <v>776071742</v>
      </c>
      <c r="P10" s="55">
        <v>2492283104</v>
      </c>
      <c r="Q10" s="55">
        <v>4074260876</v>
      </c>
      <c r="R10" s="55">
        <f t="shared" si="0"/>
        <v>7342615722</v>
      </c>
      <c r="S10" s="55">
        <v>741394531</v>
      </c>
      <c r="T10" s="55">
        <v>505477205</v>
      </c>
      <c r="U10" s="55">
        <v>7786809887</v>
      </c>
      <c r="V10" s="55">
        <f t="shared" si="1"/>
        <v>9033681623</v>
      </c>
      <c r="W10" s="67">
        <f t="shared" si="2"/>
        <v>16376297345</v>
      </c>
      <c r="X10" s="68">
        <v>1817242304</v>
      </c>
    </row>
    <row r="11" spans="1:24">
      <c r="A11" s="18">
        <v>3</v>
      </c>
      <c r="B11" s="19" t="s">
        <v>4</v>
      </c>
      <c r="C11" s="20" t="s">
        <v>64</v>
      </c>
      <c r="D11" s="21">
        <v>91230763324.161407</v>
      </c>
      <c r="E11" s="21">
        <v>89471760226.830002</v>
      </c>
      <c r="F11" s="22">
        <v>1759003097.33144</v>
      </c>
      <c r="G11" s="23">
        <v>250000000</v>
      </c>
      <c r="H11" s="24">
        <v>87579207078.897507</v>
      </c>
      <c r="I11" s="52">
        <v>1720305680.3900001</v>
      </c>
      <c r="J11" s="52">
        <v>-142380729.008196</v>
      </c>
      <c r="K11" s="53"/>
      <c r="L11" s="18">
        <v>3</v>
      </c>
      <c r="M11" s="19" t="s">
        <v>4</v>
      </c>
      <c r="N11" s="20" t="s">
        <v>64</v>
      </c>
      <c r="O11" s="54">
        <v>204757847.774295</v>
      </c>
      <c r="P11" s="55">
        <v>-137616.376945119</v>
      </c>
      <c r="Q11" s="55">
        <v>705513295.01265001</v>
      </c>
      <c r="R11" s="55">
        <f t="shared" si="0"/>
        <v>910133526.40999985</v>
      </c>
      <c r="S11" s="55">
        <v>1474751622.5659699</v>
      </c>
      <c r="T11" s="55">
        <v>30553215782.5951</v>
      </c>
      <c r="U11" s="55">
        <v>496306308.77888203</v>
      </c>
      <c r="V11" s="55">
        <f t="shared" si="1"/>
        <v>32524273713.939953</v>
      </c>
      <c r="W11" s="67">
        <f t="shared" si="2"/>
        <v>33434407240.349953</v>
      </c>
      <c r="X11" s="68">
        <v>4734817286.9620895</v>
      </c>
    </row>
    <row r="12" spans="1:24">
      <c r="A12" s="18">
        <f t="shared" ref="A12:A40" si="3">A11+1</f>
        <v>4</v>
      </c>
      <c r="B12" s="19" t="s">
        <v>4</v>
      </c>
      <c r="C12" s="20" t="s">
        <v>65</v>
      </c>
      <c r="D12" s="21">
        <v>90323898354.617798</v>
      </c>
      <c r="E12" s="21">
        <v>73170206966.509995</v>
      </c>
      <c r="F12" s="22">
        <v>17153691388.1085</v>
      </c>
      <c r="G12" s="23">
        <v>1593132400</v>
      </c>
      <c r="H12" s="24">
        <v>88427737754.427795</v>
      </c>
      <c r="I12" s="52">
        <v>5142369170.6199999</v>
      </c>
      <c r="J12" s="52">
        <v>3570130566.22087</v>
      </c>
      <c r="K12" s="53"/>
      <c r="L12" s="18">
        <f t="shared" ref="L12:L40" si="4">L11+1</f>
        <v>4</v>
      </c>
      <c r="M12" s="19" t="s">
        <v>4</v>
      </c>
      <c r="N12" s="20" t="s">
        <v>65</v>
      </c>
      <c r="O12" s="54">
        <v>2861506603.3200002</v>
      </c>
      <c r="P12" s="55">
        <v>577431.11</v>
      </c>
      <c r="Q12" s="55">
        <v>8653764400.7399998</v>
      </c>
      <c r="R12" s="55">
        <f t="shared" si="0"/>
        <v>11515848435.17</v>
      </c>
      <c r="S12" s="55">
        <v>746907163.01999998</v>
      </c>
      <c r="T12" s="55">
        <v>2865285487.6399999</v>
      </c>
      <c r="U12" s="55">
        <v>4038729269.3899999</v>
      </c>
      <c r="V12" s="55">
        <f t="shared" si="1"/>
        <v>7650921920.0499992</v>
      </c>
      <c r="W12" s="67">
        <f t="shared" si="2"/>
        <v>19166770355.220001</v>
      </c>
      <c r="X12" s="68">
        <v>3895000058.2150002</v>
      </c>
    </row>
    <row r="13" spans="1:24">
      <c r="A13" s="18">
        <f t="shared" si="3"/>
        <v>5</v>
      </c>
      <c r="B13" s="19" t="s">
        <v>4</v>
      </c>
      <c r="C13" s="20" t="s">
        <v>66</v>
      </c>
      <c r="D13" s="21">
        <v>7763858189.6988897</v>
      </c>
      <c r="E13" s="21">
        <v>5634390246.6012802</v>
      </c>
      <c r="F13" s="22">
        <v>2129467943.09761</v>
      </c>
      <c r="G13" s="23">
        <v>626756494</v>
      </c>
      <c r="H13" s="24">
        <v>6540779551.86518</v>
      </c>
      <c r="I13" s="52">
        <v>1379844320.1700001</v>
      </c>
      <c r="J13" s="52">
        <v>139226904.038721</v>
      </c>
      <c r="K13" s="53"/>
      <c r="L13" s="18">
        <f t="shared" si="4"/>
        <v>5</v>
      </c>
      <c r="M13" s="19" t="s">
        <v>4</v>
      </c>
      <c r="N13" s="20" t="s">
        <v>66</v>
      </c>
      <c r="O13" s="54">
        <v>1370011414.8349199</v>
      </c>
      <c r="P13" s="55">
        <v>2010500</v>
      </c>
      <c r="Q13" s="55">
        <v>789589015.02507901</v>
      </c>
      <c r="R13" s="55">
        <f t="shared" si="0"/>
        <v>2161610929.8599987</v>
      </c>
      <c r="S13" s="55">
        <v>0</v>
      </c>
      <c r="T13" s="55">
        <v>0</v>
      </c>
      <c r="U13" s="55">
        <v>0</v>
      </c>
      <c r="V13" s="55">
        <f t="shared" si="1"/>
        <v>0</v>
      </c>
      <c r="W13" s="67">
        <f t="shared" si="2"/>
        <v>2161610929.8599987</v>
      </c>
      <c r="X13" s="68">
        <v>1370212464.8349199</v>
      </c>
    </row>
    <row r="14" spans="1:24">
      <c r="A14" s="18">
        <f t="shared" si="3"/>
        <v>6</v>
      </c>
      <c r="B14" s="19" t="s">
        <v>4</v>
      </c>
      <c r="C14" s="20" t="s">
        <v>67</v>
      </c>
      <c r="D14" s="21">
        <v>109250600440.439</v>
      </c>
      <c r="E14" s="21">
        <v>102075354702.86</v>
      </c>
      <c r="F14" s="22">
        <v>7175245737.5787802</v>
      </c>
      <c r="G14" s="23">
        <v>724993979</v>
      </c>
      <c r="H14" s="24">
        <v>107054706597.34801</v>
      </c>
      <c r="I14" s="52">
        <v>2321585926.1700001</v>
      </c>
      <c r="J14" s="52">
        <v>1515641359.76</v>
      </c>
      <c r="K14" s="53"/>
      <c r="L14" s="18">
        <f t="shared" si="4"/>
        <v>6</v>
      </c>
      <c r="M14" s="19" t="s">
        <v>4</v>
      </c>
      <c r="N14" s="20" t="s">
        <v>67</v>
      </c>
      <c r="O14" s="54">
        <v>415373156.00999999</v>
      </c>
      <c r="P14" s="55">
        <v>854692403.97000003</v>
      </c>
      <c r="Q14" s="55">
        <v>1437988244.5699999</v>
      </c>
      <c r="R14" s="55">
        <f t="shared" si="0"/>
        <v>2708053804.5500002</v>
      </c>
      <c r="S14" s="55">
        <v>1587226740.9400001</v>
      </c>
      <c r="T14" s="55">
        <v>3084722054.6399999</v>
      </c>
      <c r="U14" s="55">
        <v>8278386608.7700005</v>
      </c>
      <c r="V14" s="55">
        <f t="shared" si="1"/>
        <v>12950335404.35</v>
      </c>
      <c r="W14" s="67">
        <f t="shared" si="2"/>
        <v>15658389208.900002</v>
      </c>
      <c r="X14" s="68">
        <v>2396541342.8109999</v>
      </c>
    </row>
    <row r="15" spans="1:24">
      <c r="A15" s="18">
        <f t="shared" si="3"/>
        <v>7</v>
      </c>
      <c r="B15" s="19" t="s">
        <v>4</v>
      </c>
      <c r="C15" s="20" t="s">
        <v>68</v>
      </c>
      <c r="D15" s="21">
        <v>1308785585.72</v>
      </c>
      <c r="E15" s="21">
        <v>167464386.18000001</v>
      </c>
      <c r="F15" s="22">
        <v>1141321200.54</v>
      </c>
      <c r="G15" s="23">
        <v>601000000</v>
      </c>
      <c r="H15" s="24">
        <v>909839484.17999995</v>
      </c>
      <c r="I15" s="52">
        <v>43131609.310000002</v>
      </c>
      <c r="J15" s="52">
        <v>23053373.649999999</v>
      </c>
      <c r="K15" s="53"/>
      <c r="L15" s="18">
        <f t="shared" si="4"/>
        <v>7</v>
      </c>
      <c r="M15" s="19" t="s">
        <v>4</v>
      </c>
      <c r="N15" s="20" t="s">
        <v>68</v>
      </c>
      <c r="O15" s="54">
        <v>2179591.35</v>
      </c>
      <c r="P15" s="55">
        <v>0</v>
      </c>
      <c r="Q15" s="55">
        <v>43441613.329999998</v>
      </c>
      <c r="R15" s="55">
        <f t="shared" si="0"/>
        <v>45621204.68</v>
      </c>
      <c r="S15" s="55">
        <v>0</v>
      </c>
      <c r="T15" s="55">
        <v>0</v>
      </c>
      <c r="U15" s="55">
        <v>0</v>
      </c>
      <c r="V15" s="55">
        <f t="shared" si="1"/>
        <v>0</v>
      </c>
      <c r="W15" s="67">
        <f t="shared" si="2"/>
        <v>45621204.68</v>
      </c>
      <c r="X15" s="68">
        <v>2179591.35</v>
      </c>
    </row>
    <row r="16" spans="1:24">
      <c r="A16" s="18">
        <f t="shared" si="3"/>
        <v>8</v>
      </c>
      <c r="B16" s="19" t="s">
        <v>4</v>
      </c>
      <c r="C16" s="20" t="s">
        <v>69</v>
      </c>
      <c r="D16" s="21">
        <v>2848455061.9899998</v>
      </c>
      <c r="E16" s="21">
        <v>1482558490.52</v>
      </c>
      <c r="F16" s="22">
        <v>1365896571.47</v>
      </c>
      <c r="G16" s="23">
        <v>918248509.39999604</v>
      </c>
      <c r="H16" s="24">
        <v>2111117817.1600001</v>
      </c>
      <c r="I16" s="52">
        <v>970280210.80000103</v>
      </c>
      <c r="J16" s="52">
        <v>224638456.83999899</v>
      </c>
      <c r="K16" s="53"/>
      <c r="L16" s="18">
        <f t="shared" si="4"/>
        <v>8</v>
      </c>
      <c r="M16" s="19" t="s">
        <v>4</v>
      </c>
      <c r="N16" s="20" t="s">
        <v>69</v>
      </c>
      <c r="O16" s="54">
        <v>36337300.020000003</v>
      </c>
      <c r="P16" s="55">
        <v>23283865.300000001</v>
      </c>
      <c r="Q16" s="55">
        <v>1614477465.5699999</v>
      </c>
      <c r="R16" s="55">
        <f t="shared" si="0"/>
        <v>1674098630.8899999</v>
      </c>
      <c r="S16" s="55">
        <v>0</v>
      </c>
      <c r="T16" s="55">
        <v>0</v>
      </c>
      <c r="U16" s="55">
        <v>0</v>
      </c>
      <c r="V16" s="55">
        <f t="shared" si="1"/>
        <v>0</v>
      </c>
      <c r="W16" s="67">
        <f t="shared" si="2"/>
        <v>1674098630.8899999</v>
      </c>
      <c r="X16" s="68">
        <v>38665686.549999997</v>
      </c>
    </row>
    <row r="17" spans="1:24">
      <c r="A17" s="18">
        <f t="shared" si="3"/>
        <v>9</v>
      </c>
      <c r="B17" s="19" t="s">
        <v>4</v>
      </c>
      <c r="C17" s="20" t="s">
        <v>70</v>
      </c>
      <c r="D17" s="21">
        <v>1830102246.3599999</v>
      </c>
      <c r="E17" s="21">
        <v>527392746.19999999</v>
      </c>
      <c r="F17" s="22">
        <v>1302709500.1600001</v>
      </c>
      <c r="G17" s="23">
        <v>338009960</v>
      </c>
      <c r="H17" s="24">
        <v>968059277.47000003</v>
      </c>
      <c r="I17" s="52">
        <v>336191720.31999999</v>
      </c>
      <c r="J17" s="52">
        <v>6047987.76559998</v>
      </c>
      <c r="K17" s="53"/>
      <c r="L17" s="18">
        <f t="shared" si="4"/>
        <v>9</v>
      </c>
      <c r="M17" s="19" t="s">
        <v>4</v>
      </c>
      <c r="N17" s="20" t="s">
        <v>70</v>
      </c>
      <c r="O17" s="54">
        <v>0</v>
      </c>
      <c r="P17" s="55">
        <v>411356897.10000002</v>
      </c>
      <c r="Q17" s="55">
        <v>2670596.1800000002</v>
      </c>
      <c r="R17" s="55">
        <f t="shared" si="0"/>
        <v>414027493.28000003</v>
      </c>
      <c r="S17" s="55">
        <v>0</v>
      </c>
      <c r="T17" s="55">
        <v>0</v>
      </c>
      <c r="U17" s="55">
        <v>0</v>
      </c>
      <c r="V17" s="55">
        <f t="shared" si="1"/>
        <v>0</v>
      </c>
      <c r="W17" s="67">
        <f t="shared" si="2"/>
        <v>414027493.28000003</v>
      </c>
      <c r="X17" s="68">
        <v>41135689.710000001</v>
      </c>
    </row>
    <row r="18" spans="1:24">
      <c r="A18" s="18">
        <f t="shared" si="3"/>
        <v>10</v>
      </c>
      <c r="B18" s="19" t="s">
        <v>4</v>
      </c>
      <c r="C18" s="20" t="s">
        <v>71</v>
      </c>
      <c r="D18" s="21">
        <v>12765127886.02</v>
      </c>
      <c r="E18" s="21">
        <v>11010832374.527901</v>
      </c>
      <c r="F18" s="22">
        <v>1754295511.4900601</v>
      </c>
      <c r="G18" s="23">
        <v>2896670000</v>
      </c>
      <c r="H18" s="24">
        <v>12296802375.5331</v>
      </c>
      <c r="I18" s="52">
        <v>491660802.26999998</v>
      </c>
      <c r="J18" s="52">
        <v>-457238051.93000001</v>
      </c>
      <c r="K18" s="53"/>
      <c r="L18" s="18">
        <f t="shared" si="4"/>
        <v>10</v>
      </c>
      <c r="M18" s="19" t="s">
        <v>4</v>
      </c>
      <c r="N18" s="20" t="s">
        <v>71</v>
      </c>
      <c r="O18" s="54">
        <v>582712168.46566796</v>
      </c>
      <c r="P18" s="55">
        <v>0</v>
      </c>
      <c r="Q18" s="55">
        <v>268062899.529468</v>
      </c>
      <c r="R18" s="55">
        <f t="shared" si="0"/>
        <v>850775067.99513602</v>
      </c>
      <c r="S18" s="55">
        <v>889342585.030002</v>
      </c>
      <c r="T18" s="55">
        <v>1843730443.95</v>
      </c>
      <c r="U18" s="55">
        <v>1729841480.3399601</v>
      </c>
      <c r="V18" s="55">
        <f t="shared" si="1"/>
        <v>4462914509.3199615</v>
      </c>
      <c r="W18" s="67">
        <f t="shared" si="2"/>
        <v>5313689577.3150978</v>
      </c>
      <c r="X18" s="68">
        <v>1656427797.8906701</v>
      </c>
    </row>
    <row r="19" spans="1:24">
      <c r="A19" s="18">
        <f t="shared" si="3"/>
        <v>11</v>
      </c>
      <c r="B19" s="19" t="s">
        <v>4</v>
      </c>
      <c r="C19" s="20" t="s">
        <v>72</v>
      </c>
      <c r="D19" s="21">
        <v>8866917766.7379608</v>
      </c>
      <c r="E19" s="21">
        <v>6760802572.9069996</v>
      </c>
      <c r="F19" s="22">
        <v>2106115193.83096</v>
      </c>
      <c r="G19" s="23">
        <v>585866375.14999998</v>
      </c>
      <c r="H19" s="24">
        <v>5495589814.6635199</v>
      </c>
      <c r="I19" s="52">
        <v>2790461585.8800001</v>
      </c>
      <c r="J19" s="52">
        <v>102242529.042565</v>
      </c>
      <c r="K19" s="53"/>
      <c r="L19" s="18">
        <f t="shared" si="4"/>
        <v>11</v>
      </c>
      <c r="M19" s="19" t="s">
        <v>4</v>
      </c>
      <c r="N19" s="20" t="s">
        <v>72</v>
      </c>
      <c r="O19" s="54">
        <v>804826018.15948403</v>
      </c>
      <c r="P19" s="55">
        <v>0</v>
      </c>
      <c r="Q19" s="55">
        <v>3177010434.2403498</v>
      </c>
      <c r="R19" s="55">
        <f t="shared" si="0"/>
        <v>3981836452.3998337</v>
      </c>
      <c r="S19" s="55">
        <v>92833267.260000005</v>
      </c>
      <c r="T19" s="55">
        <v>341379101.14809</v>
      </c>
      <c r="U19" s="55">
        <v>246415080.542072</v>
      </c>
      <c r="V19" s="55">
        <f t="shared" si="1"/>
        <v>680627448.95016193</v>
      </c>
      <c r="W19" s="67">
        <f t="shared" si="2"/>
        <v>4662463901.3499956</v>
      </c>
      <c r="X19" s="68">
        <v>931797195.53429306</v>
      </c>
    </row>
    <row r="20" spans="1:24">
      <c r="A20" s="18">
        <f t="shared" si="3"/>
        <v>12</v>
      </c>
      <c r="B20" s="19" t="s">
        <v>4</v>
      </c>
      <c r="C20" s="20" t="s">
        <v>73</v>
      </c>
      <c r="D20" s="21">
        <v>9802098874.5900002</v>
      </c>
      <c r="E20" s="21">
        <v>6745520628.5200005</v>
      </c>
      <c r="F20" s="22">
        <v>3056578246.0673199</v>
      </c>
      <c r="G20" s="23">
        <v>512500002</v>
      </c>
      <c r="H20" s="24">
        <v>8568868894.6199999</v>
      </c>
      <c r="I20" s="52">
        <v>674632697.5</v>
      </c>
      <c r="J20" s="52">
        <v>67768816.870000094</v>
      </c>
      <c r="K20" s="53"/>
      <c r="L20" s="18">
        <f t="shared" si="4"/>
        <v>12</v>
      </c>
      <c r="M20" s="19" t="s">
        <v>4</v>
      </c>
      <c r="N20" s="20" t="s">
        <v>73</v>
      </c>
      <c r="O20" s="54">
        <v>74240467.709999993</v>
      </c>
      <c r="P20" s="55">
        <v>0</v>
      </c>
      <c r="Q20" s="55">
        <v>738406909.36000001</v>
      </c>
      <c r="R20" s="55">
        <f t="shared" si="0"/>
        <v>812647377.07000005</v>
      </c>
      <c r="S20" s="55">
        <v>0</v>
      </c>
      <c r="T20" s="55">
        <v>1538249.23</v>
      </c>
      <c r="U20" s="55">
        <v>9400797.6500000004</v>
      </c>
      <c r="V20" s="55">
        <f t="shared" si="1"/>
        <v>10939046.880000001</v>
      </c>
      <c r="W20" s="67">
        <f t="shared" si="2"/>
        <v>823586423.95000005</v>
      </c>
      <c r="X20" s="68">
        <v>74394292.633000001</v>
      </c>
    </row>
    <row r="21" spans="1:24">
      <c r="A21" s="18">
        <f t="shared" si="3"/>
        <v>13</v>
      </c>
      <c r="B21" s="19" t="s">
        <v>4</v>
      </c>
      <c r="C21" s="20" t="s">
        <v>74</v>
      </c>
      <c r="D21" s="21">
        <v>5553952489.1099997</v>
      </c>
      <c r="E21" s="21">
        <v>3785752503.9499998</v>
      </c>
      <c r="F21" s="22">
        <v>1768199985.1600001</v>
      </c>
      <c r="G21" s="23">
        <v>313376300</v>
      </c>
      <c r="H21" s="24">
        <v>5038827432.8280296</v>
      </c>
      <c r="I21" s="52">
        <v>617706104.25</v>
      </c>
      <c r="J21" s="52">
        <v>45617319.829999998</v>
      </c>
      <c r="K21" s="53"/>
      <c r="L21" s="18">
        <f t="shared" si="4"/>
        <v>13</v>
      </c>
      <c r="M21" s="19" t="s">
        <v>4</v>
      </c>
      <c r="N21" s="20" t="s">
        <v>74</v>
      </c>
      <c r="O21" s="54">
        <v>549606319</v>
      </c>
      <c r="P21" s="55">
        <v>0</v>
      </c>
      <c r="Q21" s="55">
        <v>502499190</v>
      </c>
      <c r="R21" s="55">
        <f t="shared" si="0"/>
        <v>1052105509</v>
      </c>
      <c r="S21" s="55">
        <v>0</v>
      </c>
      <c r="T21" s="55">
        <v>0</v>
      </c>
      <c r="U21" s="55">
        <v>0</v>
      </c>
      <c r="V21" s="55">
        <f t="shared" si="1"/>
        <v>0</v>
      </c>
      <c r="W21" s="67">
        <f t="shared" si="2"/>
        <v>1052105509</v>
      </c>
      <c r="X21" s="68">
        <v>549606319</v>
      </c>
    </row>
    <row r="22" spans="1:24">
      <c r="A22" s="18">
        <f t="shared" si="3"/>
        <v>14</v>
      </c>
      <c r="B22" s="19" t="s">
        <v>4</v>
      </c>
      <c r="C22" s="20" t="s">
        <v>75</v>
      </c>
      <c r="D22" s="21">
        <v>47271291752.730003</v>
      </c>
      <c r="E22" s="21">
        <v>43262603965.160004</v>
      </c>
      <c r="F22" s="22">
        <v>4008687788.1299801</v>
      </c>
      <c r="G22" s="23">
        <v>2300000000</v>
      </c>
      <c r="H22" s="24">
        <v>45305682910.532501</v>
      </c>
      <c r="I22" s="52">
        <v>4476670864.3100004</v>
      </c>
      <c r="J22" s="52">
        <v>116476226.03999899</v>
      </c>
      <c r="K22" s="53"/>
      <c r="L22" s="18">
        <f t="shared" si="4"/>
        <v>14</v>
      </c>
      <c r="M22" s="19" t="s">
        <v>4</v>
      </c>
      <c r="N22" s="20" t="s">
        <v>75</v>
      </c>
      <c r="O22" s="54">
        <v>776927097.51224995</v>
      </c>
      <c r="P22" s="55">
        <v>935720.2</v>
      </c>
      <c r="Q22" s="55">
        <v>1632970849.58164</v>
      </c>
      <c r="R22" s="55">
        <f t="shared" si="0"/>
        <v>2410833667.29389</v>
      </c>
      <c r="S22" s="55">
        <v>1660537948.00214</v>
      </c>
      <c r="T22" s="55">
        <v>8674127398.4699993</v>
      </c>
      <c r="U22" s="55">
        <v>4615942562.8730898</v>
      </c>
      <c r="V22" s="55">
        <f t="shared" si="1"/>
        <v>14950607909.34523</v>
      </c>
      <c r="W22" s="67">
        <f t="shared" si="2"/>
        <v>17361441576.639122</v>
      </c>
      <c r="X22" s="68">
        <v>3304971357.3813901</v>
      </c>
    </row>
    <row r="23" spans="1:24">
      <c r="A23" s="18">
        <f t="shared" si="3"/>
        <v>15</v>
      </c>
      <c r="B23" s="19" t="s">
        <v>4</v>
      </c>
      <c r="C23" s="20" t="s">
        <v>76</v>
      </c>
      <c r="D23" s="21">
        <v>3548220343.6700001</v>
      </c>
      <c r="E23" s="21">
        <v>2411451254.1100001</v>
      </c>
      <c r="F23" s="22">
        <v>1136769089.5599999</v>
      </c>
      <c r="G23" s="23">
        <v>2921260600.3200002</v>
      </c>
      <c r="H23" s="24">
        <v>2820342093.6096201</v>
      </c>
      <c r="I23" s="52">
        <v>1540127581.5</v>
      </c>
      <c r="J23" s="52">
        <v>-397635887.75999999</v>
      </c>
      <c r="K23" s="53"/>
      <c r="L23" s="18">
        <f t="shared" si="4"/>
        <v>15</v>
      </c>
      <c r="M23" s="19" t="s">
        <v>4</v>
      </c>
      <c r="N23" s="20" t="s">
        <v>76</v>
      </c>
      <c r="O23" s="54">
        <v>420993912.74513102</v>
      </c>
      <c r="P23" s="55">
        <v>203544347.43000001</v>
      </c>
      <c r="Q23" s="55">
        <v>1321216460.1663599</v>
      </c>
      <c r="R23" s="55">
        <f t="shared" si="0"/>
        <v>1945754720.341491</v>
      </c>
      <c r="S23" s="55">
        <v>0</v>
      </c>
      <c r="T23" s="55">
        <v>0</v>
      </c>
      <c r="U23" s="55">
        <v>0</v>
      </c>
      <c r="V23" s="55">
        <f t="shared" si="1"/>
        <v>0</v>
      </c>
      <c r="W23" s="67">
        <f t="shared" si="2"/>
        <v>1945754720.341491</v>
      </c>
      <c r="X23" s="68">
        <v>441348347.48813099</v>
      </c>
    </row>
    <row r="24" spans="1:24">
      <c r="A24" s="18">
        <f t="shared" si="3"/>
        <v>16</v>
      </c>
      <c r="B24" s="19" t="s">
        <v>4</v>
      </c>
      <c r="C24" s="20" t="s">
        <v>77</v>
      </c>
      <c r="D24" s="21">
        <v>144592028451.01099</v>
      </c>
      <c r="E24" s="21">
        <v>95202933118.803207</v>
      </c>
      <c r="F24" s="22">
        <v>49389095331.856102</v>
      </c>
      <c r="G24" s="23">
        <v>1500000000</v>
      </c>
      <c r="H24" s="24">
        <v>137437608268.54401</v>
      </c>
      <c r="I24" s="52">
        <v>6016003930.3465595</v>
      </c>
      <c r="J24" s="52">
        <v>3961087908.5980601</v>
      </c>
      <c r="K24" s="53"/>
      <c r="L24" s="18">
        <f t="shared" si="4"/>
        <v>16</v>
      </c>
      <c r="M24" s="19" t="s">
        <v>4</v>
      </c>
      <c r="N24" s="20" t="s">
        <v>77</v>
      </c>
      <c r="O24" s="54">
        <v>623647697.55089796</v>
      </c>
      <c r="P24" s="55">
        <v>159058649.34</v>
      </c>
      <c r="Q24" s="55">
        <v>2537494122.06394</v>
      </c>
      <c r="R24" s="55">
        <f t="shared" si="0"/>
        <v>3320200468.9548378</v>
      </c>
      <c r="S24" s="55">
        <v>644385620.85000002</v>
      </c>
      <c r="T24" s="55">
        <v>7140626234.8500004</v>
      </c>
      <c r="U24" s="55">
        <v>3220852383.5900002</v>
      </c>
      <c r="V24" s="55">
        <f t="shared" si="1"/>
        <v>11005864239.290001</v>
      </c>
      <c r="W24" s="67">
        <f t="shared" si="2"/>
        <v>14326064708.244839</v>
      </c>
      <c r="X24" s="68">
        <v>1998001806.8199</v>
      </c>
    </row>
    <row r="25" spans="1:24">
      <c r="A25" s="18">
        <f t="shared" si="3"/>
        <v>17</v>
      </c>
      <c r="B25" s="19" t="s">
        <v>4</v>
      </c>
      <c r="C25" s="20" t="s">
        <v>78</v>
      </c>
      <c r="D25" s="21">
        <v>1869029157.41243</v>
      </c>
      <c r="E25" s="21">
        <v>450597241.48459101</v>
      </c>
      <c r="F25" s="22">
        <v>1418431915.9268301</v>
      </c>
      <c r="G25" s="23">
        <v>625000000</v>
      </c>
      <c r="H25" s="24">
        <v>1558686933.335</v>
      </c>
      <c r="I25" s="52">
        <v>26941016.440000001</v>
      </c>
      <c r="J25" s="52">
        <v>113987860.658968</v>
      </c>
      <c r="K25" s="53"/>
      <c r="L25" s="18">
        <f t="shared" si="4"/>
        <v>17</v>
      </c>
      <c r="M25" s="19" t="s">
        <v>4</v>
      </c>
      <c r="N25" s="20" t="s">
        <v>78</v>
      </c>
      <c r="O25" s="54">
        <v>161008803.09635699</v>
      </c>
      <c r="P25" s="55">
        <v>0</v>
      </c>
      <c r="Q25" s="55">
        <v>239796744.78969201</v>
      </c>
      <c r="R25" s="55">
        <f t="shared" si="0"/>
        <v>400805547.88604903</v>
      </c>
      <c r="S25" s="55">
        <v>0</v>
      </c>
      <c r="T25" s="55">
        <v>0</v>
      </c>
      <c r="U25" s="55">
        <v>0</v>
      </c>
      <c r="V25" s="55">
        <f t="shared" si="1"/>
        <v>0</v>
      </c>
      <c r="W25" s="67">
        <f t="shared" si="2"/>
        <v>400805547.88604903</v>
      </c>
      <c r="X25" s="68">
        <v>161008803.09635699</v>
      </c>
    </row>
    <row r="26" spans="1:24">
      <c r="A26" s="18">
        <f t="shared" si="3"/>
        <v>18</v>
      </c>
      <c r="B26" s="19" t="s">
        <v>4</v>
      </c>
      <c r="C26" s="20" t="s">
        <v>79</v>
      </c>
      <c r="D26" s="21">
        <v>113189300123.631</v>
      </c>
      <c r="E26" s="21">
        <v>99962101904.074905</v>
      </c>
      <c r="F26" s="22">
        <v>13227198219.417601</v>
      </c>
      <c r="G26" s="23">
        <v>930000000</v>
      </c>
      <c r="H26" s="24">
        <v>108319677667.039</v>
      </c>
      <c r="I26" s="52">
        <v>4004215419.0999999</v>
      </c>
      <c r="J26" s="52">
        <v>1494970789.83448</v>
      </c>
      <c r="K26" s="53"/>
      <c r="L26" s="18">
        <f t="shared" si="4"/>
        <v>18</v>
      </c>
      <c r="M26" s="19" t="s">
        <v>4</v>
      </c>
      <c r="N26" s="20" t="s">
        <v>79</v>
      </c>
      <c r="O26" s="54">
        <v>1611034656.7</v>
      </c>
      <c r="P26" s="55">
        <v>121654702.45999999</v>
      </c>
      <c r="Q26" s="55">
        <v>5038150030.5577898</v>
      </c>
      <c r="R26" s="55">
        <f t="shared" si="0"/>
        <v>6770839389.7177896</v>
      </c>
      <c r="S26" s="55">
        <v>1152123674.42256</v>
      </c>
      <c r="T26" s="55">
        <v>1595051232.0599999</v>
      </c>
      <c r="U26" s="55">
        <v>7395445621.1874399</v>
      </c>
      <c r="V26" s="55">
        <f t="shared" si="1"/>
        <v>10142620527.67</v>
      </c>
      <c r="W26" s="67">
        <f t="shared" si="2"/>
        <v>16913459917.387791</v>
      </c>
      <c r="X26" s="68">
        <v>2934828924.5745602</v>
      </c>
    </row>
    <row r="27" spans="1:24">
      <c r="A27" s="18">
        <f t="shared" si="3"/>
        <v>19</v>
      </c>
      <c r="B27" s="19" t="s">
        <v>4</v>
      </c>
      <c r="C27" s="20" t="s">
        <v>80</v>
      </c>
      <c r="D27" s="21">
        <v>61390067962.388199</v>
      </c>
      <c r="E27" s="21">
        <v>58871841251.027298</v>
      </c>
      <c r="F27" s="22">
        <v>2518226708.6960402</v>
      </c>
      <c r="G27" s="23">
        <v>500000000</v>
      </c>
      <c r="H27" s="24">
        <v>58430844221.724899</v>
      </c>
      <c r="I27" s="52">
        <v>142609489.59</v>
      </c>
      <c r="J27" s="52">
        <v>732640710.01036298</v>
      </c>
      <c r="K27" s="53"/>
      <c r="L27" s="18">
        <f t="shared" si="4"/>
        <v>19</v>
      </c>
      <c r="M27" s="19" t="s">
        <v>4</v>
      </c>
      <c r="N27" s="20" t="s">
        <v>80</v>
      </c>
      <c r="O27" s="54">
        <v>247577399.36000001</v>
      </c>
      <c r="P27" s="55">
        <v>0</v>
      </c>
      <c r="Q27" s="55">
        <v>577308511.98000002</v>
      </c>
      <c r="R27" s="55">
        <f t="shared" si="0"/>
        <v>824885911.34000003</v>
      </c>
      <c r="S27" s="55">
        <v>542552011.46000004</v>
      </c>
      <c r="T27" s="55">
        <v>9232290364.7900009</v>
      </c>
      <c r="U27" s="55">
        <v>1845470823.21</v>
      </c>
      <c r="V27" s="55">
        <f t="shared" si="1"/>
        <v>11620313199.459999</v>
      </c>
      <c r="W27" s="67">
        <f t="shared" si="2"/>
        <v>12445199110.799999</v>
      </c>
      <c r="X27" s="68">
        <v>1713358447.299</v>
      </c>
    </row>
    <row r="28" spans="1:24">
      <c r="A28" s="18">
        <f t="shared" si="3"/>
        <v>20</v>
      </c>
      <c r="B28" s="19" t="s">
        <v>4</v>
      </c>
      <c r="C28" s="25" t="s">
        <v>81</v>
      </c>
      <c r="D28" s="21">
        <v>1942484338.4300001</v>
      </c>
      <c r="E28" s="21">
        <v>8592535.5199999996</v>
      </c>
      <c r="F28" s="22">
        <v>1933891802.9100001</v>
      </c>
      <c r="G28" s="23">
        <v>1980016666.6600001</v>
      </c>
      <c r="H28" s="24">
        <v>1301987220.6500001</v>
      </c>
      <c r="I28" s="52">
        <v>0</v>
      </c>
      <c r="J28" s="52">
        <v>-17813916.370000001</v>
      </c>
      <c r="K28" s="53"/>
      <c r="L28" s="18">
        <f t="shared" si="4"/>
        <v>20</v>
      </c>
      <c r="M28" s="19" t="s">
        <v>4</v>
      </c>
      <c r="N28" s="25" t="s">
        <v>81</v>
      </c>
      <c r="O28" s="54">
        <v>0</v>
      </c>
      <c r="P28" s="55">
        <v>0</v>
      </c>
      <c r="Q28" s="55">
        <v>0</v>
      </c>
      <c r="R28" s="55">
        <f t="shared" si="0"/>
        <v>0</v>
      </c>
      <c r="S28" s="55">
        <v>0</v>
      </c>
      <c r="T28" s="55">
        <v>0</v>
      </c>
      <c r="U28" s="55">
        <v>0</v>
      </c>
      <c r="V28" s="55">
        <f t="shared" si="1"/>
        <v>0</v>
      </c>
      <c r="W28" s="67">
        <f t="shared" si="2"/>
        <v>0</v>
      </c>
      <c r="X28" s="68">
        <v>0</v>
      </c>
    </row>
    <row r="29" spans="1:24">
      <c r="A29" s="18">
        <f t="shared" si="3"/>
        <v>21</v>
      </c>
      <c r="B29" s="19" t="s">
        <v>4</v>
      </c>
      <c r="C29" s="20" t="s">
        <v>82</v>
      </c>
      <c r="D29" s="21">
        <v>3887014424.0500002</v>
      </c>
      <c r="E29" s="21">
        <v>2432491798.0598698</v>
      </c>
      <c r="F29" s="22">
        <v>1454522625.9918301</v>
      </c>
      <c r="G29" s="23">
        <v>250000000</v>
      </c>
      <c r="H29" s="24">
        <v>3589032327.96</v>
      </c>
      <c r="I29" s="52">
        <v>982298025.25999999</v>
      </c>
      <c r="J29" s="52">
        <v>30404091.929999799</v>
      </c>
      <c r="K29" s="53"/>
      <c r="L29" s="18">
        <f t="shared" si="4"/>
        <v>21</v>
      </c>
      <c r="M29" s="19" t="s">
        <v>4</v>
      </c>
      <c r="N29" s="20" t="s">
        <v>82</v>
      </c>
      <c r="O29" s="54">
        <v>116633886.31</v>
      </c>
      <c r="P29" s="55">
        <v>0</v>
      </c>
      <c r="Q29" s="55">
        <v>1063765787.9400001</v>
      </c>
      <c r="R29" s="55">
        <f t="shared" si="0"/>
        <v>1180399674.25</v>
      </c>
      <c r="S29" s="55">
        <v>0</v>
      </c>
      <c r="T29" s="55">
        <v>0</v>
      </c>
      <c r="U29" s="55">
        <v>0</v>
      </c>
      <c r="V29" s="55">
        <f t="shared" si="1"/>
        <v>0</v>
      </c>
      <c r="W29" s="67">
        <f t="shared" si="2"/>
        <v>1180399674.25</v>
      </c>
      <c r="X29" s="68">
        <v>116633886.31</v>
      </c>
    </row>
    <row r="30" spans="1:24">
      <c r="A30" s="18">
        <f t="shared" si="3"/>
        <v>22</v>
      </c>
      <c r="B30" s="19" t="s">
        <v>4</v>
      </c>
      <c r="C30" s="20" t="s">
        <v>83</v>
      </c>
      <c r="D30" s="21">
        <v>146350488204</v>
      </c>
      <c r="E30" s="21">
        <v>137046301125</v>
      </c>
      <c r="F30" s="22">
        <v>9304187079</v>
      </c>
      <c r="G30" s="23">
        <v>1000000000</v>
      </c>
      <c r="H30" s="24">
        <v>142324577193.47101</v>
      </c>
      <c r="I30" s="52">
        <v>13388911436</v>
      </c>
      <c r="J30" s="52">
        <v>2461297245</v>
      </c>
      <c r="K30" s="53"/>
      <c r="L30" s="18">
        <f t="shared" si="4"/>
        <v>22</v>
      </c>
      <c r="M30" s="19" t="s">
        <v>4</v>
      </c>
      <c r="N30" s="20" t="s">
        <v>83</v>
      </c>
      <c r="O30" s="54">
        <v>1110453603.68536</v>
      </c>
      <c r="P30" s="55">
        <v>686884.73639092699</v>
      </c>
      <c r="Q30" s="55">
        <v>4130946062.4665899</v>
      </c>
      <c r="R30" s="55">
        <f t="shared" si="0"/>
        <v>5242086550.888341</v>
      </c>
      <c r="S30" s="55">
        <v>1590665207.3668699</v>
      </c>
      <c r="T30" s="55">
        <v>7644468873.3599396</v>
      </c>
      <c r="U30" s="55">
        <v>9741165186.1780796</v>
      </c>
      <c r="V30" s="55">
        <f t="shared" si="1"/>
        <v>18976299266.904892</v>
      </c>
      <c r="W30" s="67">
        <f t="shared" si="2"/>
        <v>24218385817.793232</v>
      </c>
      <c r="X30" s="68">
        <v>3465634386.8618598</v>
      </c>
    </row>
    <row r="31" spans="1:24">
      <c r="A31" s="18">
        <f t="shared" si="3"/>
        <v>23</v>
      </c>
      <c r="B31" s="19" t="s">
        <v>4</v>
      </c>
      <c r="C31" s="20" t="s">
        <v>84</v>
      </c>
      <c r="D31" s="21">
        <v>3261974188.5290298</v>
      </c>
      <c r="E31" s="21">
        <v>1749142796.12674</v>
      </c>
      <c r="F31" s="22">
        <v>1512831392.4001801</v>
      </c>
      <c r="G31" s="23">
        <v>379168758.69</v>
      </c>
      <c r="H31" s="24">
        <v>2835079179.2399998</v>
      </c>
      <c r="I31" s="52">
        <v>284940701.13</v>
      </c>
      <c r="J31" s="52">
        <v>149828967.41436201</v>
      </c>
      <c r="K31" s="53"/>
      <c r="L31" s="18">
        <f t="shared" si="4"/>
        <v>23</v>
      </c>
      <c r="M31" s="19" t="s">
        <v>4</v>
      </c>
      <c r="N31" s="20" t="s">
        <v>84</v>
      </c>
      <c r="O31" s="54">
        <v>44912213.560000002</v>
      </c>
      <c r="P31" s="55">
        <v>0</v>
      </c>
      <c r="Q31" s="55">
        <v>552365870.92999995</v>
      </c>
      <c r="R31" s="55">
        <f t="shared" si="0"/>
        <v>597278084.49000001</v>
      </c>
      <c r="S31" s="55">
        <v>0</v>
      </c>
      <c r="T31" s="55">
        <v>0</v>
      </c>
      <c r="U31" s="55">
        <v>0</v>
      </c>
      <c r="V31" s="55">
        <f t="shared" si="1"/>
        <v>0</v>
      </c>
      <c r="W31" s="67">
        <f t="shared" si="2"/>
        <v>597278084.49000001</v>
      </c>
      <c r="X31" s="68">
        <v>44912213.560000002</v>
      </c>
    </row>
    <row r="32" spans="1:24">
      <c r="A32" s="18">
        <f t="shared" si="3"/>
        <v>24</v>
      </c>
      <c r="B32" s="19" t="s">
        <v>4</v>
      </c>
      <c r="C32" s="20" t="s">
        <v>85</v>
      </c>
      <c r="D32" s="21">
        <v>1414441811.22</v>
      </c>
      <c r="E32" s="21">
        <v>74075226.040000007</v>
      </c>
      <c r="F32" s="22">
        <v>1340366585.1800001</v>
      </c>
      <c r="G32" s="23">
        <v>250000000</v>
      </c>
      <c r="H32" s="24">
        <v>1394203883.5999999</v>
      </c>
      <c r="I32" s="52">
        <v>5431128.2300000004</v>
      </c>
      <c r="J32" s="52">
        <v>48073104.350000001</v>
      </c>
      <c r="K32" s="53"/>
      <c r="L32" s="18">
        <f t="shared" si="4"/>
        <v>24</v>
      </c>
      <c r="M32" s="19" t="s">
        <v>4</v>
      </c>
      <c r="N32" s="20" t="s">
        <v>85</v>
      </c>
      <c r="O32" s="54">
        <v>1634498.26</v>
      </c>
      <c r="P32" s="55">
        <v>0</v>
      </c>
      <c r="Q32" s="55">
        <v>6092097.4299999997</v>
      </c>
      <c r="R32" s="55">
        <f t="shared" si="0"/>
        <v>7726595.6899999995</v>
      </c>
      <c r="S32" s="55">
        <v>0</v>
      </c>
      <c r="T32" s="55">
        <v>0</v>
      </c>
      <c r="U32" s="55">
        <v>0</v>
      </c>
      <c r="V32" s="55">
        <f t="shared" si="1"/>
        <v>0</v>
      </c>
      <c r="W32" s="67">
        <f t="shared" si="2"/>
        <v>7726595.6899999995</v>
      </c>
      <c r="X32" s="68">
        <v>1634498.26</v>
      </c>
    </row>
    <row r="33" spans="1:24">
      <c r="A33" s="18">
        <f t="shared" si="3"/>
        <v>25</v>
      </c>
      <c r="B33" s="19" t="s">
        <v>4</v>
      </c>
      <c r="C33" s="20" t="s">
        <v>86</v>
      </c>
      <c r="D33" s="21">
        <v>15173294377.876499</v>
      </c>
      <c r="E33" s="21">
        <v>12323671654.4007</v>
      </c>
      <c r="F33" s="22">
        <v>2849622723.4608202</v>
      </c>
      <c r="G33" s="23">
        <v>260000000</v>
      </c>
      <c r="H33" s="24">
        <v>12658104999.337999</v>
      </c>
      <c r="I33" s="52">
        <v>3087892504.1542501</v>
      </c>
      <c r="J33" s="52">
        <v>146327049.77226099</v>
      </c>
      <c r="K33" s="53"/>
      <c r="L33" s="18">
        <f t="shared" si="4"/>
        <v>25</v>
      </c>
      <c r="M33" s="19" t="s">
        <v>4</v>
      </c>
      <c r="N33" s="20" t="s">
        <v>86</v>
      </c>
      <c r="O33" s="54">
        <v>1317087714.48</v>
      </c>
      <c r="P33" s="55">
        <v>0</v>
      </c>
      <c r="Q33" s="55">
        <v>2304985528.8166099</v>
      </c>
      <c r="R33" s="55">
        <f t="shared" si="0"/>
        <v>3622073243.2966099</v>
      </c>
      <c r="S33" s="55">
        <v>45694263.450000003</v>
      </c>
      <c r="T33" s="55">
        <v>47851751</v>
      </c>
      <c r="U33" s="55">
        <v>420852366.91000003</v>
      </c>
      <c r="V33" s="55">
        <f t="shared" si="1"/>
        <v>514398381.36000001</v>
      </c>
      <c r="W33" s="67">
        <f t="shared" si="2"/>
        <v>4136471624.65661</v>
      </c>
      <c r="X33" s="68">
        <v>1367567153.03</v>
      </c>
    </row>
    <row r="34" spans="1:24">
      <c r="A34" s="18">
        <f t="shared" si="3"/>
        <v>26</v>
      </c>
      <c r="B34" s="19" t="s">
        <v>4</v>
      </c>
      <c r="C34" s="20" t="s">
        <v>87</v>
      </c>
      <c r="D34" s="21">
        <v>127825757254.35001</v>
      </c>
      <c r="E34" s="21">
        <v>123783448518.21001</v>
      </c>
      <c r="F34" s="22">
        <v>4042308736.1399899</v>
      </c>
      <c r="G34" s="23">
        <v>500000000</v>
      </c>
      <c r="H34" s="24">
        <v>158888714023.35599</v>
      </c>
      <c r="I34" s="52">
        <v>26520113384.639999</v>
      </c>
      <c r="J34" s="52">
        <v>1015555285.58</v>
      </c>
      <c r="K34" s="53"/>
      <c r="L34" s="18">
        <f t="shared" si="4"/>
        <v>26</v>
      </c>
      <c r="M34" s="19" t="s">
        <v>4</v>
      </c>
      <c r="N34" s="20" t="s">
        <v>87</v>
      </c>
      <c r="O34" s="54">
        <v>166976634.69999999</v>
      </c>
      <c r="P34" s="55">
        <v>0</v>
      </c>
      <c r="Q34" s="55">
        <v>152679459.69999999</v>
      </c>
      <c r="R34" s="55">
        <f t="shared" si="0"/>
        <v>319656094.39999998</v>
      </c>
      <c r="S34" s="55">
        <v>8967816585.1499996</v>
      </c>
      <c r="T34" s="55">
        <v>3255561256.9499998</v>
      </c>
      <c r="U34" s="55">
        <v>28960808874.470001</v>
      </c>
      <c r="V34" s="55">
        <f t="shared" si="1"/>
        <v>41184186716.57</v>
      </c>
      <c r="W34" s="67">
        <f t="shared" si="2"/>
        <v>41503842810.970001</v>
      </c>
      <c r="X34" s="68">
        <v>9460349345.5450001</v>
      </c>
    </row>
    <row r="35" spans="1:24">
      <c r="A35" s="18">
        <f t="shared" si="3"/>
        <v>27</v>
      </c>
      <c r="B35" s="19" t="s">
        <v>4</v>
      </c>
      <c r="C35" s="26" t="s">
        <v>88</v>
      </c>
      <c r="D35" s="21">
        <v>1440699528</v>
      </c>
      <c r="E35" s="21">
        <v>50449536</v>
      </c>
      <c r="F35" s="22">
        <v>1390249992</v>
      </c>
      <c r="G35" s="23">
        <v>1270000000</v>
      </c>
      <c r="H35" s="24">
        <v>826217610</v>
      </c>
      <c r="I35" s="52">
        <v>0</v>
      </c>
      <c r="J35" s="52">
        <v>-145148831</v>
      </c>
      <c r="K35" s="53"/>
      <c r="L35" s="18">
        <f t="shared" si="4"/>
        <v>27</v>
      </c>
      <c r="M35" s="19" t="s">
        <v>4</v>
      </c>
      <c r="N35" s="26" t="s">
        <v>88</v>
      </c>
      <c r="O35" s="54">
        <v>0</v>
      </c>
      <c r="P35" s="55">
        <v>0</v>
      </c>
      <c r="Q35" s="55">
        <v>0</v>
      </c>
      <c r="R35" s="55">
        <f t="shared" si="0"/>
        <v>0</v>
      </c>
      <c r="S35" s="55">
        <v>0</v>
      </c>
      <c r="T35" s="55">
        <v>0</v>
      </c>
      <c r="U35" s="55">
        <v>0</v>
      </c>
      <c r="V35" s="55">
        <f t="shared" si="1"/>
        <v>0</v>
      </c>
      <c r="W35" s="67">
        <f t="shared" si="2"/>
        <v>0</v>
      </c>
      <c r="X35" s="68"/>
    </row>
    <row r="36" spans="1:24">
      <c r="A36" s="18">
        <f t="shared" si="3"/>
        <v>28</v>
      </c>
      <c r="B36" s="19" t="s">
        <v>4</v>
      </c>
      <c r="C36" s="20" t="s">
        <v>89</v>
      </c>
      <c r="D36" s="21">
        <v>1537689954.8598299</v>
      </c>
      <c r="E36" s="21">
        <v>154995273.68947199</v>
      </c>
      <c r="F36" s="22">
        <v>1382694681.16646</v>
      </c>
      <c r="G36" s="23">
        <v>1940000000</v>
      </c>
      <c r="H36" s="24">
        <v>1309617610.41676</v>
      </c>
      <c r="I36" s="52">
        <v>51652816.790957503</v>
      </c>
      <c r="J36" s="52">
        <v>-598872679.638309</v>
      </c>
      <c r="K36" s="53"/>
      <c r="L36" s="18">
        <f t="shared" si="4"/>
        <v>28</v>
      </c>
      <c r="M36" s="19" t="s">
        <v>4</v>
      </c>
      <c r="N36" s="20" t="s">
        <v>89</v>
      </c>
      <c r="O36" s="54">
        <v>148929034.9716</v>
      </c>
      <c r="P36" s="55">
        <v>0</v>
      </c>
      <c r="Q36" s="55">
        <v>40314984</v>
      </c>
      <c r="R36" s="55">
        <f t="shared" si="0"/>
        <v>189244018.9716</v>
      </c>
      <c r="S36" s="55">
        <v>2948460</v>
      </c>
      <c r="T36" s="55">
        <v>0</v>
      </c>
      <c r="U36" s="55">
        <v>0</v>
      </c>
      <c r="V36" s="55">
        <f t="shared" si="1"/>
        <v>2948460</v>
      </c>
      <c r="W36" s="67">
        <f t="shared" si="2"/>
        <v>192192478.9716</v>
      </c>
      <c r="X36" s="68">
        <v>151877494.9716</v>
      </c>
    </row>
    <row r="37" spans="1:24">
      <c r="A37" s="18">
        <f t="shared" si="3"/>
        <v>29</v>
      </c>
      <c r="B37" s="19" t="s">
        <v>4</v>
      </c>
      <c r="C37" s="20" t="s">
        <v>90</v>
      </c>
      <c r="D37" s="21">
        <v>52310530688</v>
      </c>
      <c r="E37" s="21">
        <v>46562648703</v>
      </c>
      <c r="F37" s="22">
        <v>5747881985</v>
      </c>
      <c r="G37" s="23">
        <v>350000000</v>
      </c>
      <c r="H37" s="24">
        <v>51307260127</v>
      </c>
      <c r="I37" s="52">
        <v>1919582009</v>
      </c>
      <c r="J37" s="52">
        <v>1189878187</v>
      </c>
      <c r="K37" s="53"/>
      <c r="L37" s="18">
        <f t="shared" si="4"/>
        <v>29</v>
      </c>
      <c r="M37" s="19" t="s">
        <v>4</v>
      </c>
      <c r="N37" s="20" t="s">
        <v>90</v>
      </c>
      <c r="O37" s="54">
        <v>467997318.75</v>
      </c>
      <c r="P37" s="55">
        <v>3880093070.9299998</v>
      </c>
      <c r="Q37" s="55">
        <v>2712151219.27</v>
      </c>
      <c r="R37" s="55">
        <f t="shared" si="0"/>
        <v>7060241608.9500008</v>
      </c>
      <c r="S37" s="55">
        <v>614411012.01999998</v>
      </c>
      <c r="T37" s="55">
        <v>2168490006.3400002</v>
      </c>
      <c r="U37" s="55">
        <v>1695028478.3900001</v>
      </c>
      <c r="V37" s="55">
        <f t="shared" si="1"/>
        <v>4477929496.75</v>
      </c>
      <c r="W37" s="67">
        <f t="shared" si="2"/>
        <v>11538171105.700001</v>
      </c>
      <c r="X37" s="68">
        <v>1687266638.497</v>
      </c>
    </row>
    <row r="38" spans="1:24">
      <c r="A38" s="18">
        <f t="shared" si="3"/>
        <v>30</v>
      </c>
      <c r="B38" s="19" t="s">
        <v>4</v>
      </c>
      <c r="C38" s="20" t="s">
        <v>91</v>
      </c>
      <c r="D38" s="21">
        <v>278057265749.82001</v>
      </c>
      <c r="E38" s="21">
        <v>236270396283.642</v>
      </c>
      <c r="F38" s="22">
        <v>41786869466.178101</v>
      </c>
      <c r="G38" s="23">
        <v>500000200</v>
      </c>
      <c r="H38" s="24">
        <v>265829233672.27399</v>
      </c>
      <c r="I38" s="52">
        <v>6837987198.8199997</v>
      </c>
      <c r="J38" s="52">
        <v>11731682729.507401</v>
      </c>
      <c r="K38" s="53"/>
      <c r="L38" s="18">
        <f t="shared" si="4"/>
        <v>30</v>
      </c>
      <c r="M38" s="19" t="s">
        <v>4</v>
      </c>
      <c r="N38" s="20" t="s">
        <v>91</v>
      </c>
      <c r="O38" s="54">
        <v>3274326493.71</v>
      </c>
      <c r="P38" s="55">
        <v>6699189237.6800003</v>
      </c>
      <c r="Q38" s="55">
        <v>8577983246.1000004</v>
      </c>
      <c r="R38" s="55">
        <f t="shared" si="0"/>
        <v>18551498977.489998</v>
      </c>
      <c r="S38" s="55">
        <v>5503856713.8700104</v>
      </c>
      <c r="T38" s="55">
        <v>2674151270.4400001</v>
      </c>
      <c r="U38" s="55">
        <v>25884540544.919998</v>
      </c>
      <c r="V38" s="55">
        <f t="shared" si="1"/>
        <v>34062548529.230011</v>
      </c>
      <c r="W38" s="67">
        <f t="shared" si="2"/>
        <v>52614047506.720009</v>
      </c>
      <c r="X38" s="68">
        <v>9715517258.3920097</v>
      </c>
    </row>
    <row r="39" spans="1:24">
      <c r="A39" s="18">
        <f t="shared" si="3"/>
        <v>31</v>
      </c>
      <c r="B39" s="19" t="s">
        <v>4</v>
      </c>
      <c r="C39" s="20" t="s">
        <v>92</v>
      </c>
      <c r="D39" s="21">
        <v>23031177377.889999</v>
      </c>
      <c r="E39" s="21">
        <v>17455874118.610001</v>
      </c>
      <c r="F39" s="22">
        <v>5575303259.2799997</v>
      </c>
      <c r="G39" s="23">
        <v>550000000</v>
      </c>
      <c r="H39" s="24">
        <v>19534887095.540001</v>
      </c>
      <c r="I39" s="52">
        <v>5105278493.6400003</v>
      </c>
      <c r="J39" s="52">
        <v>323858627.67999899</v>
      </c>
      <c r="K39" s="53"/>
      <c r="L39" s="18">
        <f t="shared" si="4"/>
        <v>31</v>
      </c>
      <c r="M39" s="19" t="s">
        <v>4</v>
      </c>
      <c r="N39" s="20" t="s">
        <v>92</v>
      </c>
      <c r="O39" s="54">
        <v>1298370563.4000001</v>
      </c>
      <c r="P39" s="55">
        <v>68632727.650000006</v>
      </c>
      <c r="Q39" s="55">
        <v>5829576855.3299999</v>
      </c>
      <c r="R39" s="55">
        <f t="shared" si="0"/>
        <v>7196580146.3800001</v>
      </c>
      <c r="S39" s="55">
        <v>49004538.82</v>
      </c>
      <c r="T39" s="55">
        <v>709374043.91999996</v>
      </c>
      <c r="U39" s="55">
        <v>203505518.47999999</v>
      </c>
      <c r="V39" s="55">
        <f t="shared" si="1"/>
        <v>961884101.22000003</v>
      </c>
      <c r="W39" s="67">
        <f t="shared" si="2"/>
        <v>8158464247.6000004</v>
      </c>
      <c r="X39" s="68">
        <v>1425175779.3770001</v>
      </c>
    </row>
    <row r="40" spans="1:24">
      <c r="A40" s="18">
        <f t="shared" si="3"/>
        <v>32</v>
      </c>
      <c r="B40" s="19" t="s">
        <v>4</v>
      </c>
      <c r="C40" s="20" t="s">
        <v>93</v>
      </c>
      <c r="D40" s="21">
        <v>1314265354.8900001</v>
      </c>
      <c r="E40" s="21">
        <v>279032460.49000001</v>
      </c>
      <c r="F40" s="22">
        <v>1035232894.4299999</v>
      </c>
      <c r="G40" s="23">
        <v>250000000</v>
      </c>
      <c r="H40" s="24">
        <v>1308400850.51</v>
      </c>
      <c r="I40" s="52">
        <v>20046257.109999999</v>
      </c>
      <c r="J40" s="52">
        <v>-8570524.3300000001</v>
      </c>
      <c r="K40" s="53"/>
      <c r="L40" s="18">
        <f t="shared" si="4"/>
        <v>32</v>
      </c>
      <c r="M40" s="19" t="s">
        <v>4</v>
      </c>
      <c r="N40" s="20" t="s">
        <v>93</v>
      </c>
      <c r="O40" s="54">
        <v>0</v>
      </c>
      <c r="P40" s="55">
        <v>0</v>
      </c>
      <c r="Q40" s="55">
        <v>3543296.95</v>
      </c>
      <c r="R40" s="55">
        <f t="shared" si="0"/>
        <v>3543296.95</v>
      </c>
      <c r="S40" s="55">
        <v>0</v>
      </c>
      <c r="T40" s="55">
        <v>0</v>
      </c>
      <c r="U40" s="55">
        <v>0</v>
      </c>
      <c r="V40" s="55">
        <f t="shared" si="1"/>
        <v>0</v>
      </c>
      <c r="W40" s="67">
        <f t="shared" si="2"/>
        <v>3543296.95</v>
      </c>
      <c r="X40" s="68">
        <v>0</v>
      </c>
    </row>
    <row r="41" spans="1:24">
      <c r="A41" s="27"/>
      <c r="B41" s="28"/>
      <c r="C41" s="29"/>
      <c r="D41" s="30"/>
      <c r="E41" s="30"/>
      <c r="F41" s="31"/>
      <c r="G41" s="32"/>
      <c r="H41" s="33"/>
      <c r="I41" s="56"/>
      <c r="J41" s="56"/>
      <c r="K41" s="53"/>
      <c r="L41" s="27"/>
      <c r="M41" s="28"/>
      <c r="N41" s="29"/>
      <c r="O41" s="57"/>
      <c r="P41" s="58"/>
      <c r="Q41" s="58"/>
      <c r="R41" s="58"/>
      <c r="S41" s="58"/>
      <c r="T41" s="58"/>
      <c r="U41" s="58"/>
      <c r="V41" s="58"/>
      <c r="W41" s="67">
        <f t="shared" si="2"/>
        <v>0</v>
      </c>
      <c r="X41" s="69"/>
    </row>
    <row r="42" spans="1:24" ht="15">
      <c r="A42" s="34" t="s">
        <v>94</v>
      </c>
      <c r="B42" s="35" t="s">
        <v>4</v>
      </c>
      <c r="C42" s="35" t="s">
        <v>95</v>
      </c>
      <c r="D42" s="30"/>
      <c r="E42" s="30"/>
      <c r="F42" s="31"/>
      <c r="G42" s="32"/>
      <c r="H42" s="33"/>
      <c r="I42" s="56"/>
      <c r="J42" s="56"/>
      <c r="K42" s="53"/>
      <c r="L42" s="34" t="s">
        <v>94</v>
      </c>
      <c r="M42" s="35" t="s">
        <v>4</v>
      </c>
      <c r="N42" s="35" t="s">
        <v>95</v>
      </c>
      <c r="O42" s="57"/>
      <c r="P42" s="58"/>
      <c r="Q42" s="58"/>
      <c r="R42" s="58"/>
      <c r="S42" s="58"/>
      <c r="T42" s="58"/>
      <c r="U42" s="58"/>
      <c r="V42" s="58"/>
      <c r="W42" s="70"/>
      <c r="X42" s="69"/>
    </row>
    <row r="43" spans="1:24">
      <c r="A43" s="27">
        <v>33</v>
      </c>
      <c r="B43" s="19" t="s">
        <v>4</v>
      </c>
      <c r="C43" s="29" t="s">
        <v>96</v>
      </c>
      <c r="D43" s="36" t="s">
        <v>97</v>
      </c>
      <c r="E43" s="30"/>
      <c r="F43" s="31"/>
      <c r="G43" s="32"/>
      <c r="H43" s="33"/>
      <c r="I43" s="56"/>
      <c r="J43" s="56"/>
      <c r="K43" s="53"/>
      <c r="L43" s="27">
        <v>33</v>
      </c>
      <c r="M43" s="19" t="s">
        <v>4</v>
      </c>
      <c r="N43" s="29" t="s">
        <v>96</v>
      </c>
      <c r="O43" s="59" t="s">
        <v>97</v>
      </c>
      <c r="P43" s="58"/>
      <c r="Q43" s="58"/>
      <c r="R43" s="58"/>
      <c r="S43" s="58"/>
      <c r="T43" s="58"/>
      <c r="U43" s="58"/>
      <c r="V43" s="58"/>
      <c r="W43" s="70"/>
      <c r="X43" s="69"/>
    </row>
    <row r="44" spans="1:24">
      <c r="A44" s="27">
        <v>34</v>
      </c>
      <c r="B44" s="19" t="s">
        <v>4</v>
      </c>
      <c r="C44" s="29" t="s">
        <v>98</v>
      </c>
      <c r="D44" s="36" t="s">
        <v>97</v>
      </c>
      <c r="E44" s="30"/>
      <c r="F44" s="31"/>
      <c r="G44" s="32"/>
      <c r="H44" s="33"/>
      <c r="I44" s="56"/>
      <c r="J44" s="56"/>
      <c r="K44" s="53"/>
      <c r="L44" s="27">
        <v>34</v>
      </c>
      <c r="M44" s="19" t="s">
        <v>4</v>
      </c>
      <c r="N44" s="29" t="s">
        <v>98</v>
      </c>
      <c r="O44" s="59" t="s">
        <v>97</v>
      </c>
      <c r="P44" s="58"/>
      <c r="Q44" s="58"/>
      <c r="R44" s="58"/>
      <c r="S44" s="58"/>
      <c r="T44" s="58"/>
      <c r="U44" s="58"/>
      <c r="V44" s="58"/>
      <c r="W44" s="70"/>
      <c r="X44" s="69"/>
    </row>
    <row r="45" spans="1:24" s="3" customFormat="1" ht="18" customHeight="1">
      <c r="A45" s="37"/>
      <c r="B45" s="38"/>
      <c r="C45" s="39" t="s">
        <v>99</v>
      </c>
      <c r="D45" s="40">
        <f t="shared" ref="D45:J45" si="5">SUM(D9:D40)</f>
        <v>1630989265666.283</v>
      </c>
      <c r="E45" s="40">
        <f t="shared" si="5"/>
        <v>1369546464967.6052</v>
      </c>
      <c r="F45" s="40">
        <f t="shared" si="5"/>
        <v>261442800697.08859</v>
      </c>
      <c r="G45" s="40">
        <f t="shared" si="5"/>
        <v>30769178638.819996</v>
      </c>
      <c r="H45" s="41">
        <f t="shared" si="5"/>
        <v>1554723397710.9368</v>
      </c>
      <c r="I45" s="60">
        <f t="shared" si="5"/>
        <v>105162334221.45175</v>
      </c>
      <c r="J45" s="60">
        <f t="shared" si="5"/>
        <v>33874511705.127148</v>
      </c>
      <c r="K45" s="61"/>
      <c r="L45" s="37"/>
      <c r="M45" s="38"/>
      <c r="N45" s="39" t="s">
        <v>54</v>
      </c>
      <c r="O45" s="62">
        <f t="shared" ref="O45:Q45" si="6">SUM(O9:O40)</f>
        <v>19568204103.445965</v>
      </c>
      <c r="P45" s="63">
        <f t="shared" si="6"/>
        <v>14917861925.529446</v>
      </c>
      <c r="Q45" s="71">
        <f t="shared" si="6"/>
        <v>59840511074.360168</v>
      </c>
      <c r="R45" s="72">
        <f>O45+P45+Q45</f>
        <v>94326577103.335571</v>
      </c>
      <c r="S45" s="71">
        <f t="shared" ref="S45:U45" si="7">SUM(S9:S40)</f>
        <v>26306451945.227558</v>
      </c>
      <c r="T45" s="71">
        <f t="shared" si="7"/>
        <v>82337340756.383118</v>
      </c>
      <c r="U45" s="71">
        <f t="shared" si="7"/>
        <v>106569501792.67952</v>
      </c>
      <c r="V45" s="72">
        <f>S45+T45+U45</f>
        <v>215213294494.29019</v>
      </c>
      <c r="W45" s="73">
        <f>SUM(W9:W40)</f>
        <v>309539871597.62573</v>
      </c>
      <c r="X45" s="74">
        <f>SUM(X9:X40)</f>
        <v>55600176316.964783</v>
      </c>
    </row>
    <row r="46" spans="1:24">
      <c r="D46" s="4"/>
      <c r="E46" s="4"/>
      <c r="F46" s="4"/>
      <c r="G46" s="4"/>
      <c r="I46" s="4"/>
      <c r="J46" s="64"/>
      <c r="K46" s="64"/>
      <c r="W46" s="4"/>
      <c r="X46" s="4"/>
    </row>
    <row r="47" spans="1:24">
      <c r="A47" s="4" t="s">
        <v>100</v>
      </c>
      <c r="L47" s="4" t="s">
        <v>100</v>
      </c>
    </row>
    <row r="48" spans="1:24">
      <c r="C48" s="4" t="s">
        <v>101</v>
      </c>
      <c r="E48" s="42"/>
      <c r="F48" s="42"/>
      <c r="N48" s="4" t="s">
        <v>101</v>
      </c>
      <c r="S48" s="42"/>
      <c r="T48" s="42"/>
    </row>
    <row r="49" spans="17:19">
      <c r="S49" s="42"/>
    </row>
    <row r="50" spans="17:19">
      <c r="Q50" s="42"/>
    </row>
  </sheetData>
  <mergeCells count="14">
    <mergeCell ref="X5:X7"/>
    <mergeCell ref="A5:C7"/>
    <mergeCell ref="L5:N7"/>
    <mergeCell ref="O5:W5"/>
    <mergeCell ref="O6:R6"/>
    <mergeCell ref="S6:V6"/>
    <mergeCell ref="D5:D7"/>
    <mergeCell ref="E5:E7"/>
    <mergeCell ref="F5:F7"/>
    <mergeCell ref="G5:G7"/>
    <mergeCell ref="H5:H7"/>
    <mergeCell ref="I5:I7"/>
    <mergeCell ref="J5:J7"/>
    <mergeCell ref="W6:W7"/>
  </mergeCells>
  <printOptions horizontalCentered="1"/>
  <pageMargins left="0.39370078740157483" right="0.39370078740157483" top="0.51181102362204722" bottom="0.74803149606299213" header="0.31496062992125984" footer="0.31496062992125984"/>
  <pageSetup paperSize="9" scale="60" fitToHeight="0" orientation="landscape" r:id="rId1"/>
  <colBreaks count="1" manualBreakCount="1">
    <brk id="10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Q4 2022 LIFE NEW</vt:lpstr>
      <vt:lpstr>Key Performance</vt:lpstr>
      <vt:lpstr>'Key Performance'!Print_Area</vt:lpstr>
      <vt:lpstr>'Q4 2022 LIFE NEW'!Print_Area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Jul Lieza Anne B. Serquina</cp:lastModifiedBy>
  <cp:lastPrinted>2023-06-15T08:44:47Z</cp:lastPrinted>
  <dcterms:created xsi:type="dcterms:W3CDTF">2023-06-15T07:00:31Z</dcterms:created>
  <dcterms:modified xsi:type="dcterms:W3CDTF">2023-06-15T08:44:51Z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5E44F6AB510D4547B4140CF50FA88438</vt:lpwstr>
  </property>
  <property fmtid="{D5CDD505-2E9C-101B-9397-08002B2CF9AE}" pid="3" name="KSOProductBuildVer">
    <vt:lpwstr>1033-11.2.0.11537</vt:lpwstr>
  </property>
</Properties>
</file>