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g.fat\Downloads\"/>
    </mc:Choice>
  </mc:AlternateContent>
  <bookViews>
    <workbookView xWindow="-120" yWindow="-120" windowWidth="20730" windowHeight="11160" tabRatio="996" firstSheet="1" activeTab="1"/>
  </bookViews>
  <sheets>
    <sheet name="Instructions" sheetId="14" r:id="rId1"/>
    <sheet name="COVER" sheetId="15" r:id="rId2"/>
    <sheet name="SOFP" sheetId="1" r:id="rId3"/>
    <sheet name="SOCI" sheetId="2" r:id="rId4"/>
    <sheet name="OCI" sheetId="10" r:id="rId5"/>
    <sheet name="SEGFUND" sheetId="3" r:id="rId6"/>
    <sheet name="NCAHFS" sheetId="4" r:id="rId7"/>
    <sheet name="OTHER ASSETS" sheetId="5" r:id="rId8"/>
    <sheet name="OTHER ACCOUNTS PAYABLE" sheetId="6" r:id="rId9"/>
    <sheet name="OTHER LIABILITIES - OTHERS" sheetId="18" r:id="rId10"/>
    <sheet name="COMPOSITE" sheetId="7" r:id="rId11"/>
    <sheet name="AFFILIATED INVESTMENTS REC PAY" sheetId="8" r:id="rId12"/>
    <sheet name="OTHERS" sheetId="9" r:id="rId13"/>
    <sheet name="RBC RECONCILIATION" sheetId="11" r:id="rId14"/>
    <sheet name="Aging of Rec." sheetId="17" r:id="rId15"/>
    <sheet name="GPV MONITORING" sheetId="13" r:id="rId16"/>
    <sheet name="Key Financial Ratios" sheetId="12" state="hidden" r:id="rId17"/>
    <sheet name="Revisions" sheetId="16" r:id="rId18"/>
  </sheets>
  <externalReferences>
    <externalReference r:id="rId19"/>
  </externalReferences>
  <definedNames>
    <definedName name="_xlnm.Print_Area" localSheetId="11">'AFFILIATED INVESTMENTS REC PAY'!$A$2:$H$40</definedName>
    <definedName name="_xlnm.Print_Area" localSheetId="10">COMPOSITE!$B$2:$V$23</definedName>
    <definedName name="_xlnm.Print_Area" localSheetId="1">COVER!$B$3:$I$63</definedName>
    <definedName name="_xlnm.Print_Area" localSheetId="15">'GPV MONITORING'!$A$2:$H$23</definedName>
    <definedName name="_xlnm.Print_Area" localSheetId="0">Instructions!$B$2:$D$45</definedName>
    <definedName name="_xlnm.Print_Area" localSheetId="6">NCAHFS!$B$2:$V$51</definedName>
    <definedName name="_xlnm.Print_Area" localSheetId="4">OCI!$B$2:$AA$20</definedName>
    <definedName name="_xlnm.Print_Area" localSheetId="8">'OTHER ACCOUNTS PAYABLE'!$B$2:$S$40</definedName>
    <definedName name="_xlnm.Print_Area" localSheetId="7">'OTHER ASSETS'!$B$2:$W$50</definedName>
    <definedName name="_xlnm.Print_Area" localSheetId="9">'OTHER LIABILITIES - OTHERS'!$B$2:$S$40</definedName>
    <definedName name="_xlnm.Print_Area" localSheetId="12">OTHERS!$A$2:$L$120</definedName>
    <definedName name="_xlnm.Print_Area" localSheetId="13">'RBC RECONCILIATION'!$B$2:$D$41</definedName>
    <definedName name="_xlnm.Print_Area" localSheetId="5">SEGFUND!$B$1:$BE$265</definedName>
    <definedName name="_xlnm.Print_Area" localSheetId="3">SOCI!$B$2:$Z$162</definedName>
    <definedName name="_xlnm.Print_Area" localSheetId="2">SOFP!$B$2:$Y$288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63" i="1" l="1"/>
  <c r="W263" i="1"/>
  <c r="U263" i="1"/>
  <c r="R268" i="1"/>
  <c r="R263" i="1"/>
  <c r="O263" i="1"/>
  <c r="L263" i="1"/>
  <c r="K263" i="1"/>
  <c r="I263" i="1"/>
  <c r="L266" i="1"/>
  <c r="M268" i="1"/>
  <c r="S268" i="1"/>
  <c r="E11" i="13" l="1"/>
  <c r="C3" i="14"/>
  <c r="Y137" i="1" l="1"/>
  <c r="W137" i="1"/>
  <c r="U137" i="1"/>
  <c r="Y155" i="1"/>
  <c r="W155" i="1"/>
  <c r="U155" i="1"/>
  <c r="R154" i="1"/>
  <c r="S154" i="1" s="1"/>
  <c r="O137" i="1"/>
  <c r="L137" i="1"/>
  <c r="K137" i="1"/>
  <c r="I137" i="1"/>
  <c r="H137" i="1"/>
  <c r="M154" i="1"/>
  <c r="O155" i="1"/>
  <c r="L155" i="1"/>
  <c r="K155" i="1"/>
  <c r="H155" i="1"/>
  <c r="I155" i="1"/>
  <c r="M155" i="1" s="1"/>
  <c r="R155" i="1" s="1"/>
  <c r="M163" i="1"/>
  <c r="R163" i="1" s="1"/>
  <c r="S163" i="1" s="1"/>
  <c r="BE156" i="3"/>
  <c r="BC156" i="3"/>
  <c r="BA156" i="3"/>
  <c r="AY156" i="3"/>
  <c r="AU156" i="3"/>
  <c r="AT156" i="3"/>
  <c r="AS156" i="3"/>
  <c r="AR156" i="3"/>
  <c r="AQ156" i="3"/>
  <c r="AP156" i="3"/>
  <c r="AO156" i="3"/>
  <c r="AN156" i="3"/>
  <c r="AM156" i="3"/>
  <c r="AL156" i="3"/>
  <c r="AK156" i="3"/>
  <c r="AJ156" i="3"/>
  <c r="AI156" i="3"/>
  <c r="AH156" i="3"/>
  <c r="AG156" i="3"/>
  <c r="AF156" i="3"/>
  <c r="AE156" i="3"/>
  <c r="AD156" i="3"/>
  <c r="AC156" i="3"/>
  <c r="AB156" i="3"/>
  <c r="AA156" i="3"/>
  <c r="Z156" i="3"/>
  <c r="Y156" i="3"/>
  <c r="X156" i="3"/>
  <c r="W156" i="3"/>
  <c r="V156" i="3"/>
  <c r="U156" i="3"/>
  <c r="T156" i="3"/>
  <c r="S156" i="3"/>
  <c r="R156" i="3"/>
  <c r="Q156" i="3"/>
  <c r="P156" i="3"/>
  <c r="O156" i="3"/>
  <c r="N156" i="3"/>
  <c r="M156" i="3"/>
  <c r="L156" i="3"/>
  <c r="K156" i="3"/>
  <c r="J156" i="3"/>
  <c r="I156" i="3"/>
  <c r="H156" i="3"/>
  <c r="AV164" i="3"/>
  <c r="BE138" i="3"/>
  <c r="BC138" i="3"/>
  <c r="BA138" i="3"/>
  <c r="AY138" i="3"/>
  <c r="AU138" i="3"/>
  <c r="AT138" i="3"/>
  <c r="AS138" i="3"/>
  <c r="AR138" i="3"/>
  <c r="AQ138" i="3"/>
  <c r="AP138" i="3"/>
  <c r="AO138" i="3"/>
  <c r="AN138" i="3"/>
  <c r="AM138" i="3"/>
  <c r="AL138" i="3"/>
  <c r="AK138" i="3"/>
  <c r="AJ138" i="3"/>
  <c r="AI138" i="3"/>
  <c r="AH138" i="3"/>
  <c r="AG138" i="3"/>
  <c r="AF138" i="3"/>
  <c r="AE138" i="3"/>
  <c r="AD138" i="3"/>
  <c r="AC138" i="3"/>
  <c r="AB138" i="3"/>
  <c r="AA138" i="3"/>
  <c r="Z138" i="3"/>
  <c r="Y138" i="3"/>
  <c r="X138" i="3"/>
  <c r="W138" i="3"/>
  <c r="V138" i="3"/>
  <c r="U138" i="3"/>
  <c r="T138" i="3"/>
  <c r="S138" i="3"/>
  <c r="R138" i="3"/>
  <c r="Q138" i="3"/>
  <c r="P138" i="3"/>
  <c r="O138" i="3"/>
  <c r="N138" i="3"/>
  <c r="M138" i="3"/>
  <c r="L138" i="3"/>
  <c r="K138" i="3"/>
  <c r="J138" i="3"/>
  <c r="I138" i="3"/>
  <c r="H138" i="3"/>
  <c r="AV155" i="3"/>
  <c r="M230" i="1" l="1"/>
  <c r="R230" i="1" s="1"/>
  <c r="S230" i="1" s="1"/>
  <c r="M164" i="1"/>
  <c r="R164" i="1" s="1"/>
  <c r="S164" i="1" s="1"/>
  <c r="O40" i="18" l="1"/>
  <c r="P35" i="18" s="1"/>
  <c r="O40" i="6"/>
  <c r="U247" i="1"/>
  <c r="M246" i="1"/>
  <c r="S40" i="18"/>
  <c r="T33" i="18" s="1"/>
  <c r="Q40" i="18"/>
  <c r="R38" i="18" s="1"/>
  <c r="P40" i="18"/>
  <c r="I40" i="18"/>
  <c r="J39" i="18" s="1"/>
  <c r="F40" i="18"/>
  <c r="K247" i="1" s="1"/>
  <c r="E40" i="18"/>
  <c r="I247" i="1" s="1"/>
  <c r="R39" i="18"/>
  <c r="G39" i="18"/>
  <c r="L39" i="18" s="1"/>
  <c r="M39" i="18" s="1"/>
  <c r="D39" i="18"/>
  <c r="P38" i="18"/>
  <c r="L38" i="18"/>
  <c r="M38" i="18" s="1"/>
  <c r="J38" i="18"/>
  <c r="G38" i="18"/>
  <c r="D38" i="18"/>
  <c r="J37" i="18"/>
  <c r="G37" i="18"/>
  <c r="L37" i="18" s="1"/>
  <c r="M37" i="18" s="1"/>
  <c r="D37" i="18"/>
  <c r="P36" i="18"/>
  <c r="G36" i="18"/>
  <c r="L36" i="18" s="1"/>
  <c r="M36" i="18" s="1"/>
  <c r="D36" i="18"/>
  <c r="T35" i="18"/>
  <c r="R35" i="18"/>
  <c r="G35" i="18"/>
  <c r="L35" i="18" s="1"/>
  <c r="M35" i="18" s="1"/>
  <c r="D35" i="18"/>
  <c r="G34" i="18"/>
  <c r="L34" i="18" s="1"/>
  <c r="M34" i="18" s="1"/>
  <c r="P33" i="18"/>
  <c r="J33" i="18"/>
  <c r="G33" i="18"/>
  <c r="L33" i="18" s="1"/>
  <c r="M33" i="18" s="1"/>
  <c r="D33" i="18"/>
  <c r="J32" i="18"/>
  <c r="G32" i="18"/>
  <c r="L32" i="18" s="1"/>
  <c r="M32" i="18" s="1"/>
  <c r="D32" i="18"/>
  <c r="R31" i="18"/>
  <c r="G31" i="18"/>
  <c r="L31" i="18" s="1"/>
  <c r="M31" i="18" s="1"/>
  <c r="D31" i="18"/>
  <c r="P30" i="18"/>
  <c r="L30" i="18"/>
  <c r="M30" i="18" s="1"/>
  <c r="J30" i="18"/>
  <c r="G30" i="18"/>
  <c r="D30" i="18"/>
  <c r="J29" i="18"/>
  <c r="G29" i="18"/>
  <c r="L29" i="18" s="1"/>
  <c r="M29" i="18" s="1"/>
  <c r="D29" i="18"/>
  <c r="P28" i="18"/>
  <c r="G28" i="18"/>
  <c r="L28" i="18" s="1"/>
  <c r="M28" i="18" s="1"/>
  <c r="D28" i="18"/>
  <c r="T27" i="18"/>
  <c r="R27" i="18"/>
  <c r="G27" i="18"/>
  <c r="L27" i="18" s="1"/>
  <c r="M27" i="18" s="1"/>
  <c r="D27" i="18"/>
  <c r="G26" i="18"/>
  <c r="L26" i="18" s="1"/>
  <c r="M26" i="18" s="1"/>
  <c r="P25" i="18"/>
  <c r="J25" i="18"/>
  <c r="G25" i="18"/>
  <c r="L25" i="18" s="1"/>
  <c r="M25" i="18" s="1"/>
  <c r="D25" i="18"/>
  <c r="J24" i="18"/>
  <c r="G24" i="18"/>
  <c r="L24" i="18" s="1"/>
  <c r="M24" i="18" s="1"/>
  <c r="D24" i="18"/>
  <c r="R23" i="18"/>
  <c r="P23" i="18"/>
  <c r="G23" i="18"/>
  <c r="L23" i="18" s="1"/>
  <c r="M23" i="18" s="1"/>
  <c r="L22" i="18"/>
  <c r="M22" i="18" s="1"/>
  <c r="J22" i="18"/>
  <c r="G22" i="18"/>
  <c r="D22" i="18"/>
  <c r="P21" i="18"/>
  <c r="G21" i="18"/>
  <c r="L21" i="18" s="1"/>
  <c r="M21" i="18" s="1"/>
  <c r="D21" i="18"/>
  <c r="T20" i="18"/>
  <c r="P20" i="18"/>
  <c r="G20" i="18"/>
  <c r="L20" i="18" s="1"/>
  <c r="M20" i="18" s="1"/>
  <c r="D20" i="18"/>
  <c r="R19" i="18"/>
  <c r="L19" i="18"/>
  <c r="M19" i="18" s="1"/>
  <c r="J19" i="18"/>
  <c r="G19" i="18"/>
  <c r="D19" i="18"/>
  <c r="P18" i="18"/>
  <c r="G18" i="18"/>
  <c r="L18" i="18" s="1"/>
  <c r="M18" i="18" s="1"/>
  <c r="D18" i="18"/>
  <c r="G17" i="18"/>
  <c r="L17" i="18" s="1"/>
  <c r="M17" i="18" s="1"/>
  <c r="D17" i="18"/>
  <c r="P16" i="18"/>
  <c r="G16" i="18"/>
  <c r="L16" i="18" s="1"/>
  <c r="D16" i="18"/>
  <c r="R15" i="18"/>
  <c r="L15" i="18"/>
  <c r="M15" i="18" s="1"/>
  <c r="G15" i="18"/>
  <c r="R14" i="18"/>
  <c r="P14" i="18"/>
  <c r="G14" i="18"/>
  <c r="L14" i="18" s="1"/>
  <c r="M14" i="18" s="1"/>
  <c r="R13" i="18"/>
  <c r="L13" i="18"/>
  <c r="M13" i="18" s="1"/>
  <c r="J13" i="18"/>
  <c r="G13" i="18"/>
  <c r="R12" i="18"/>
  <c r="P12" i="18"/>
  <c r="G12" i="18"/>
  <c r="L12" i="18" s="1"/>
  <c r="M12" i="18" s="1"/>
  <c r="T11" i="18"/>
  <c r="R11" i="18"/>
  <c r="G11" i="18"/>
  <c r="L11" i="18" s="1"/>
  <c r="M11" i="18" s="1"/>
  <c r="R10" i="18"/>
  <c r="P10" i="18"/>
  <c r="L10" i="18"/>
  <c r="M10" i="18" s="1"/>
  <c r="G10" i="18"/>
  <c r="H15" i="2"/>
  <c r="H18" i="2"/>
  <c r="J11" i="18" l="1"/>
  <c r="J14" i="18"/>
  <c r="T14" i="18"/>
  <c r="J16" i="18"/>
  <c r="T21" i="18"/>
  <c r="T29" i="18"/>
  <c r="J12" i="18"/>
  <c r="T15" i="18"/>
  <c r="J17" i="18"/>
  <c r="J18" i="18"/>
  <c r="T22" i="18"/>
  <c r="T25" i="18"/>
  <c r="J27" i="18"/>
  <c r="J10" i="18"/>
  <c r="T10" i="18"/>
  <c r="T13" i="18"/>
  <c r="J15" i="18"/>
  <c r="T16" i="18"/>
  <c r="T17" i="18"/>
  <c r="T19" i="18"/>
  <c r="J21" i="18"/>
  <c r="D23" i="18"/>
  <c r="D26" i="18"/>
  <c r="T26" i="18"/>
  <c r="J28" i="18"/>
  <c r="T30" i="18"/>
  <c r="P31" i="18"/>
  <c r="D34" i="18"/>
  <c r="T34" i="18"/>
  <c r="J36" i="18"/>
  <c r="T38" i="18"/>
  <c r="P39" i="18"/>
  <c r="W247" i="1"/>
  <c r="Y247" i="1"/>
  <c r="J23" i="18"/>
  <c r="T31" i="18"/>
  <c r="T32" i="18"/>
  <c r="J34" i="18"/>
  <c r="T36" i="18"/>
  <c r="T37" i="18"/>
  <c r="T39" i="18"/>
  <c r="J40" i="18"/>
  <c r="T40" i="18"/>
  <c r="O247" i="1"/>
  <c r="T18" i="18"/>
  <c r="T23" i="18"/>
  <c r="T24" i="18"/>
  <c r="J26" i="18"/>
  <c r="T28" i="18"/>
  <c r="T12" i="18"/>
  <c r="J20" i="18"/>
  <c r="J31" i="18"/>
  <c r="J35" i="18"/>
  <c r="M247" i="1"/>
  <c r="P17" i="18"/>
  <c r="P19" i="18"/>
  <c r="P26" i="18"/>
  <c r="P29" i="18"/>
  <c r="P34" i="18"/>
  <c r="P37" i="18"/>
  <c r="P11" i="18"/>
  <c r="P13" i="18"/>
  <c r="P15" i="18"/>
  <c r="P22" i="18"/>
  <c r="P24" i="18"/>
  <c r="P27" i="18"/>
  <c r="P32" i="18"/>
  <c r="M16" i="18"/>
  <c r="L40" i="18"/>
  <c r="M40" i="18" s="1"/>
  <c r="R16" i="18"/>
  <c r="R20" i="18"/>
  <c r="R24" i="18"/>
  <c r="R28" i="18"/>
  <c r="R32" i="18"/>
  <c r="R36" i="18"/>
  <c r="R40" i="18"/>
  <c r="G40" i="18"/>
  <c r="R17" i="18"/>
  <c r="R21" i="18"/>
  <c r="R25" i="18"/>
  <c r="R29" i="18"/>
  <c r="R33" i="18"/>
  <c r="R37" i="18"/>
  <c r="R18" i="18"/>
  <c r="R22" i="18"/>
  <c r="R26" i="18"/>
  <c r="R30" i="18"/>
  <c r="R34" i="18"/>
  <c r="J13" i="2"/>
  <c r="BE8" i="3"/>
  <c r="T9" i="4" s="1"/>
  <c r="W8" i="5" s="1"/>
  <c r="BC8" i="3"/>
  <c r="R9" i="4" s="1"/>
  <c r="U8" i="5" s="1"/>
  <c r="BA8" i="3"/>
  <c r="P9" i="4" s="1"/>
  <c r="S8" i="5" s="1"/>
  <c r="AY8" i="3"/>
  <c r="J9" i="4" s="1"/>
  <c r="L8" i="5" s="1"/>
  <c r="Y7" i="10"/>
  <c r="W7" i="10"/>
  <c r="U7" i="10"/>
  <c r="M7" i="10"/>
  <c r="C4" i="14"/>
  <c r="D5" i="18" l="1"/>
  <c r="B4" i="17"/>
  <c r="O8" i="6"/>
  <c r="O8" i="18"/>
  <c r="Q8" i="6"/>
  <c r="Q8" i="18"/>
  <c r="S8" i="6"/>
  <c r="S8" i="18"/>
  <c r="I8" i="6"/>
  <c r="E7" i="13" s="1"/>
  <c r="I8" i="18"/>
  <c r="H39" i="18"/>
  <c r="H35" i="18"/>
  <c r="H31" i="18"/>
  <c r="H27" i="18"/>
  <c r="H23" i="18"/>
  <c r="H19" i="18"/>
  <c r="H15" i="18"/>
  <c r="H14" i="18"/>
  <c r="H13" i="18"/>
  <c r="H12" i="18"/>
  <c r="H11" i="18"/>
  <c r="H10" i="18"/>
  <c r="H16" i="18"/>
  <c r="H38" i="18"/>
  <c r="H34" i="18"/>
  <c r="H36" i="18"/>
  <c r="H28" i="18"/>
  <c r="H20" i="18"/>
  <c r="H40" i="18"/>
  <c r="H32" i="18"/>
  <c r="H24" i="18"/>
  <c r="H25" i="18"/>
  <c r="H17" i="18"/>
  <c r="H37" i="18"/>
  <c r="H33" i="18"/>
  <c r="H29" i="18"/>
  <c r="H21" i="18"/>
  <c r="H22" i="18"/>
  <c r="H18" i="18"/>
  <c r="H26" i="18"/>
  <c r="H30" i="18"/>
  <c r="BE235" i="3"/>
  <c r="AY235" i="3"/>
  <c r="BA235" i="3"/>
  <c r="N235" i="3"/>
  <c r="M235" i="3"/>
  <c r="H235" i="3"/>
  <c r="BC235" i="3"/>
  <c r="AU235" i="3"/>
  <c r="K235" i="3"/>
  <c r="AT235" i="3"/>
  <c r="AS235" i="3"/>
  <c r="AR235" i="3"/>
  <c r="AQ235" i="3"/>
  <c r="AP235" i="3"/>
  <c r="AO235" i="3"/>
  <c r="AN235" i="3"/>
  <c r="AM235" i="3"/>
  <c r="AL235" i="3"/>
  <c r="AK235" i="3"/>
  <c r="AJ235" i="3"/>
  <c r="AI235" i="3"/>
  <c r="AH235" i="3"/>
  <c r="AG235" i="3"/>
  <c r="AF235" i="3"/>
  <c r="AE235" i="3"/>
  <c r="AD235" i="3"/>
  <c r="AC235" i="3"/>
  <c r="AB235" i="3"/>
  <c r="AA235" i="3"/>
  <c r="Z235" i="3"/>
  <c r="Y235" i="3"/>
  <c r="X235" i="3"/>
  <c r="W235" i="3"/>
  <c r="V235" i="3"/>
  <c r="U235" i="3"/>
  <c r="T235" i="3"/>
  <c r="S235" i="3"/>
  <c r="R235" i="3"/>
  <c r="Q235" i="3"/>
  <c r="P235" i="3"/>
  <c r="O235" i="3"/>
  <c r="L235" i="3"/>
  <c r="J235" i="3"/>
  <c r="I235" i="3"/>
  <c r="AV239" i="3"/>
  <c r="Y236" i="1"/>
  <c r="W236" i="1"/>
  <c r="U236" i="1"/>
  <c r="O236" i="1"/>
  <c r="L236" i="1"/>
  <c r="K236" i="1"/>
  <c r="I236" i="1"/>
  <c r="R240" i="1"/>
  <c r="S240" i="1" s="1"/>
  <c r="M240" i="1"/>
  <c r="F16" i="13"/>
  <c r="D17" i="17"/>
  <c r="E82" i="17"/>
  <c r="E83" i="17" s="1"/>
  <c r="D82" i="17"/>
  <c r="D83" i="17" s="1"/>
  <c r="C82" i="17"/>
  <c r="E69" i="17"/>
  <c r="E70" i="17" s="1"/>
  <c r="D69" i="17"/>
  <c r="D70" i="17" s="1"/>
  <c r="C69" i="17"/>
  <c r="E56" i="17"/>
  <c r="E57" i="17" s="1"/>
  <c r="D56" i="17"/>
  <c r="D57" i="17" s="1"/>
  <c r="C56" i="17"/>
  <c r="E43" i="17"/>
  <c r="E44" i="17" s="1"/>
  <c r="D43" i="17"/>
  <c r="D44" i="17" s="1"/>
  <c r="C43" i="17"/>
  <c r="E30" i="17"/>
  <c r="E31" i="17" s="1"/>
  <c r="D30" i="17"/>
  <c r="D31" i="17" s="1"/>
  <c r="C30" i="17"/>
  <c r="D18" i="17"/>
  <c r="E17" i="17"/>
  <c r="E18" i="17" s="1"/>
  <c r="C17" i="17"/>
  <c r="AV235" i="3" l="1"/>
  <c r="BE240" i="3"/>
  <c r="BC240" i="3"/>
  <c r="BA240" i="3"/>
  <c r="AY240" i="3"/>
  <c r="AV245" i="3"/>
  <c r="AV244" i="3"/>
  <c r="AV243" i="3"/>
  <c r="AV242" i="3"/>
  <c r="AV241" i="3"/>
  <c r="AU240" i="3"/>
  <c r="AT240" i="3"/>
  <c r="AS240" i="3"/>
  <c r="AR240" i="3"/>
  <c r="AQ240" i="3"/>
  <c r="AP240" i="3"/>
  <c r="AO240" i="3"/>
  <c r="AN240" i="3"/>
  <c r="AM240" i="3"/>
  <c r="AL240" i="3"/>
  <c r="AK240" i="3"/>
  <c r="AJ240" i="3"/>
  <c r="AI240" i="3"/>
  <c r="AH240" i="3"/>
  <c r="AG240" i="3"/>
  <c r="AF240" i="3"/>
  <c r="AE240" i="3"/>
  <c r="AD240" i="3"/>
  <c r="AC240" i="3"/>
  <c r="AB240" i="3"/>
  <c r="AA240" i="3"/>
  <c r="Z240" i="3"/>
  <c r="Y240" i="3"/>
  <c r="X240" i="3"/>
  <c r="W240" i="3"/>
  <c r="V240" i="3"/>
  <c r="U240" i="3"/>
  <c r="T240" i="3"/>
  <c r="S240" i="3"/>
  <c r="R240" i="3"/>
  <c r="Q240" i="3"/>
  <c r="P240" i="3"/>
  <c r="O240" i="3"/>
  <c r="N240" i="3"/>
  <c r="M240" i="3"/>
  <c r="L240" i="3"/>
  <c r="K240" i="3"/>
  <c r="J240" i="3"/>
  <c r="I240" i="3"/>
  <c r="H240" i="3"/>
  <c r="H247" i="3"/>
  <c r="AV131" i="3"/>
  <c r="W19" i="10"/>
  <c r="Y241" i="1"/>
  <c r="W241" i="1"/>
  <c r="U241" i="1"/>
  <c r="O241" i="1"/>
  <c r="L241" i="1"/>
  <c r="K241" i="1"/>
  <c r="I241" i="1"/>
  <c r="R247" i="1"/>
  <c r="S247" i="1" s="1"/>
  <c r="I127" i="1"/>
  <c r="H127" i="1"/>
  <c r="M130" i="1"/>
  <c r="R130" i="1" s="1"/>
  <c r="S130" i="1" s="1"/>
  <c r="AV240" i="3" l="1"/>
  <c r="P25" i="6"/>
  <c r="X19" i="10"/>
  <c r="X18" i="10"/>
  <c r="X17" i="10"/>
  <c r="X16" i="10"/>
  <c r="X15" i="10"/>
  <c r="X14" i="10"/>
  <c r="X13" i="10"/>
  <c r="X12" i="10"/>
  <c r="X11" i="10"/>
  <c r="X10" i="10"/>
  <c r="X9" i="10"/>
  <c r="X160" i="2"/>
  <c r="P13" i="6" l="1"/>
  <c r="P12" i="6"/>
  <c r="P11" i="6"/>
  <c r="P40" i="6"/>
  <c r="P39" i="6"/>
  <c r="P38" i="6"/>
  <c r="P37" i="6"/>
  <c r="P36" i="6"/>
  <c r="P35" i="6"/>
  <c r="P34" i="6"/>
  <c r="P33" i="6"/>
  <c r="P32" i="6"/>
  <c r="P31" i="6"/>
  <c r="P30" i="6"/>
  <c r="P29" i="6"/>
  <c r="P28" i="6"/>
  <c r="P27" i="6"/>
  <c r="P26" i="6"/>
  <c r="P24" i="6"/>
  <c r="P23" i="6"/>
  <c r="P22" i="6"/>
  <c r="P21" i="6"/>
  <c r="P20" i="6"/>
  <c r="P19" i="6"/>
  <c r="P18" i="6"/>
  <c r="P17" i="6"/>
  <c r="P16" i="6"/>
  <c r="P15" i="6"/>
  <c r="P14" i="6"/>
  <c r="P10" i="6"/>
  <c r="F40" i="5" l="1"/>
  <c r="W40" i="5" l="1"/>
  <c r="V155" i="2"/>
  <c r="V140" i="2"/>
  <c r="V92" i="2"/>
  <c r="V84" i="2"/>
  <c r="V73" i="2"/>
  <c r="V63" i="2"/>
  <c r="V56" i="2"/>
  <c r="V41" i="2"/>
  <c r="V38" i="2"/>
  <c r="V35" i="2"/>
  <c r="V32" i="2"/>
  <c r="V29" i="2"/>
  <c r="V18" i="2"/>
  <c r="V15" i="2"/>
  <c r="X31" i="5" l="1"/>
  <c r="X19" i="5"/>
  <c r="X15" i="5"/>
  <c r="X11" i="5"/>
  <c r="X37" i="5"/>
  <c r="X33" i="5"/>
  <c r="X28" i="5"/>
  <c r="X24" i="5"/>
  <c r="X18" i="5"/>
  <c r="X14" i="5"/>
  <c r="X10" i="5"/>
  <c r="X40" i="5"/>
  <c r="X36" i="5"/>
  <c r="X32" i="5"/>
  <c r="X27" i="5"/>
  <c r="X23" i="5"/>
  <c r="X21" i="5"/>
  <c r="X17" i="5"/>
  <c r="X13" i="5"/>
  <c r="X39" i="5"/>
  <c r="X35" i="5"/>
  <c r="X30" i="5"/>
  <c r="X26" i="5"/>
  <c r="X22" i="5"/>
  <c r="X20" i="5"/>
  <c r="X16" i="5"/>
  <c r="X12" i="5"/>
  <c r="X38" i="5"/>
  <c r="X34" i="5"/>
  <c r="X29" i="5"/>
  <c r="X25" i="5"/>
  <c r="V28" i="2"/>
  <c r="V153" i="2"/>
  <c r="W140" i="2" s="1"/>
  <c r="V101" i="2"/>
  <c r="W92" i="2" s="1"/>
  <c r="V21" i="2"/>
  <c r="W73" i="2"/>
  <c r="H55" i="9"/>
  <c r="H54" i="9"/>
  <c r="H53" i="9"/>
  <c r="H52" i="9"/>
  <c r="H51" i="9"/>
  <c r="H50" i="9"/>
  <c r="H49" i="9"/>
  <c r="H48" i="9"/>
  <c r="H47" i="9"/>
  <c r="H46" i="9"/>
  <c r="H45" i="9"/>
  <c r="H44" i="9"/>
  <c r="H56" i="9" s="1"/>
  <c r="I56" i="9" s="1"/>
  <c r="H43" i="9"/>
  <c r="H42" i="9"/>
  <c r="H41" i="9"/>
  <c r="H39" i="9"/>
  <c r="H38" i="9"/>
  <c r="H37" i="9"/>
  <c r="H36" i="9"/>
  <c r="H35" i="9"/>
  <c r="H34" i="9"/>
  <c r="H33" i="9"/>
  <c r="H32" i="9"/>
  <c r="H31" i="9"/>
  <c r="H30" i="9"/>
  <c r="H29" i="9"/>
  <c r="H28" i="9"/>
  <c r="H27" i="9"/>
  <c r="H26" i="9"/>
  <c r="H25" i="9"/>
  <c r="G23" i="7"/>
  <c r="H40" i="9" l="1"/>
  <c r="W84" i="2"/>
  <c r="W101" i="2"/>
  <c r="W97" i="2"/>
  <c r="W93" i="2"/>
  <c r="W100" i="2"/>
  <c r="W96" i="2"/>
  <c r="W99" i="2"/>
  <c r="W91" i="2"/>
  <c r="W87" i="2"/>
  <c r="W83" i="2"/>
  <c r="W79" i="2"/>
  <c r="W75" i="2"/>
  <c r="W98" i="2"/>
  <c r="W90" i="2"/>
  <c r="W86" i="2"/>
  <c r="W82" i="2"/>
  <c r="W78" i="2"/>
  <c r="W74" i="2"/>
  <c r="W89" i="2"/>
  <c r="W81" i="2"/>
  <c r="W94" i="2"/>
  <c r="W76" i="2"/>
  <c r="W88" i="2"/>
  <c r="W80" i="2"/>
  <c r="W95" i="2"/>
  <c r="W85" i="2"/>
  <c r="W77" i="2"/>
  <c r="W151" i="2"/>
  <c r="W147" i="2"/>
  <c r="W143" i="2"/>
  <c r="W139" i="2"/>
  <c r="W135" i="2"/>
  <c r="W131" i="2"/>
  <c r="W127" i="2"/>
  <c r="W123" i="2"/>
  <c r="W119" i="2"/>
  <c r="W115" i="2"/>
  <c r="W111" i="2"/>
  <c r="W107" i="2"/>
  <c r="W150" i="2"/>
  <c r="W146" i="2"/>
  <c r="W142" i="2"/>
  <c r="W138" i="2"/>
  <c r="W134" i="2"/>
  <c r="W130" i="2"/>
  <c r="W126" i="2"/>
  <c r="W122" i="2"/>
  <c r="W118" i="2"/>
  <c r="W114" i="2"/>
  <c r="W110" i="2"/>
  <c r="W106" i="2"/>
  <c r="W149" i="2"/>
  <c r="W141" i="2"/>
  <c r="W133" i="2"/>
  <c r="W125" i="2"/>
  <c r="W117" i="2"/>
  <c r="W109" i="2"/>
  <c r="W148" i="2"/>
  <c r="W132" i="2"/>
  <c r="W124" i="2"/>
  <c r="W116" i="2"/>
  <c r="W108" i="2"/>
  <c r="W153" i="2"/>
  <c r="W137" i="2"/>
  <c r="W121" i="2"/>
  <c r="W105" i="2"/>
  <c r="W144" i="2"/>
  <c r="W152" i="2"/>
  <c r="W136" i="2"/>
  <c r="W120" i="2"/>
  <c r="W104" i="2"/>
  <c r="W145" i="2"/>
  <c r="W129" i="2"/>
  <c r="W113" i="2"/>
  <c r="W128" i="2"/>
  <c r="W112" i="2"/>
  <c r="V26" i="2"/>
  <c r="M267" i="1"/>
  <c r="M269" i="1"/>
  <c r="M265" i="1"/>
  <c r="M264" i="1"/>
  <c r="D13" i="13" s="1"/>
  <c r="F13" i="13" s="1"/>
  <c r="V70" i="2" l="1"/>
  <c r="X155" i="2"/>
  <c r="P155" i="2"/>
  <c r="Z155" i="2"/>
  <c r="Z140" i="2"/>
  <c r="W26" i="2" l="1"/>
  <c r="W11" i="2"/>
  <c r="Z153" i="2"/>
  <c r="V154" i="2"/>
  <c r="V159" i="2" s="1"/>
  <c r="W69" i="2"/>
  <c r="W65" i="2"/>
  <c r="W61" i="2"/>
  <c r="W57" i="2"/>
  <c r="W53" i="2"/>
  <c r="W49" i="2"/>
  <c r="W45" i="2"/>
  <c r="W37" i="2"/>
  <c r="W33" i="2"/>
  <c r="W25" i="2"/>
  <c r="W17" i="2"/>
  <c r="W13" i="2"/>
  <c r="W68" i="2"/>
  <c r="W64" i="2"/>
  <c r="W60" i="2"/>
  <c r="W52" i="2"/>
  <c r="W48" i="2"/>
  <c r="W44" i="2"/>
  <c r="W40" i="2"/>
  <c r="W36" i="2"/>
  <c r="W24" i="2"/>
  <c r="W20" i="2"/>
  <c r="W16" i="2"/>
  <c r="W12" i="2"/>
  <c r="W55" i="2"/>
  <c r="W47" i="2"/>
  <c r="W39" i="2"/>
  <c r="W31" i="2"/>
  <c r="W23" i="2"/>
  <c r="W59" i="2"/>
  <c r="W19" i="2"/>
  <c r="W58" i="2"/>
  <c r="W42" i="2"/>
  <c r="W70" i="2"/>
  <c r="W62" i="2"/>
  <c r="W54" i="2"/>
  <c r="W46" i="2"/>
  <c r="W30" i="2"/>
  <c r="W22" i="2"/>
  <c r="W14" i="2"/>
  <c r="W67" i="2"/>
  <c r="W51" i="2"/>
  <c r="W43" i="2"/>
  <c r="W27" i="2"/>
  <c r="W66" i="2"/>
  <c r="W50" i="2"/>
  <c r="W34" i="2"/>
  <c r="W56" i="2"/>
  <c r="W15" i="2"/>
  <c r="W63" i="2"/>
  <c r="W35" i="2"/>
  <c r="W32" i="2"/>
  <c r="W18" i="2"/>
  <c r="W29" i="2"/>
  <c r="W38" i="2"/>
  <c r="W41" i="2"/>
  <c r="W28" i="2"/>
  <c r="W21" i="2"/>
  <c r="J156" i="2"/>
  <c r="S156" i="2" s="1"/>
  <c r="T156" i="2" s="1"/>
  <c r="I155" i="2"/>
  <c r="H155" i="2"/>
  <c r="J69" i="2"/>
  <c r="Y12" i="1"/>
  <c r="AA148" i="2" l="1"/>
  <c r="AA144" i="2"/>
  <c r="AA136" i="2"/>
  <c r="AA132" i="2"/>
  <c r="AA128" i="2"/>
  <c r="AA124" i="2"/>
  <c r="AA120" i="2"/>
  <c r="AA116" i="2"/>
  <c r="AA112" i="2"/>
  <c r="AA108" i="2"/>
  <c r="AA104" i="2"/>
  <c r="AA147" i="2"/>
  <c r="AA143" i="2"/>
  <c r="AA139" i="2"/>
  <c r="AA135" i="2"/>
  <c r="AA131" i="2"/>
  <c r="AA127" i="2"/>
  <c r="AA123" i="2"/>
  <c r="AA119" i="2"/>
  <c r="AA115" i="2"/>
  <c r="AA111" i="2"/>
  <c r="AA107" i="2"/>
  <c r="AA151" i="2"/>
  <c r="AA145" i="2"/>
  <c r="AA137" i="2"/>
  <c r="AA129" i="2"/>
  <c r="AA121" i="2"/>
  <c r="AA113" i="2"/>
  <c r="AA105" i="2"/>
  <c r="AA150" i="2"/>
  <c r="AA142" i="2"/>
  <c r="AA134" i="2"/>
  <c r="AA126" i="2"/>
  <c r="AA118" i="2"/>
  <c r="AA110" i="2"/>
  <c r="AA152" i="2"/>
  <c r="AA149" i="2"/>
  <c r="AA141" i="2"/>
  <c r="AA133" i="2"/>
  <c r="AA125" i="2"/>
  <c r="AA117" i="2"/>
  <c r="AA109" i="2"/>
  <c r="AA153" i="2"/>
  <c r="AA146" i="2"/>
  <c r="AA114" i="2"/>
  <c r="AA138" i="2"/>
  <c r="AA106" i="2"/>
  <c r="AA130" i="2"/>
  <c r="AA122" i="2"/>
  <c r="S69" i="2"/>
  <c r="T69" i="2" s="1"/>
  <c r="AA140" i="2"/>
  <c r="J155" i="2"/>
  <c r="S155" i="2" s="1"/>
  <c r="T155" i="2" s="1"/>
  <c r="BA261" i="3"/>
  <c r="U192" i="1" s="1"/>
  <c r="AY261" i="3"/>
  <c r="O192" i="1" s="1"/>
  <c r="BE261" i="3"/>
  <c r="Y192" i="1" s="1"/>
  <c r="BC261" i="3"/>
  <c r="W192" i="1" s="1"/>
  <c r="R41" i="4"/>
  <c r="P41" i="4"/>
  <c r="T41" i="4"/>
  <c r="J41" i="4"/>
  <c r="G41" i="4"/>
  <c r="F41" i="4"/>
  <c r="E41" i="4"/>
  <c r="D41" i="4"/>
  <c r="L40" i="5"/>
  <c r="Y174" i="1"/>
  <c r="K40" i="9"/>
  <c r="I39" i="9"/>
  <c r="I55" i="9"/>
  <c r="I40" i="9"/>
  <c r="I54" i="9"/>
  <c r="I53" i="9"/>
  <c r="I52" i="9"/>
  <c r="I51" i="9"/>
  <c r="I50" i="9"/>
  <c r="I49" i="9"/>
  <c r="I48" i="9"/>
  <c r="I47" i="9"/>
  <c r="I46" i="9"/>
  <c r="I45" i="9"/>
  <c r="I44" i="9"/>
  <c r="I43" i="9"/>
  <c r="I42" i="9"/>
  <c r="I41" i="9"/>
  <c r="I38" i="9"/>
  <c r="I37" i="9"/>
  <c r="I35" i="9"/>
  <c r="I34" i="9"/>
  <c r="I33" i="9"/>
  <c r="I31" i="9"/>
  <c r="I30" i="9"/>
  <c r="I29" i="9"/>
  <c r="I27" i="9"/>
  <c r="I26" i="9"/>
  <c r="I25" i="9"/>
  <c r="H39" i="8"/>
  <c r="H38" i="8"/>
  <c r="H37" i="8"/>
  <c r="H36" i="8"/>
  <c r="H35" i="8"/>
  <c r="H34" i="8"/>
  <c r="H33" i="8"/>
  <c r="H32" i="8"/>
  <c r="H31" i="8"/>
  <c r="H30" i="8"/>
  <c r="H29" i="8"/>
  <c r="H28" i="8"/>
  <c r="H27" i="8"/>
  <c r="H26" i="8"/>
  <c r="H25" i="8"/>
  <c r="H24" i="8"/>
  <c r="H23" i="8"/>
  <c r="H22" i="8"/>
  <c r="H20" i="8"/>
  <c r="H19" i="8"/>
  <c r="H18" i="8"/>
  <c r="H17" i="8"/>
  <c r="H16" i="8"/>
  <c r="H15" i="8"/>
  <c r="H14" i="8"/>
  <c r="H13" i="8"/>
  <c r="H12" i="8"/>
  <c r="H11" i="8"/>
  <c r="H10" i="8"/>
  <c r="I22" i="7"/>
  <c r="I21" i="7"/>
  <c r="I20" i="7"/>
  <c r="I19" i="7"/>
  <c r="I18" i="7"/>
  <c r="I17" i="7"/>
  <c r="I15" i="7"/>
  <c r="I14" i="7"/>
  <c r="I13" i="7"/>
  <c r="I12" i="7"/>
  <c r="I11" i="7"/>
  <c r="I10" i="7"/>
  <c r="Z15" i="2"/>
  <c r="Z18" i="2"/>
  <c r="X15" i="2"/>
  <c r="P15" i="2"/>
  <c r="I19" i="10"/>
  <c r="I160" i="2" s="1"/>
  <c r="U19" i="10"/>
  <c r="M19" i="10"/>
  <c r="Y19" i="10"/>
  <c r="J18" i="10"/>
  <c r="J17" i="10"/>
  <c r="J16" i="10"/>
  <c r="J15" i="10"/>
  <c r="J14" i="10"/>
  <c r="J13" i="10"/>
  <c r="J12" i="10"/>
  <c r="J11" i="10"/>
  <c r="J10" i="10"/>
  <c r="J9" i="10"/>
  <c r="H19" i="10"/>
  <c r="H160" i="2" s="1"/>
  <c r="P10" i="10" l="1"/>
  <c r="Q10" i="10" s="1"/>
  <c r="K10" i="10"/>
  <c r="P18" i="10"/>
  <c r="Q18" i="10" s="1"/>
  <c r="Z160" i="2"/>
  <c r="Z19" i="10"/>
  <c r="Z15" i="10"/>
  <c r="Z11" i="10"/>
  <c r="Z17" i="10"/>
  <c r="Z13" i="10"/>
  <c r="Z16" i="10"/>
  <c r="Z18" i="10"/>
  <c r="Z14" i="10"/>
  <c r="Z10" i="10"/>
  <c r="Z9" i="10"/>
  <c r="Z12" i="10"/>
  <c r="U38" i="4"/>
  <c r="U34" i="4"/>
  <c r="U30" i="4"/>
  <c r="U25" i="4"/>
  <c r="U21" i="4"/>
  <c r="U17" i="4"/>
  <c r="U13" i="4"/>
  <c r="U29" i="4"/>
  <c r="U36" i="4"/>
  <c r="U32" i="4"/>
  <c r="U23" i="4"/>
  <c r="U15" i="4"/>
  <c r="U35" i="4"/>
  <c r="U26" i="4"/>
  <c r="U14" i="4"/>
  <c r="U41" i="4"/>
  <c r="U37" i="4"/>
  <c r="U33" i="4"/>
  <c r="U28" i="4"/>
  <c r="U24" i="4"/>
  <c r="U20" i="4"/>
  <c r="U16" i="4"/>
  <c r="U12" i="4"/>
  <c r="U40" i="4"/>
  <c r="U27" i="4"/>
  <c r="U19" i="4"/>
  <c r="U11" i="4"/>
  <c r="U39" i="4"/>
  <c r="U31" i="4"/>
  <c r="U22" i="4"/>
  <c r="U18" i="4"/>
  <c r="P12" i="10"/>
  <c r="Q12" i="10" s="1"/>
  <c r="P16" i="10"/>
  <c r="Q16" i="10" s="1"/>
  <c r="P160" i="2"/>
  <c r="N19" i="10"/>
  <c r="N16" i="10"/>
  <c r="N12" i="10"/>
  <c r="N18" i="10"/>
  <c r="N14" i="10"/>
  <c r="N17" i="10"/>
  <c r="N9" i="10"/>
  <c r="N15" i="10"/>
  <c r="N11" i="10"/>
  <c r="N10" i="10"/>
  <c r="N13" i="10"/>
  <c r="Q33" i="4"/>
  <c r="Q38" i="4"/>
  <c r="Q34" i="4"/>
  <c r="Q29" i="4"/>
  <c r="Q25" i="4"/>
  <c r="Q21" i="4"/>
  <c r="Q17" i="4"/>
  <c r="Q13" i="4"/>
  <c r="Q36" i="4"/>
  <c r="Q27" i="4"/>
  <c r="Q19" i="4"/>
  <c r="Q11" i="4"/>
  <c r="Q35" i="4"/>
  <c r="Q26" i="4"/>
  <c r="Q18" i="4"/>
  <c r="Q41" i="4"/>
  <c r="Q37" i="4"/>
  <c r="Q32" i="4"/>
  <c r="Q28" i="4"/>
  <c r="Q24" i="4"/>
  <c r="Q20" i="4"/>
  <c r="Q16" i="4"/>
  <c r="Q12" i="4"/>
  <c r="Q40" i="4"/>
  <c r="Q31" i="4"/>
  <c r="Q23" i="4"/>
  <c r="Q15" i="4"/>
  <c r="Q39" i="4"/>
  <c r="Q30" i="4"/>
  <c r="Q22" i="4"/>
  <c r="Q14" i="4"/>
  <c r="P14" i="10"/>
  <c r="Q14" i="10" s="1"/>
  <c r="O165" i="1"/>
  <c r="K35" i="4"/>
  <c r="K41" i="4"/>
  <c r="K40" i="4"/>
  <c r="K36" i="4"/>
  <c r="K19" i="4"/>
  <c r="K14" i="4"/>
  <c r="K37" i="4"/>
  <c r="K32" i="4"/>
  <c r="K28" i="4"/>
  <c r="K24" i="4"/>
  <c r="K20" i="4"/>
  <c r="K16" i="4"/>
  <c r="K11" i="4"/>
  <c r="K31" i="4"/>
  <c r="K27" i="4"/>
  <c r="K23" i="4"/>
  <c r="K15" i="4"/>
  <c r="K33" i="4"/>
  <c r="K25" i="4"/>
  <c r="K17" i="4"/>
  <c r="K34" i="4"/>
  <c r="K39" i="4"/>
  <c r="K30" i="4"/>
  <c r="K22" i="4"/>
  <c r="K13" i="4"/>
  <c r="K26" i="4"/>
  <c r="K38" i="4"/>
  <c r="K29" i="4"/>
  <c r="K21" i="4"/>
  <c r="K12" i="4"/>
  <c r="K18" i="4"/>
  <c r="P15" i="10"/>
  <c r="Q15" i="10" s="1"/>
  <c r="P9" i="10"/>
  <c r="Q9" i="10" s="1"/>
  <c r="P13" i="10"/>
  <c r="Q13" i="10" s="1"/>
  <c r="P17" i="10"/>
  <c r="Q17" i="10" s="1"/>
  <c r="V9" i="10"/>
  <c r="V18" i="10"/>
  <c r="V14" i="10"/>
  <c r="V16" i="10"/>
  <c r="V10" i="10"/>
  <c r="V19" i="10"/>
  <c r="V15" i="10"/>
  <c r="V17" i="10"/>
  <c r="V13" i="10"/>
  <c r="V12" i="10"/>
  <c r="V11" i="10"/>
  <c r="S15" i="4"/>
  <c r="S11" i="4"/>
  <c r="S40" i="4"/>
  <c r="S36" i="4"/>
  <c r="S32" i="4"/>
  <c r="S27" i="4"/>
  <c r="S23" i="4"/>
  <c r="S19" i="4"/>
  <c r="S13" i="4"/>
  <c r="S34" i="4"/>
  <c r="S25" i="4"/>
  <c r="S17" i="4"/>
  <c r="S30" i="4"/>
  <c r="S12" i="4"/>
  <c r="S41" i="4"/>
  <c r="S33" i="4"/>
  <c r="S24" i="4"/>
  <c r="S14" i="4"/>
  <c r="S39" i="4"/>
  <c r="S35" i="4"/>
  <c r="S31" i="4"/>
  <c r="S26" i="4"/>
  <c r="S22" i="4"/>
  <c r="S18" i="4"/>
  <c r="S38" i="4"/>
  <c r="S29" i="4"/>
  <c r="S21" i="4"/>
  <c r="S16" i="4"/>
  <c r="S37" i="4"/>
  <c r="S28" i="4"/>
  <c r="S20" i="4"/>
  <c r="M22" i="5"/>
  <c r="M17" i="5"/>
  <c r="M19" i="5"/>
  <c r="M14" i="5"/>
  <c r="M10" i="5"/>
  <c r="M39" i="5"/>
  <c r="M35" i="5"/>
  <c r="M31" i="5"/>
  <c r="M27" i="5"/>
  <c r="M23" i="5"/>
  <c r="M18" i="5"/>
  <c r="M13" i="5"/>
  <c r="M38" i="5"/>
  <c r="M34" i="5"/>
  <c r="M30" i="5"/>
  <c r="M26" i="5"/>
  <c r="M21" i="5"/>
  <c r="M16" i="5"/>
  <c r="M12" i="5"/>
  <c r="M37" i="5"/>
  <c r="M33" i="5"/>
  <c r="M29" i="5"/>
  <c r="M25" i="5"/>
  <c r="M20" i="5"/>
  <c r="M15" i="5"/>
  <c r="M11" i="5"/>
  <c r="M40" i="5"/>
  <c r="M36" i="5"/>
  <c r="M32" i="5"/>
  <c r="M28" i="5"/>
  <c r="M24" i="5"/>
  <c r="V160" i="2"/>
  <c r="V161" i="2" s="1"/>
  <c r="J19" i="10"/>
  <c r="K19" i="10" s="1"/>
  <c r="P11" i="10"/>
  <c r="Q11" i="10" s="1"/>
  <c r="I28" i="9"/>
  <c r="I32" i="9"/>
  <c r="I36" i="9"/>
  <c r="BC224" i="3"/>
  <c r="BC221" i="3" s="1"/>
  <c r="BA211" i="3"/>
  <c r="AY211" i="3"/>
  <c r="BE211" i="3"/>
  <c r="BC211" i="3"/>
  <c r="AU211" i="3"/>
  <c r="AT211" i="3"/>
  <c r="AS211" i="3"/>
  <c r="AR211" i="3"/>
  <c r="AQ211" i="3"/>
  <c r="AP211" i="3"/>
  <c r="AO211" i="3"/>
  <c r="AN211" i="3"/>
  <c r="AM211" i="3"/>
  <c r="AL211" i="3"/>
  <c r="AK211" i="3"/>
  <c r="AJ211" i="3"/>
  <c r="AI211" i="3"/>
  <c r="AH211" i="3"/>
  <c r="AG211" i="3"/>
  <c r="AF211" i="3"/>
  <c r="AE211" i="3"/>
  <c r="AD211" i="3"/>
  <c r="AC211" i="3"/>
  <c r="AB211" i="3"/>
  <c r="AA211" i="3"/>
  <c r="Z211" i="3"/>
  <c r="Y211" i="3"/>
  <c r="X211" i="3"/>
  <c r="W211" i="3"/>
  <c r="V211" i="3"/>
  <c r="U211" i="3"/>
  <c r="T211" i="3"/>
  <c r="S211" i="3"/>
  <c r="R211" i="3"/>
  <c r="Q211" i="3"/>
  <c r="P211" i="3"/>
  <c r="O211" i="3"/>
  <c r="N211" i="3"/>
  <c r="M211" i="3"/>
  <c r="L211" i="3"/>
  <c r="K211" i="3"/>
  <c r="J211" i="3"/>
  <c r="I211" i="3"/>
  <c r="H211" i="3"/>
  <c r="L211" i="1"/>
  <c r="K13" i="10" l="1"/>
  <c r="K15" i="10"/>
  <c r="K16" i="10"/>
  <c r="K17" i="10"/>
  <c r="K9" i="10"/>
  <c r="K11" i="10"/>
  <c r="K12" i="10"/>
  <c r="K14" i="10"/>
  <c r="K18" i="10"/>
  <c r="J160" i="2"/>
  <c r="S160" i="2" s="1"/>
  <c r="T160" i="2" s="1"/>
  <c r="P19" i="10"/>
  <c r="Q19" i="10" s="1"/>
  <c r="J80" i="2" l="1"/>
  <c r="J79" i="2"/>
  <c r="I73" i="2"/>
  <c r="H73" i="2"/>
  <c r="J73" i="2" s="1"/>
  <c r="I132" i="1"/>
  <c r="K132" i="1"/>
  <c r="L132" i="1"/>
  <c r="K11" i="12"/>
  <c r="K97" i="12"/>
  <c r="C5" i="12"/>
  <c r="S79" i="2" l="1"/>
  <c r="T79" i="2" s="1"/>
  <c r="S80" i="2"/>
  <c r="T80" i="2" s="1"/>
  <c r="M132" i="1"/>
  <c r="H85" i="12" s="1"/>
  <c r="H101" i="12"/>
  <c r="K102" i="12" s="1"/>
  <c r="H115" i="12" l="1"/>
  <c r="H150" i="12" s="1"/>
  <c r="C18" i="13" l="1"/>
  <c r="C15" i="13"/>
  <c r="C13" i="13"/>
  <c r="C10" i="13"/>
  <c r="C9" i="13"/>
  <c r="H120" i="1" l="1"/>
  <c r="C5" i="13" l="1"/>
  <c r="C5" i="11"/>
  <c r="E5" i="10"/>
  <c r="H23" i="9"/>
  <c r="H22" i="9"/>
  <c r="H21" i="9"/>
  <c r="H20" i="9"/>
  <c r="H19" i="9"/>
  <c r="H18" i="9"/>
  <c r="H17" i="9"/>
  <c r="H16" i="9"/>
  <c r="H15" i="9"/>
  <c r="H14" i="9"/>
  <c r="H13" i="9"/>
  <c r="H12" i="9"/>
  <c r="H11" i="9"/>
  <c r="H10" i="9"/>
  <c r="H9" i="9"/>
  <c r="G24" i="9"/>
  <c r="F24" i="9"/>
  <c r="C5" i="9"/>
  <c r="D5" i="6"/>
  <c r="D5" i="5"/>
  <c r="H24" i="9" l="1"/>
  <c r="I19" i="9" s="1"/>
  <c r="D5" i="4"/>
  <c r="E5" i="3"/>
  <c r="E5" i="2"/>
  <c r="E5" i="1"/>
  <c r="C2" i="14"/>
  <c r="I14" i="9" l="1"/>
  <c r="I9" i="9"/>
  <c r="D3" i="4"/>
  <c r="B2" i="17"/>
  <c r="I11" i="9"/>
  <c r="I16" i="9"/>
  <c r="D4" i="18"/>
  <c r="B3" i="17"/>
  <c r="I23" i="9"/>
  <c r="I18" i="9"/>
  <c r="I13" i="9"/>
  <c r="I12" i="9"/>
  <c r="I21" i="9"/>
  <c r="I22" i="9"/>
  <c r="K24" i="9"/>
  <c r="I24" i="9"/>
  <c r="L24" i="9" s="1"/>
  <c r="I10" i="9"/>
  <c r="I17" i="9"/>
  <c r="I20" i="9"/>
  <c r="I15" i="9"/>
  <c r="D3" i="18"/>
  <c r="E3" i="1"/>
  <c r="C3" i="12"/>
  <c r="C3" i="13"/>
  <c r="C3" i="11"/>
  <c r="D3" i="6"/>
  <c r="E3" i="10"/>
  <c r="C3" i="9"/>
  <c r="D3" i="5"/>
  <c r="E3" i="3"/>
  <c r="C4" i="12"/>
  <c r="C4" i="11"/>
  <c r="D4" i="5"/>
  <c r="C4" i="13"/>
  <c r="D7" i="13" s="1"/>
  <c r="D4" i="6"/>
  <c r="E4" i="10"/>
  <c r="C4" i="9"/>
  <c r="E4" i="2"/>
  <c r="E4" i="1"/>
  <c r="E4" i="3"/>
  <c r="D4" i="4"/>
  <c r="H81" i="1" l="1"/>
  <c r="H64" i="1"/>
  <c r="H58" i="1"/>
  <c r="H54" i="1"/>
  <c r="H47" i="1"/>
  <c r="H42" i="1"/>
  <c r="H35" i="1"/>
  <c r="H32" i="1"/>
  <c r="H28" i="1"/>
  <c r="H24" i="1"/>
  <c r="H19" i="1"/>
  <c r="H12" i="1"/>
  <c r="H41" i="1" l="1"/>
  <c r="M216" i="1"/>
  <c r="O174" i="1"/>
  <c r="G120" i="9"/>
  <c r="F120" i="9"/>
  <c r="G104" i="9"/>
  <c r="F104" i="9"/>
  <c r="G88" i="9"/>
  <c r="F88" i="9"/>
  <c r="G72" i="9"/>
  <c r="F72" i="9"/>
  <c r="G56" i="9"/>
  <c r="F56" i="9"/>
  <c r="G40" i="9"/>
  <c r="F40" i="9"/>
  <c r="C120" i="9"/>
  <c r="B120" i="9"/>
  <c r="C104" i="9"/>
  <c r="B104" i="9"/>
  <c r="C88" i="9"/>
  <c r="B88" i="9"/>
  <c r="C72" i="9"/>
  <c r="B72" i="9"/>
  <c r="C56" i="9"/>
  <c r="B56" i="9"/>
  <c r="C40" i="9"/>
  <c r="B40" i="9"/>
  <c r="C24" i="9"/>
  <c r="B24" i="9"/>
  <c r="H119" i="9"/>
  <c r="H118" i="9"/>
  <c r="H117" i="9"/>
  <c r="H116" i="9"/>
  <c r="H115" i="9"/>
  <c r="H114" i="9"/>
  <c r="H113" i="9"/>
  <c r="H112" i="9"/>
  <c r="H111" i="9"/>
  <c r="H110" i="9"/>
  <c r="H109" i="9"/>
  <c r="H108" i="9"/>
  <c r="H107" i="9"/>
  <c r="H106" i="9"/>
  <c r="A106" i="9"/>
  <c r="A107" i="9" s="1"/>
  <c r="A108" i="9" s="1"/>
  <c r="A109" i="9" s="1"/>
  <c r="A110" i="9" s="1"/>
  <c r="A111" i="9" s="1"/>
  <c r="A112" i="9" s="1"/>
  <c r="A113" i="9" s="1"/>
  <c r="A114" i="9" s="1"/>
  <c r="A115" i="9" s="1"/>
  <c r="A116" i="9" s="1"/>
  <c r="A117" i="9" s="1"/>
  <c r="A118" i="9" s="1"/>
  <c r="A119" i="9" s="1"/>
  <c r="H105" i="9"/>
  <c r="H103" i="9"/>
  <c r="H102" i="9"/>
  <c r="H101" i="9"/>
  <c r="H100" i="9"/>
  <c r="H99" i="9"/>
  <c r="H98" i="9"/>
  <c r="H97" i="9"/>
  <c r="H96" i="9"/>
  <c r="H95" i="9"/>
  <c r="H94" i="9"/>
  <c r="H93" i="9"/>
  <c r="H92" i="9"/>
  <c r="H91" i="9"/>
  <c r="H90" i="9"/>
  <c r="A90" i="9"/>
  <c r="A91" i="9" s="1"/>
  <c r="A92" i="9" s="1"/>
  <c r="A93" i="9" s="1"/>
  <c r="A94" i="9" s="1"/>
  <c r="A95" i="9" s="1"/>
  <c r="A96" i="9" s="1"/>
  <c r="A97" i="9" s="1"/>
  <c r="A98" i="9" s="1"/>
  <c r="A99" i="9" s="1"/>
  <c r="A100" i="9" s="1"/>
  <c r="A101" i="9" s="1"/>
  <c r="A102" i="9" s="1"/>
  <c r="A103" i="9" s="1"/>
  <c r="H89" i="9"/>
  <c r="H87" i="9"/>
  <c r="H86" i="9"/>
  <c r="H85" i="9"/>
  <c r="H84" i="9"/>
  <c r="H83" i="9"/>
  <c r="H82" i="9"/>
  <c r="H81" i="9"/>
  <c r="H80" i="9"/>
  <c r="H79" i="9"/>
  <c r="H78" i="9"/>
  <c r="H77" i="9"/>
  <c r="H76" i="9"/>
  <c r="H75" i="9"/>
  <c r="H74" i="9"/>
  <c r="A74" i="9"/>
  <c r="A75" i="9" s="1"/>
  <c r="A76" i="9" s="1"/>
  <c r="A77" i="9" s="1"/>
  <c r="A78" i="9" s="1"/>
  <c r="A79" i="9" s="1"/>
  <c r="A80" i="9" s="1"/>
  <c r="A81" i="9" s="1"/>
  <c r="A82" i="9" s="1"/>
  <c r="A83" i="9" s="1"/>
  <c r="A84" i="9" s="1"/>
  <c r="A85" i="9" s="1"/>
  <c r="A86" i="9" s="1"/>
  <c r="A87" i="9" s="1"/>
  <c r="H73" i="9"/>
  <c r="H71" i="9"/>
  <c r="H70" i="9"/>
  <c r="H69" i="9"/>
  <c r="H68" i="9"/>
  <c r="H67" i="9"/>
  <c r="H66" i="9"/>
  <c r="H65" i="9"/>
  <c r="H64" i="9"/>
  <c r="H63" i="9"/>
  <c r="H62" i="9"/>
  <c r="H61" i="9"/>
  <c r="H60" i="9"/>
  <c r="H59" i="9"/>
  <c r="H58" i="9"/>
  <c r="A58" i="9"/>
  <c r="A59" i="9" s="1"/>
  <c r="A60" i="9" s="1"/>
  <c r="A61" i="9" s="1"/>
  <c r="A62" i="9" s="1"/>
  <c r="A63" i="9" s="1"/>
  <c r="A64" i="9" s="1"/>
  <c r="A65" i="9" s="1"/>
  <c r="A66" i="9" s="1"/>
  <c r="A67" i="9" s="1"/>
  <c r="A68" i="9" s="1"/>
  <c r="A69" i="9" s="1"/>
  <c r="A70" i="9" s="1"/>
  <c r="A71" i="9" s="1"/>
  <c r="H57" i="9"/>
  <c r="A42" i="9"/>
  <c r="A43" i="9" s="1"/>
  <c r="A44" i="9" s="1"/>
  <c r="A45" i="9" s="1"/>
  <c r="A46" i="9" s="1"/>
  <c r="A47" i="9" s="1"/>
  <c r="A48" i="9" s="1"/>
  <c r="A49" i="9" s="1"/>
  <c r="A50" i="9" s="1"/>
  <c r="A51" i="9" s="1"/>
  <c r="A52" i="9" s="1"/>
  <c r="A53" i="9" s="1"/>
  <c r="A54" i="9" s="1"/>
  <c r="A55" i="9" s="1"/>
  <c r="A26" i="9"/>
  <c r="A27" i="9" s="1"/>
  <c r="A28" i="9" s="1"/>
  <c r="A29" i="9" s="1"/>
  <c r="A30" i="9" s="1"/>
  <c r="A31" i="9" s="1"/>
  <c r="A32" i="9" s="1"/>
  <c r="A33" i="9" s="1"/>
  <c r="A34" i="9" s="1"/>
  <c r="A35" i="9" s="1"/>
  <c r="A36" i="9" s="1"/>
  <c r="A37" i="9" s="1"/>
  <c r="A38" i="9" s="1"/>
  <c r="A39" i="9" s="1"/>
  <c r="A10" i="9"/>
  <c r="A11" i="9" s="1"/>
  <c r="A12" i="9" s="1"/>
  <c r="A13" i="9" s="1"/>
  <c r="A14" i="9" s="1"/>
  <c r="A15" i="9" s="1"/>
  <c r="A16" i="9" s="1"/>
  <c r="A17" i="9" s="1"/>
  <c r="A18" i="9" s="1"/>
  <c r="A19" i="9" s="1"/>
  <c r="A20" i="9" s="1"/>
  <c r="A21" i="9" s="1"/>
  <c r="A22" i="9" s="1"/>
  <c r="A23" i="9" s="1"/>
  <c r="G40" i="8"/>
  <c r="E40" i="8"/>
  <c r="H21" i="8"/>
  <c r="H40" i="8" s="1"/>
  <c r="H86" i="12" s="1"/>
  <c r="K86" i="12" s="1"/>
  <c r="G16" i="7"/>
  <c r="D23" i="7"/>
  <c r="I23" i="7" s="1"/>
  <c r="D16" i="7"/>
  <c r="C18" i="7"/>
  <c r="C19" i="7" s="1"/>
  <c r="C20" i="7" s="1"/>
  <c r="C21" i="7" s="1"/>
  <c r="C22" i="7" s="1"/>
  <c r="C11" i="7"/>
  <c r="C12" i="7" s="1"/>
  <c r="C13" i="7" s="1"/>
  <c r="C14" i="7" s="1"/>
  <c r="C15" i="7" s="1"/>
  <c r="C3" i="7"/>
  <c r="C3" i="8" s="1"/>
  <c r="L29" i="6"/>
  <c r="M29" i="6" s="1"/>
  <c r="L13" i="6"/>
  <c r="M13" i="6" s="1"/>
  <c r="Q40" i="6"/>
  <c r="U217" i="1"/>
  <c r="U211" i="1" s="1"/>
  <c r="S40" i="6"/>
  <c r="I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F40" i="6"/>
  <c r="K217" i="1" s="1"/>
  <c r="K211" i="1" s="1"/>
  <c r="E40" i="6"/>
  <c r="U40" i="5"/>
  <c r="S40" i="5"/>
  <c r="J10" i="5"/>
  <c r="I40" i="5"/>
  <c r="L174" i="1" s="1"/>
  <c r="H40" i="5"/>
  <c r="K174" i="1" s="1"/>
  <c r="G40" i="5"/>
  <c r="H174" i="1"/>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1" i="5"/>
  <c r="E3" i="2"/>
  <c r="W165" i="1"/>
  <c r="U165" i="1"/>
  <c r="Y165" i="1"/>
  <c r="L165" i="1"/>
  <c r="K165" i="1"/>
  <c r="I165" i="1"/>
  <c r="H165" i="1"/>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C5" i="7"/>
  <c r="C5" i="8" s="1"/>
  <c r="C4" i="7"/>
  <c r="C4" i="8" s="1"/>
  <c r="H261" i="3"/>
  <c r="BA247" i="3"/>
  <c r="AY247" i="3"/>
  <c r="BE247" i="3"/>
  <c r="BC247" i="3"/>
  <c r="BA224" i="3"/>
  <c r="BA221" i="3" s="1"/>
  <c r="AY224" i="3"/>
  <c r="AY221" i="3" s="1"/>
  <c r="BE224" i="3"/>
  <c r="BE221" i="3" s="1"/>
  <c r="BA203" i="3"/>
  <c r="AY203" i="3"/>
  <c r="BE203" i="3"/>
  <c r="BC203" i="3"/>
  <c r="BA196" i="3"/>
  <c r="AY196" i="3"/>
  <c r="BE196" i="3"/>
  <c r="BC196" i="3"/>
  <c r="BA189" i="3"/>
  <c r="AY189" i="3"/>
  <c r="BE189" i="3"/>
  <c r="BC189" i="3"/>
  <c r="BA186" i="3"/>
  <c r="AY186" i="3"/>
  <c r="BE186" i="3"/>
  <c r="BC186" i="3"/>
  <c r="BA181" i="3"/>
  <c r="AY181" i="3"/>
  <c r="BE181" i="3"/>
  <c r="BC181" i="3"/>
  <c r="BA170" i="3"/>
  <c r="AY170" i="3"/>
  <c r="BE170" i="3"/>
  <c r="BC170" i="3"/>
  <c r="BA133" i="3"/>
  <c r="AY133" i="3"/>
  <c r="BE133" i="3"/>
  <c r="BC133" i="3"/>
  <c r="BA128" i="3"/>
  <c r="AY128" i="3"/>
  <c r="BE128" i="3"/>
  <c r="BC128" i="3"/>
  <c r="BA121" i="3"/>
  <c r="AY121" i="3"/>
  <c r="BE121" i="3"/>
  <c r="BC121" i="3"/>
  <c r="BA106" i="3"/>
  <c r="AY106" i="3"/>
  <c r="BE106" i="3"/>
  <c r="BC106" i="3"/>
  <c r="BA103" i="3"/>
  <c r="AY103" i="3"/>
  <c r="BE103" i="3"/>
  <c r="BC103" i="3"/>
  <c r="BA100" i="3"/>
  <c r="AY100" i="3"/>
  <c r="BE100" i="3"/>
  <c r="BC100" i="3"/>
  <c r="BA97" i="3"/>
  <c r="AY97" i="3"/>
  <c r="BE97" i="3"/>
  <c r="BC97" i="3"/>
  <c r="BA94" i="3"/>
  <c r="AY94" i="3"/>
  <c r="BE94" i="3"/>
  <c r="BC94" i="3"/>
  <c r="BA82" i="3"/>
  <c r="AY82" i="3"/>
  <c r="BE82" i="3"/>
  <c r="BC82" i="3"/>
  <c r="BA65" i="3"/>
  <c r="AY65" i="3"/>
  <c r="BE65" i="3"/>
  <c r="BC65" i="3"/>
  <c r="BA59" i="3"/>
  <c r="AY59" i="3"/>
  <c r="BE59" i="3"/>
  <c r="BC59" i="3"/>
  <c r="BA55" i="3"/>
  <c r="AY55" i="3"/>
  <c r="BE55" i="3"/>
  <c r="BC55" i="3"/>
  <c r="BA48" i="3"/>
  <c r="AY48" i="3"/>
  <c r="BE48" i="3"/>
  <c r="BC48" i="3"/>
  <c r="BA43" i="3"/>
  <c r="AY43" i="3"/>
  <c r="BE43" i="3"/>
  <c r="BC43" i="3"/>
  <c r="BA36" i="3"/>
  <c r="AY36" i="3"/>
  <c r="BE36" i="3"/>
  <c r="BC36" i="3"/>
  <c r="BA33" i="3"/>
  <c r="AY33" i="3"/>
  <c r="BE33" i="3"/>
  <c r="BC33" i="3"/>
  <c r="BA29" i="3"/>
  <c r="AY29" i="3"/>
  <c r="BE29" i="3"/>
  <c r="BC29" i="3"/>
  <c r="BA25" i="3"/>
  <c r="AY25" i="3"/>
  <c r="BE25" i="3"/>
  <c r="BC25" i="3"/>
  <c r="BA20" i="3"/>
  <c r="AY20" i="3"/>
  <c r="BE20" i="3"/>
  <c r="BC20" i="3"/>
  <c r="BA13" i="3"/>
  <c r="AY13" i="3"/>
  <c r="BE13" i="3"/>
  <c r="BC13" i="3"/>
  <c r="AV260" i="3"/>
  <c r="AV259" i="3"/>
  <c r="AV258" i="3"/>
  <c r="AV257" i="3"/>
  <c r="AV263" i="3"/>
  <c r="AV250" i="3"/>
  <c r="AV249" i="3"/>
  <c r="AV248" i="3"/>
  <c r="AV238" i="3"/>
  <c r="AV237" i="3"/>
  <c r="AV236" i="3"/>
  <c r="AV234" i="3"/>
  <c r="AV233" i="3"/>
  <c r="AV232" i="3"/>
  <c r="AV231" i="3"/>
  <c r="AV230" i="3"/>
  <c r="AV229" i="3"/>
  <c r="AV228" i="3"/>
  <c r="AV227" i="3"/>
  <c r="AV226" i="3"/>
  <c r="AV225" i="3"/>
  <c r="AV223" i="3"/>
  <c r="AV222" i="3"/>
  <c r="AV220" i="3"/>
  <c r="AV219" i="3"/>
  <c r="AV218" i="3"/>
  <c r="AV217" i="3"/>
  <c r="AV216" i="3"/>
  <c r="AV215" i="3"/>
  <c r="AV214" i="3"/>
  <c r="AV213" i="3"/>
  <c r="AV212" i="3"/>
  <c r="AV210" i="3"/>
  <c r="AV209" i="3"/>
  <c r="AV208" i="3"/>
  <c r="AV207" i="3"/>
  <c r="AV206" i="3"/>
  <c r="AV205" i="3"/>
  <c r="AV204" i="3"/>
  <c r="AV202" i="3"/>
  <c r="AV201" i="3"/>
  <c r="AV200" i="3"/>
  <c r="AV199" i="3"/>
  <c r="AV198" i="3"/>
  <c r="AV197" i="3"/>
  <c r="AV195" i="3"/>
  <c r="AV194" i="3"/>
  <c r="AV193" i="3"/>
  <c r="AV192" i="3"/>
  <c r="AV191" i="3"/>
  <c r="AV190" i="3"/>
  <c r="AV188" i="3"/>
  <c r="AV187" i="3"/>
  <c r="AV185" i="3"/>
  <c r="AV184" i="3"/>
  <c r="AV183" i="3"/>
  <c r="AV182" i="3"/>
  <c r="AV180" i="3"/>
  <c r="AV179" i="3"/>
  <c r="AV178" i="3"/>
  <c r="AV174" i="3"/>
  <c r="AV173" i="3"/>
  <c r="AV172" i="3"/>
  <c r="AV171" i="3"/>
  <c r="AV169" i="3"/>
  <c r="AV168" i="3"/>
  <c r="AV167" i="3"/>
  <c r="AV166" i="3"/>
  <c r="AV165" i="3"/>
  <c r="AV163" i="3"/>
  <c r="AV162" i="3"/>
  <c r="AV161" i="3"/>
  <c r="AV160" i="3"/>
  <c r="AV159" i="3"/>
  <c r="AV158" i="3"/>
  <c r="AV157" i="3"/>
  <c r="AV156" i="3" s="1"/>
  <c r="AV154" i="3"/>
  <c r="AV153" i="3"/>
  <c r="AV152" i="3"/>
  <c r="AV151" i="3"/>
  <c r="AV150" i="3"/>
  <c r="AV149" i="3"/>
  <c r="AV148" i="3"/>
  <c r="AV147" i="3"/>
  <c r="AV146" i="3"/>
  <c r="AV145" i="3"/>
  <c r="AV144" i="3"/>
  <c r="AV143" i="3"/>
  <c r="AV142" i="3"/>
  <c r="AV141" i="3"/>
  <c r="AV140" i="3"/>
  <c r="AV139" i="3"/>
  <c r="AV138" i="3" s="1"/>
  <c r="AV137" i="3"/>
  <c r="AV136" i="3"/>
  <c r="AV135" i="3"/>
  <c r="AV134" i="3"/>
  <c r="AV132" i="3"/>
  <c r="AV130" i="3"/>
  <c r="AV129" i="3"/>
  <c r="AV127" i="3"/>
  <c r="AV126" i="3"/>
  <c r="AV125" i="3"/>
  <c r="AV124" i="3"/>
  <c r="AV123" i="3"/>
  <c r="AV122" i="3"/>
  <c r="AV120" i="3"/>
  <c r="AV119" i="3"/>
  <c r="AV118" i="3"/>
  <c r="AV117" i="3"/>
  <c r="AV116" i="3"/>
  <c r="AV115" i="3"/>
  <c r="AV114" i="3"/>
  <c r="AV113" i="3"/>
  <c r="AV112" i="3"/>
  <c r="AV111" i="3"/>
  <c r="AV110" i="3"/>
  <c r="AV109" i="3"/>
  <c r="AV108" i="3"/>
  <c r="AV107" i="3"/>
  <c r="AV105" i="3"/>
  <c r="AV104" i="3"/>
  <c r="AV102" i="3"/>
  <c r="AV101" i="3"/>
  <c r="AV99" i="3"/>
  <c r="AV98" i="3"/>
  <c r="AV96" i="3"/>
  <c r="AV95" i="3"/>
  <c r="AV92" i="3"/>
  <c r="AV91" i="3"/>
  <c r="AV89" i="3"/>
  <c r="AV88" i="3"/>
  <c r="AV87" i="3"/>
  <c r="AV86" i="3"/>
  <c r="AV85" i="3"/>
  <c r="AV84" i="3"/>
  <c r="AV83" i="3"/>
  <c r="AV81" i="3"/>
  <c r="AV80" i="3"/>
  <c r="AV79" i="3"/>
  <c r="AV78" i="3"/>
  <c r="AV77" i="3"/>
  <c r="AV76" i="3"/>
  <c r="AV75" i="3"/>
  <c r="AV74" i="3"/>
  <c r="AV73" i="3"/>
  <c r="AV72" i="3"/>
  <c r="AV71" i="3"/>
  <c r="AV70" i="3"/>
  <c r="AV69" i="3"/>
  <c r="AV68" i="3"/>
  <c r="AV67" i="3"/>
  <c r="AV66" i="3"/>
  <c r="AV64" i="3"/>
  <c r="AV63" i="3"/>
  <c r="AV62" i="3"/>
  <c r="AV61" i="3"/>
  <c r="AV60" i="3"/>
  <c r="AV58" i="3"/>
  <c r="AV57" i="3"/>
  <c r="AV56" i="3"/>
  <c r="AV54" i="3"/>
  <c r="AV53" i="3"/>
  <c r="AV52" i="3"/>
  <c r="AV51" i="3"/>
  <c r="AV50" i="3"/>
  <c r="AV49" i="3"/>
  <c r="AV47" i="3"/>
  <c r="AV46" i="3"/>
  <c r="AV45" i="3"/>
  <c r="AV44" i="3"/>
  <c r="AV41" i="3"/>
  <c r="AV40" i="3"/>
  <c r="AV39" i="3"/>
  <c r="AV38" i="3"/>
  <c r="AV37" i="3"/>
  <c r="AV35" i="3"/>
  <c r="AV34" i="3"/>
  <c r="AV32" i="3"/>
  <c r="AV31" i="3"/>
  <c r="AV30" i="3"/>
  <c r="AV28" i="3"/>
  <c r="AV27" i="3"/>
  <c r="AV26" i="3"/>
  <c r="AV24" i="3"/>
  <c r="AV23" i="3"/>
  <c r="AV22" i="3"/>
  <c r="AV21" i="3"/>
  <c r="AV19" i="3"/>
  <c r="AV18" i="3"/>
  <c r="AV17" i="3"/>
  <c r="AV16" i="3"/>
  <c r="AV15" i="3"/>
  <c r="AV14" i="3"/>
  <c r="AU261" i="3"/>
  <c r="AT261" i="3"/>
  <c r="AS261" i="3"/>
  <c r="AR261" i="3"/>
  <c r="AQ261" i="3"/>
  <c r="AP261" i="3"/>
  <c r="AO261" i="3"/>
  <c r="AN261" i="3"/>
  <c r="AM261" i="3"/>
  <c r="AL261" i="3"/>
  <c r="AK261" i="3"/>
  <c r="AJ261" i="3"/>
  <c r="AI261" i="3"/>
  <c r="AH261" i="3"/>
  <c r="AG261" i="3"/>
  <c r="AF261" i="3"/>
  <c r="AE261" i="3"/>
  <c r="AD261" i="3"/>
  <c r="AC261" i="3"/>
  <c r="AB261" i="3"/>
  <c r="AA261" i="3"/>
  <c r="Z261" i="3"/>
  <c r="Y261" i="3"/>
  <c r="X261" i="3"/>
  <c r="AU247" i="3"/>
  <c r="AT247" i="3"/>
  <c r="AS247" i="3"/>
  <c r="AR247" i="3"/>
  <c r="AQ247" i="3"/>
  <c r="AP247" i="3"/>
  <c r="AO247" i="3"/>
  <c r="AN247" i="3"/>
  <c r="AM247" i="3"/>
  <c r="AL247" i="3"/>
  <c r="AK247" i="3"/>
  <c r="AJ247" i="3"/>
  <c r="AI247" i="3"/>
  <c r="AH247" i="3"/>
  <c r="AG247" i="3"/>
  <c r="AF247" i="3"/>
  <c r="AE247" i="3"/>
  <c r="AD247" i="3"/>
  <c r="AC247" i="3"/>
  <c r="AB247" i="3"/>
  <c r="AA247" i="3"/>
  <c r="Z247" i="3"/>
  <c r="Y247" i="3"/>
  <c r="X247" i="3"/>
  <c r="AU224" i="3"/>
  <c r="AT224" i="3"/>
  <c r="AS224" i="3"/>
  <c r="AR224" i="3"/>
  <c r="AQ224" i="3"/>
  <c r="AP224" i="3"/>
  <c r="AO224" i="3"/>
  <c r="AN224" i="3"/>
  <c r="AM224" i="3"/>
  <c r="AL224" i="3"/>
  <c r="AK224" i="3"/>
  <c r="AJ224" i="3"/>
  <c r="AI224" i="3"/>
  <c r="AH224" i="3"/>
  <c r="AG224" i="3"/>
  <c r="AF224" i="3"/>
  <c r="AE224" i="3"/>
  <c r="AD224" i="3"/>
  <c r="AC224" i="3"/>
  <c r="AB224" i="3"/>
  <c r="AA224" i="3"/>
  <c r="Z224" i="3"/>
  <c r="Y224" i="3"/>
  <c r="X224" i="3"/>
  <c r="AU221" i="3"/>
  <c r="AT221" i="3"/>
  <c r="AS221" i="3"/>
  <c r="AR221" i="3"/>
  <c r="AQ221" i="3"/>
  <c r="AP221" i="3"/>
  <c r="AO221" i="3"/>
  <c r="AN221" i="3"/>
  <c r="AM221" i="3"/>
  <c r="AL221" i="3"/>
  <c r="AK221" i="3"/>
  <c r="AJ221" i="3"/>
  <c r="AI221" i="3"/>
  <c r="AH221" i="3"/>
  <c r="AG221" i="3"/>
  <c r="AF221" i="3"/>
  <c r="AE221" i="3"/>
  <c r="AD221" i="3"/>
  <c r="AC221" i="3"/>
  <c r="AB221" i="3"/>
  <c r="AA221" i="3"/>
  <c r="Z221" i="3"/>
  <c r="Y221" i="3"/>
  <c r="X221" i="3"/>
  <c r="AU203" i="3"/>
  <c r="AT203" i="3"/>
  <c r="AS203" i="3"/>
  <c r="AR203" i="3"/>
  <c r="AQ203" i="3"/>
  <c r="AP203" i="3"/>
  <c r="AO203" i="3"/>
  <c r="AN203" i="3"/>
  <c r="AM203" i="3"/>
  <c r="AL203" i="3"/>
  <c r="AK203" i="3"/>
  <c r="AJ203" i="3"/>
  <c r="AI203" i="3"/>
  <c r="AH203" i="3"/>
  <c r="AG203" i="3"/>
  <c r="AF203" i="3"/>
  <c r="AE203" i="3"/>
  <c r="AD203" i="3"/>
  <c r="AC203" i="3"/>
  <c r="AB203" i="3"/>
  <c r="AA203" i="3"/>
  <c r="Z203" i="3"/>
  <c r="Y203" i="3"/>
  <c r="X203" i="3"/>
  <c r="AU196" i="3"/>
  <c r="AT196" i="3"/>
  <c r="AS196" i="3"/>
  <c r="AR196" i="3"/>
  <c r="AQ196" i="3"/>
  <c r="AP196" i="3"/>
  <c r="AO196" i="3"/>
  <c r="AN196" i="3"/>
  <c r="AM196" i="3"/>
  <c r="AL196" i="3"/>
  <c r="AK196" i="3"/>
  <c r="AJ196" i="3"/>
  <c r="AI196" i="3"/>
  <c r="AH196" i="3"/>
  <c r="AG196" i="3"/>
  <c r="AF196" i="3"/>
  <c r="AE196" i="3"/>
  <c r="AD196" i="3"/>
  <c r="AC196" i="3"/>
  <c r="AB196" i="3"/>
  <c r="AA196" i="3"/>
  <c r="Z196" i="3"/>
  <c r="Y196" i="3"/>
  <c r="X196" i="3"/>
  <c r="AU189" i="3"/>
  <c r="AT189" i="3"/>
  <c r="AS189" i="3"/>
  <c r="AR189" i="3"/>
  <c r="AQ189" i="3"/>
  <c r="AP189" i="3"/>
  <c r="AO189" i="3"/>
  <c r="AN189" i="3"/>
  <c r="AM189" i="3"/>
  <c r="AL189" i="3"/>
  <c r="AK189" i="3"/>
  <c r="AJ189" i="3"/>
  <c r="AI189" i="3"/>
  <c r="AH189" i="3"/>
  <c r="AG189" i="3"/>
  <c r="AF189" i="3"/>
  <c r="AE189" i="3"/>
  <c r="AD189" i="3"/>
  <c r="AC189" i="3"/>
  <c r="AB189" i="3"/>
  <c r="AA189" i="3"/>
  <c r="Z189" i="3"/>
  <c r="Y189" i="3"/>
  <c r="X189" i="3"/>
  <c r="AU186" i="3"/>
  <c r="AT186" i="3"/>
  <c r="AS186" i="3"/>
  <c r="AR186" i="3"/>
  <c r="AQ186" i="3"/>
  <c r="AP186" i="3"/>
  <c r="AO186" i="3"/>
  <c r="AN186" i="3"/>
  <c r="AM186" i="3"/>
  <c r="AL186" i="3"/>
  <c r="AK186" i="3"/>
  <c r="AJ186" i="3"/>
  <c r="AI186" i="3"/>
  <c r="AH186" i="3"/>
  <c r="AG186" i="3"/>
  <c r="AF186" i="3"/>
  <c r="AE186" i="3"/>
  <c r="AD186" i="3"/>
  <c r="AC186" i="3"/>
  <c r="AB186" i="3"/>
  <c r="AA186" i="3"/>
  <c r="Z186" i="3"/>
  <c r="Y186" i="3"/>
  <c r="X186" i="3"/>
  <c r="AU181" i="3"/>
  <c r="AT181" i="3"/>
  <c r="AS181" i="3"/>
  <c r="AR181" i="3"/>
  <c r="AQ181" i="3"/>
  <c r="AP181" i="3"/>
  <c r="AO181" i="3"/>
  <c r="AN181" i="3"/>
  <c r="AM181" i="3"/>
  <c r="AL181" i="3"/>
  <c r="AK181" i="3"/>
  <c r="AJ181" i="3"/>
  <c r="AI181" i="3"/>
  <c r="AH181" i="3"/>
  <c r="AG181" i="3"/>
  <c r="AF181" i="3"/>
  <c r="AE181" i="3"/>
  <c r="AD181" i="3"/>
  <c r="AC181" i="3"/>
  <c r="AB181" i="3"/>
  <c r="AA181" i="3"/>
  <c r="Z181" i="3"/>
  <c r="Y181" i="3"/>
  <c r="X181" i="3"/>
  <c r="AU170" i="3"/>
  <c r="AT170" i="3"/>
  <c r="AS170" i="3"/>
  <c r="AR170" i="3"/>
  <c r="AQ170" i="3"/>
  <c r="AP170" i="3"/>
  <c r="AO170" i="3"/>
  <c r="AN170" i="3"/>
  <c r="AM170" i="3"/>
  <c r="AL170" i="3"/>
  <c r="AK170" i="3"/>
  <c r="AJ170" i="3"/>
  <c r="AI170" i="3"/>
  <c r="AH170" i="3"/>
  <c r="AG170" i="3"/>
  <c r="AF170" i="3"/>
  <c r="AE170" i="3"/>
  <c r="AD170" i="3"/>
  <c r="AC170" i="3"/>
  <c r="AB170" i="3"/>
  <c r="AA170" i="3"/>
  <c r="Z170" i="3"/>
  <c r="Y170" i="3"/>
  <c r="X170" i="3"/>
  <c r="AU133" i="3"/>
  <c r="AT133" i="3"/>
  <c r="AS133" i="3"/>
  <c r="AR133" i="3"/>
  <c r="AQ133" i="3"/>
  <c r="AP133" i="3"/>
  <c r="AO133" i="3"/>
  <c r="AN133" i="3"/>
  <c r="AM133" i="3"/>
  <c r="AL133" i="3"/>
  <c r="AK133" i="3"/>
  <c r="AJ133" i="3"/>
  <c r="AI133" i="3"/>
  <c r="AH133" i="3"/>
  <c r="AG133" i="3"/>
  <c r="AF133" i="3"/>
  <c r="AE133" i="3"/>
  <c r="AD133" i="3"/>
  <c r="AC133" i="3"/>
  <c r="AB133" i="3"/>
  <c r="AA133" i="3"/>
  <c r="Z133" i="3"/>
  <c r="Y133" i="3"/>
  <c r="X133" i="3"/>
  <c r="AU128" i="3"/>
  <c r="AT128" i="3"/>
  <c r="AS128" i="3"/>
  <c r="AR128" i="3"/>
  <c r="AQ128" i="3"/>
  <c r="AP128" i="3"/>
  <c r="AO128" i="3"/>
  <c r="AN128" i="3"/>
  <c r="AM128" i="3"/>
  <c r="AL128" i="3"/>
  <c r="AK128" i="3"/>
  <c r="AJ128" i="3"/>
  <c r="AI128" i="3"/>
  <c r="AH128" i="3"/>
  <c r="AG128" i="3"/>
  <c r="AF128" i="3"/>
  <c r="AE128" i="3"/>
  <c r="AD128" i="3"/>
  <c r="AC128" i="3"/>
  <c r="AB128" i="3"/>
  <c r="AA128" i="3"/>
  <c r="Z128" i="3"/>
  <c r="Y128" i="3"/>
  <c r="X128" i="3"/>
  <c r="AU121" i="3"/>
  <c r="AT121" i="3"/>
  <c r="AS121" i="3"/>
  <c r="AR121" i="3"/>
  <c r="AQ121" i="3"/>
  <c r="AP121" i="3"/>
  <c r="AO121" i="3"/>
  <c r="AN121" i="3"/>
  <c r="AM121" i="3"/>
  <c r="AL121" i="3"/>
  <c r="AK121" i="3"/>
  <c r="AJ121" i="3"/>
  <c r="AI121" i="3"/>
  <c r="AH121" i="3"/>
  <c r="AG121" i="3"/>
  <c r="AF121" i="3"/>
  <c r="AE121" i="3"/>
  <c r="AD121" i="3"/>
  <c r="AC121" i="3"/>
  <c r="AB121" i="3"/>
  <c r="AA121" i="3"/>
  <c r="Z121" i="3"/>
  <c r="Y121" i="3"/>
  <c r="X121" i="3"/>
  <c r="AU106" i="3"/>
  <c r="AT106" i="3"/>
  <c r="AS106" i="3"/>
  <c r="AR106" i="3"/>
  <c r="AQ106" i="3"/>
  <c r="AP106" i="3"/>
  <c r="AO106" i="3"/>
  <c r="AN106" i="3"/>
  <c r="AM106" i="3"/>
  <c r="AL106" i="3"/>
  <c r="AK106" i="3"/>
  <c r="AJ106" i="3"/>
  <c r="AI106" i="3"/>
  <c r="AH106" i="3"/>
  <c r="AG106" i="3"/>
  <c r="AF106" i="3"/>
  <c r="AE106" i="3"/>
  <c r="AD106" i="3"/>
  <c r="AC106" i="3"/>
  <c r="AB106" i="3"/>
  <c r="AA106" i="3"/>
  <c r="Z106" i="3"/>
  <c r="Y106" i="3"/>
  <c r="X106" i="3"/>
  <c r="AU103" i="3"/>
  <c r="AT103" i="3"/>
  <c r="AS103" i="3"/>
  <c r="AR103" i="3"/>
  <c r="AQ103" i="3"/>
  <c r="AP103" i="3"/>
  <c r="AO103" i="3"/>
  <c r="AN103" i="3"/>
  <c r="AM103" i="3"/>
  <c r="AL103" i="3"/>
  <c r="AK103" i="3"/>
  <c r="AJ103" i="3"/>
  <c r="AI103" i="3"/>
  <c r="AH103" i="3"/>
  <c r="AG103" i="3"/>
  <c r="AF103" i="3"/>
  <c r="AE103" i="3"/>
  <c r="AD103" i="3"/>
  <c r="AC103" i="3"/>
  <c r="AB103" i="3"/>
  <c r="AA103" i="3"/>
  <c r="Z103" i="3"/>
  <c r="Y103" i="3"/>
  <c r="X103" i="3"/>
  <c r="AU100" i="3"/>
  <c r="AT100" i="3"/>
  <c r="AS100" i="3"/>
  <c r="AR100" i="3"/>
  <c r="AQ100" i="3"/>
  <c r="AP100" i="3"/>
  <c r="AO100" i="3"/>
  <c r="AN100" i="3"/>
  <c r="AM100" i="3"/>
  <c r="AL100" i="3"/>
  <c r="AK100" i="3"/>
  <c r="AJ100" i="3"/>
  <c r="AI100" i="3"/>
  <c r="AH100" i="3"/>
  <c r="AG100" i="3"/>
  <c r="AF100" i="3"/>
  <c r="AE100" i="3"/>
  <c r="AD100" i="3"/>
  <c r="AC100" i="3"/>
  <c r="AB100" i="3"/>
  <c r="AA100" i="3"/>
  <c r="Z100" i="3"/>
  <c r="Y100" i="3"/>
  <c r="X100" i="3"/>
  <c r="AU97" i="3"/>
  <c r="AT97" i="3"/>
  <c r="AS97" i="3"/>
  <c r="AR97" i="3"/>
  <c r="AQ97" i="3"/>
  <c r="AP97" i="3"/>
  <c r="AO97" i="3"/>
  <c r="AN97" i="3"/>
  <c r="AM97" i="3"/>
  <c r="AL97" i="3"/>
  <c r="AK97" i="3"/>
  <c r="AJ97" i="3"/>
  <c r="AI97" i="3"/>
  <c r="AH97" i="3"/>
  <c r="AG97" i="3"/>
  <c r="AF97" i="3"/>
  <c r="AE97" i="3"/>
  <c r="AD97" i="3"/>
  <c r="AC97" i="3"/>
  <c r="AB97" i="3"/>
  <c r="AA97" i="3"/>
  <c r="Z97" i="3"/>
  <c r="Y97" i="3"/>
  <c r="X97" i="3"/>
  <c r="AU94" i="3"/>
  <c r="AT94" i="3"/>
  <c r="AS94" i="3"/>
  <c r="AR94" i="3"/>
  <c r="AQ94" i="3"/>
  <c r="AP94" i="3"/>
  <c r="AO94" i="3"/>
  <c r="AN94" i="3"/>
  <c r="AM94" i="3"/>
  <c r="AL94" i="3"/>
  <c r="AK94" i="3"/>
  <c r="AJ94" i="3"/>
  <c r="AI94" i="3"/>
  <c r="AH94" i="3"/>
  <c r="AG94" i="3"/>
  <c r="AF94" i="3"/>
  <c r="AE94" i="3"/>
  <c r="AD94" i="3"/>
  <c r="AC94" i="3"/>
  <c r="AC93" i="3" s="1"/>
  <c r="AC90" i="3" s="1"/>
  <c r="AB94" i="3"/>
  <c r="AA94" i="3"/>
  <c r="Z94" i="3"/>
  <c r="Y94" i="3"/>
  <c r="X94" i="3"/>
  <c r="AU93" i="3"/>
  <c r="AT93" i="3"/>
  <c r="AS93" i="3"/>
  <c r="AR93" i="3"/>
  <c r="AQ93" i="3"/>
  <c r="AP93" i="3"/>
  <c r="AP90" i="3" s="1"/>
  <c r="AO93" i="3"/>
  <c r="AO90" i="3" s="1"/>
  <c r="AN93" i="3"/>
  <c r="AN90" i="3" s="1"/>
  <c r="AM93" i="3"/>
  <c r="AL93" i="3"/>
  <c r="AL90" i="3" s="1"/>
  <c r="AK93" i="3"/>
  <c r="AK90" i="3" s="1"/>
  <c r="AJ93" i="3"/>
  <c r="AJ90" i="3" s="1"/>
  <c r="AI93" i="3"/>
  <c r="AH93" i="3"/>
  <c r="AH90" i="3" s="1"/>
  <c r="AG93" i="3"/>
  <c r="AG90" i="3" s="1"/>
  <c r="AF93" i="3"/>
  <c r="AF90" i="3" s="1"/>
  <c r="AE93" i="3"/>
  <c r="AE90" i="3" s="1"/>
  <c r="AD93" i="3"/>
  <c r="AD90" i="3" s="1"/>
  <c r="AB93" i="3"/>
  <c r="AB90" i="3" s="1"/>
  <c r="AA93" i="3"/>
  <c r="AA90" i="3" s="1"/>
  <c r="Z93" i="3"/>
  <c r="Z90" i="3" s="1"/>
  <c r="Y93" i="3"/>
  <c r="Y90" i="3" s="1"/>
  <c r="X93" i="3"/>
  <c r="X90" i="3" s="1"/>
  <c r="AU90" i="3"/>
  <c r="AT90" i="3"/>
  <c r="AS90" i="3"/>
  <c r="AR90" i="3"/>
  <c r="AQ90" i="3"/>
  <c r="AU82" i="3"/>
  <c r="AT82" i="3"/>
  <c r="AS82" i="3"/>
  <c r="AR82" i="3"/>
  <c r="AQ82" i="3"/>
  <c r="AP82" i="3"/>
  <c r="AO82" i="3"/>
  <c r="AN82" i="3"/>
  <c r="AM82" i="3"/>
  <c r="AL82" i="3"/>
  <c r="AK82" i="3"/>
  <c r="AJ82" i="3"/>
  <c r="AI82" i="3"/>
  <c r="AH82" i="3"/>
  <c r="AG82" i="3"/>
  <c r="AF82" i="3"/>
  <c r="AE82" i="3"/>
  <c r="AD82" i="3"/>
  <c r="AC82" i="3"/>
  <c r="AB82" i="3"/>
  <c r="AA82" i="3"/>
  <c r="Z82" i="3"/>
  <c r="Y82" i="3"/>
  <c r="X82" i="3"/>
  <c r="AU65" i="3"/>
  <c r="AT65" i="3"/>
  <c r="AS65" i="3"/>
  <c r="AR65" i="3"/>
  <c r="AQ65" i="3"/>
  <c r="AP65" i="3"/>
  <c r="AO65" i="3"/>
  <c r="AN65" i="3"/>
  <c r="AM65" i="3"/>
  <c r="AL65" i="3"/>
  <c r="AK65" i="3"/>
  <c r="AJ65" i="3"/>
  <c r="AI65" i="3"/>
  <c r="AH65" i="3"/>
  <c r="AG65" i="3"/>
  <c r="AF65" i="3"/>
  <c r="AE65" i="3"/>
  <c r="AD65" i="3"/>
  <c r="AC65" i="3"/>
  <c r="AB65" i="3"/>
  <c r="AA65" i="3"/>
  <c r="Z65" i="3"/>
  <c r="Y65" i="3"/>
  <c r="X65" i="3"/>
  <c r="AU59" i="3"/>
  <c r="AT59" i="3"/>
  <c r="AS59" i="3"/>
  <c r="AR59" i="3"/>
  <c r="AQ59" i="3"/>
  <c r="AP59" i="3"/>
  <c r="AO59" i="3"/>
  <c r="AN59" i="3"/>
  <c r="AM59" i="3"/>
  <c r="AL59" i="3"/>
  <c r="AK59" i="3"/>
  <c r="AJ59" i="3"/>
  <c r="AI59" i="3"/>
  <c r="AH59" i="3"/>
  <c r="AG59" i="3"/>
  <c r="AF59" i="3"/>
  <c r="AE59" i="3"/>
  <c r="AD59" i="3"/>
  <c r="AC59" i="3"/>
  <c r="AB59" i="3"/>
  <c r="AA59" i="3"/>
  <c r="Z59" i="3"/>
  <c r="Y59" i="3"/>
  <c r="X59" i="3"/>
  <c r="AU55" i="3"/>
  <c r="AT55" i="3"/>
  <c r="AS55" i="3"/>
  <c r="AR55" i="3"/>
  <c r="AQ55" i="3"/>
  <c r="AP55" i="3"/>
  <c r="AO55" i="3"/>
  <c r="AN55" i="3"/>
  <c r="AM55" i="3"/>
  <c r="AL55" i="3"/>
  <c r="AK55" i="3"/>
  <c r="AJ55" i="3"/>
  <c r="AI55" i="3"/>
  <c r="AH55" i="3"/>
  <c r="AG55" i="3"/>
  <c r="AF55" i="3"/>
  <c r="AE55" i="3"/>
  <c r="AD55" i="3"/>
  <c r="AC55" i="3"/>
  <c r="AB55" i="3"/>
  <c r="AA55" i="3"/>
  <c r="Z55" i="3"/>
  <c r="Y55" i="3"/>
  <c r="X55" i="3"/>
  <c r="AU48" i="3"/>
  <c r="AT48" i="3"/>
  <c r="AS48" i="3"/>
  <c r="AR48" i="3"/>
  <c r="AQ48" i="3"/>
  <c r="AP48" i="3"/>
  <c r="AO48" i="3"/>
  <c r="AN48" i="3"/>
  <c r="AM48" i="3"/>
  <c r="AL48" i="3"/>
  <c r="AK48" i="3"/>
  <c r="AJ48" i="3"/>
  <c r="AI48" i="3"/>
  <c r="AH48" i="3"/>
  <c r="AG48" i="3"/>
  <c r="AF48" i="3"/>
  <c r="AE48" i="3"/>
  <c r="AD48" i="3"/>
  <c r="AC48" i="3"/>
  <c r="AB48" i="3"/>
  <c r="AA48" i="3"/>
  <c r="Z48" i="3"/>
  <c r="Y48" i="3"/>
  <c r="X48" i="3"/>
  <c r="AU43" i="3"/>
  <c r="AT43" i="3"/>
  <c r="AS43" i="3"/>
  <c r="AR43" i="3"/>
  <c r="AQ43" i="3"/>
  <c r="AP43" i="3"/>
  <c r="AO43" i="3"/>
  <c r="AN43" i="3"/>
  <c r="AM43" i="3"/>
  <c r="AL43" i="3"/>
  <c r="AK43" i="3"/>
  <c r="AJ43" i="3"/>
  <c r="AI43" i="3"/>
  <c r="AH43" i="3"/>
  <c r="AG43" i="3"/>
  <c r="AF43" i="3"/>
  <c r="AE43" i="3"/>
  <c r="AD43" i="3"/>
  <c r="AC43" i="3"/>
  <c r="AB43" i="3"/>
  <c r="AA43" i="3"/>
  <c r="Z43" i="3"/>
  <c r="Y43" i="3"/>
  <c r="X43" i="3"/>
  <c r="AU42" i="3"/>
  <c r="AT42" i="3"/>
  <c r="AS42" i="3"/>
  <c r="AR42" i="3"/>
  <c r="AQ42" i="3"/>
  <c r="AP42" i="3"/>
  <c r="AO42" i="3"/>
  <c r="AN42" i="3"/>
  <c r="AM42" i="3"/>
  <c r="AL42" i="3"/>
  <c r="AK42" i="3"/>
  <c r="AJ42" i="3"/>
  <c r="AI42" i="3"/>
  <c r="AH42" i="3"/>
  <c r="AG42" i="3"/>
  <c r="AF42" i="3"/>
  <c r="AE42" i="3"/>
  <c r="AD42" i="3"/>
  <c r="AC42" i="3"/>
  <c r="AB42" i="3"/>
  <c r="AA42" i="3"/>
  <c r="Z42" i="3"/>
  <c r="Y42" i="3"/>
  <c r="X42" i="3"/>
  <c r="AU36" i="3"/>
  <c r="AT36" i="3"/>
  <c r="AS36" i="3"/>
  <c r="AR36" i="3"/>
  <c r="AQ36" i="3"/>
  <c r="AP36" i="3"/>
  <c r="AO36" i="3"/>
  <c r="AN36" i="3"/>
  <c r="AM36" i="3"/>
  <c r="AL36" i="3"/>
  <c r="AK36" i="3"/>
  <c r="AJ36" i="3"/>
  <c r="AI36" i="3"/>
  <c r="AH36" i="3"/>
  <c r="AG36" i="3"/>
  <c r="AF36" i="3"/>
  <c r="AE36" i="3"/>
  <c r="AD36" i="3"/>
  <c r="AC36" i="3"/>
  <c r="AB36" i="3"/>
  <c r="AA36" i="3"/>
  <c r="Z36" i="3"/>
  <c r="Y36" i="3"/>
  <c r="X36" i="3"/>
  <c r="AU33" i="3"/>
  <c r="AT33" i="3"/>
  <c r="AS33" i="3"/>
  <c r="AR33" i="3"/>
  <c r="AQ33" i="3"/>
  <c r="AP33" i="3"/>
  <c r="AO33" i="3"/>
  <c r="AN33" i="3"/>
  <c r="AM33" i="3"/>
  <c r="AL33" i="3"/>
  <c r="AK33" i="3"/>
  <c r="AJ33" i="3"/>
  <c r="AI33" i="3"/>
  <c r="AH33" i="3"/>
  <c r="AG33" i="3"/>
  <c r="AF33" i="3"/>
  <c r="AE33" i="3"/>
  <c r="AD33" i="3"/>
  <c r="AC33" i="3"/>
  <c r="AB33" i="3"/>
  <c r="AA33" i="3"/>
  <c r="Z33" i="3"/>
  <c r="Y33" i="3"/>
  <c r="X33" i="3"/>
  <c r="AU29" i="3"/>
  <c r="AT29" i="3"/>
  <c r="AS29" i="3"/>
  <c r="AR29" i="3"/>
  <c r="AQ29" i="3"/>
  <c r="AP29" i="3"/>
  <c r="AO29" i="3"/>
  <c r="AN29" i="3"/>
  <c r="AM29" i="3"/>
  <c r="AL29" i="3"/>
  <c r="AK29" i="3"/>
  <c r="AJ29" i="3"/>
  <c r="AI29" i="3"/>
  <c r="AH29" i="3"/>
  <c r="AG29" i="3"/>
  <c r="AF29" i="3"/>
  <c r="AE29" i="3"/>
  <c r="AD29" i="3"/>
  <c r="AC29" i="3"/>
  <c r="AB29" i="3"/>
  <c r="AA29" i="3"/>
  <c r="Z29" i="3"/>
  <c r="Y29" i="3"/>
  <c r="X29" i="3"/>
  <c r="AU25" i="3"/>
  <c r="AT25" i="3"/>
  <c r="AS25" i="3"/>
  <c r="AR25" i="3"/>
  <c r="AQ25" i="3"/>
  <c r="AP25" i="3"/>
  <c r="AO25" i="3"/>
  <c r="AN25" i="3"/>
  <c r="AM25" i="3"/>
  <c r="AL25" i="3"/>
  <c r="AK25" i="3"/>
  <c r="AJ25" i="3"/>
  <c r="AI25" i="3"/>
  <c r="AH25" i="3"/>
  <c r="AG25" i="3"/>
  <c r="AF25" i="3"/>
  <c r="AE25" i="3"/>
  <c r="AD25" i="3"/>
  <c r="AC25" i="3"/>
  <c r="AB25" i="3"/>
  <c r="AA25" i="3"/>
  <c r="Z25" i="3"/>
  <c r="Y25" i="3"/>
  <c r="X25" i="3"/>
  <c r="AU20" i="3"/>
  <c r="AT20" i="3"/>
  <c r="AS20" i="3"/>
  <c r="AR20" i="3"/>
  <c r="AQ20" i="3"/>
  <c r="AP20" i="3"/>
  <c r="AO20" i="3"/>
  <c r="AN20" i="3"/>
  <c r="AM20" i="3"/>
  <c r="AL20" i="3"/>
  <c r="AK20" i="3"/>
  <c r="AJ20" i="3"/>
  <c r="AI20" i="3"/>
  <c r="AH20" i="3"/>
  <c r="AG20" i="3"/>
  <c r="AF20" i="3"/>
  <c r="AE20" i="3"/>
  <c r="AD20" i="3"/>
  <c r="AC20" i="3"/>
  <c r="AB20" i="3"/>
  <c r="AA20" i="3"/>
  <c r="Z20" i="3"/>
  <c r="Y20" i="3"/>
  <c r="X20" i="3"/>
  <c r="AU13" i="3"/>
  <c r="AT13" i="3"/>
  <c r="AS13" i="3"/>
  <c r="AR13" i="3"/>
  <c r="AQ13" i="3"/>
  <c r="AP13" i="3"/>
  <c r="AO13" i="3"/>
  <c r="AN13" i="3"/>
  <c r="AM13" i="3"/>
  <c r="AL13" i="3"/>
  <c r="AK13" i="3"/>
  <c r="AJ13" i="3"/>
  <c r="AI13" i="3"/>
  <c r="AH13" i="3"/>
  <c r="AG13" i="3"/>
  <c r="AF13" i="3"/>
  <c r="AE13" i="3"/>
  <c r="AD13" i="3"/>
  <c r="AC13" i="3"/>
  <c r="AB13" i="3"/>
  <c r="AA13" i="3"/>
  <c r="Z13" i="3"/>
  <c r="Y13" i="3"/>
  <c r="X13" i="3"/>
  <c r="W261" i="3"/>
  <c r="V261" i="3"/>
  <c r="U261" i="3"/>
  <c r="T261" i="3"/>
  <c r="S261" i="3"/>
  <c r="R261" i="3"/>
  <c r="Q261" i="3"/>
  <c r="P261" i="3"/>
  <c r="O261" i="3"/>
  <c r="N261" i="3"/>
  <c r="M261" i="3"/>
  <c r="L261" i="3"/>
  <c r="K261" i="3"/>
  <c r="J261" i="3"/>
  <c r="I261" i="3"/>
  <c r="W247" i="3"/>
  <c r="V247" i="3"/>
  <c r="U247" i="3"/>
  <c r="T247" i="3"/>
  <c r="S247" i="3"/>
  <c r="R247" i="3"/>
  <c r="Q247" i="3"/>
  <c r="P247" i="3"/>
  <c r="O247" i="3"/>
  <c r="N247" i="3"/>
  <c r="M247" i="3"/>
  <c r="L247" i="3"/>
  <c r="K247" i="3"/>
  <c r="J247" i="3"/>
  <c r="I247" i="3"/>
  <c r="W224" i="3"/>
  <c r="W221" i="3" s="1"/>
  <c r="V224" i="3"/>
  <c r="V221" i="3" s="1"/>
  <c r="U224" i="3"/>
  <c r="U221" i="3" s="1"/>
  <c r="T224" i="3"/>
  <c r="T221" i="3" s="1"/>
  <c r="S224" i="3"/>
  <c r="S221" i="3" s="1"/>
  <c r="R224" i="3"/>
  <c r="R221" i="3" s="1"/>
  <c r="Q224" i="3"/>
  <c r="Q221" i="3" s="1"/>
  <c r="P224" i="3"/>
  <c r="O224" i="3"/>
  <c r="O221" i="3" s="1"/>
  <c r="N224" i="3"/>
  <c r="N221" i="3" s="1"/>
  <c r="M224" i="3"/>
  <c r="M221" i="3" s="1"/>
  <c r="L224" i="3"/>
  <c r="L221" i="3" s="1"/>
  <c r="K224" i="3"/>
  <c r="K221" i="3" s="1"/>
  <c r="J224" i="3"/>
  <c r="J221" i="3" s="1"/>
  <c r="I224" i="3"/>
  <c r="I221" i="3" s="1"/>
  <c r="P221" i="3"/>
  <c r="AV211" i="3"/>
  <c r="W203" i="3"/>
  <c r="V203" i="3"/>
  <c r="U203" i="3"/>
  <c r="T203" i="3"/>
  <c r="S203" i="3"/>
  <c r="R203" i="3"/>
  <c r="Q203" i="3"/>
  <c r="P203" i="3"/>
  <c r="O203" i="3"/>
  <c r="N203" i="3"/>
  <c r="M203" i="3"/>
  <c r="L203" i="3"/>
  <c r="K203" i="3"/>
  <c r="J203" i="3"/>
  <c r="I203" i="3"/>
  <c r="W196" i="3"/>
  <c r="V196" i="3"/>
  <c r="U196" i="3"/>
  <c r="T196" i="3"/>
  <c r="S196" i="3"/>
  <c r="R196" i="3"/>
  <c r="Q196" i="3"/>
  <c r="P196" i="3"/>
  <c r="O196" i="3"/>
  <c r="N196" i="3"/>
  <c r="M196" i="3"/>
  <c r="L196" i="3"/>
  <c r="K196" i="3"/>
  <c r="J196" i="3"/>
  <c r="I196" i="3"/>
  <c r="W189" i="3"/>
  <c r="V189" i="3"/>
  <c r="U189" i="3"/>
  <c r="T189" i="3"/>
  <c r="S189" i="3"/>
  <c r="R189" i="3"/>
  <c r="Q189" i="3"/>
  <c r="P189" i="3"/>
  <c r="O189" i="3"/>
  <c r="N189" i="3"/>
  <c r="M189" i="3"/>
  <c r="L189" i="3"/>
  <c r="K189" i="3"/>
  <c r="J189" i="3"/>
  <c r="I189" i="3"/>
  <c r="W186" i="3"/>
  <c r="V186" i="3"/>
  <c r="U186" i="3"/>
  <c r="T186" i="3"/>
  <c r="S186" i="3"/>
  <c r="R186" i="3"/>
  <c r="Q186" i="3"/>
  <c r="P186" i="3"/>
  <c r="O186" i="3"/>
  <c r="N186" i="3"/>
  <c r="M186" i="3"/>
  <c r="L186" i="3"/>
  <c r="K186" i="3"/>
  <c r="J186" i="3"/>
  <c r="I186" i="3"/>
  <c r="W181" i="3"/>
  <c r="V181" i="3"/>
  <c r="U181" i="3"/>
  <c r="T181" i="3"/>
  <c r="S181" i="3"/>
  <c r="R181" i="3"/>
  <c r="Q181" i="3"/>
  <c r="P181" i="3"/>
  <c r="O181" i="3"/>
  <c r="N181" i="3"/>
  <c r="M181" i="3"/>
  <c r="L181" i="3"/>
  <c r="K181" i="3"/>
  <c r="J181" i="3"/>
  <c r="I181" i="3"/>
  <c r="W170" i="3"/>
  <c r="V170" i="3"/>
  <c r="U170" i="3"/>
  <c r="T170" i="3"/>
  <c r="S170" i="3"/>
  <c r="R170" i="3"/>
  <c r="Q170" i="3"/>
  <c r="P170" i="3"/>
  <c r="O170" i="3"/>
  <c r="N170" i="3"/>
  <c r="M170" i="3"/>
  <c r="L170" i="3"/>
  <c r="K170" i="3"/>
  <c r="J170" i="3"/>
  <c r="I170" i="3"/>
  <c r="W133" i="3"/>
  <c r="V133" i="3"/>
  <c r="U133" i="3"/>
  <c r="T133" i="3"/>
  <c r="S133" i="3"/>
  <c r="R133" i="3"/>
  <c r="Q133" i="3"/>
  <c r="P133" i="3"/>
  <c r="O133" i="3"/>
  <c r="N133" i="3"/>
  <c r="M133" i="3"/>
  <c r="L133" i="3"/>
  <c r="K133" i="3"/>
  <c r="J133" i="3"/>
  <c r="I133" i="3"/>
  <c r="W128" i="3"/>
  <c r="V128" i="3"/>
  <c r="U128" i="3"/>
  <c r="T128" i="3"/>
  <c r="S128" i="3"/>
  <c r="R128" i="3"/>
  <c r="Q128" i="3"/>
  <c r="P128" i="3"/>
  <c r="O128" i="3"/>
  <c r="N128" i="3"/>
  <c r="M128" i="3"/>
  <c r="L128" i="3"/>
  <c r="K128" i="3"/>
  <c r="J128" i="3"/>
  <c r="I128" i="3"/>
  <c r="W121" i="3"/>
  <c r="V121" i="3"/>
  <c r="U121" i="3"/>
  <c r="T121" i="3"/>
  <c r="S121" i="3"/>
  <c r="R121" i="3"/>
  <c r="Q121" i="3"/>
  <c r="P121" i="3"/>
  <c r="O121" i="3"/>
  <c r="N121" i="3"/>
  <c r="M121" i="3"/>
  <c r="L121" i="3"/>
  <c r="K121" i="3"/>
  <c r="J121" i="3"/>
  <c r="I121" i="3"/>
  <c r="W106" i="3"/>
  <c r="V106" i="3"/>
  <c r="U106" i="3"/>
  <c r="T106" i="3"/>
  <c r="S106" i="3"/>
  <c r="R106" i="3"/>
  <c r="Q106" i="3"/>
  <c r="P106" i="3"/>
  <c r="O106" i="3"/>
  <c r="N106" i="3"/>
  <c r="M106" i="3"/>
  <c r="L106" i="3"/>
  <c r="K106" i="3"/>
  <c r="J106" i="3"/>
  <c r="I106" i="3"/>
  <c r="W103" i="3"/>
  <c r="V103" i="3"/>
  <c r="U103" i="3"/>
  <c r="T103" i="3"/>
  <c r="S103" i="3"/>
  <c r="R103" i="3"/>
  <c r="Q103" i="3"/>
  <c r="P103" i="3"/>
  <c r="O103" i="3"/>
  <c r="N103" i="3"/>
  <c r="M103" i="3"/>
  <c r="L103" i="3"/>
  <c r="K103" i="3"/>
  <c r="J103" i="3"/>
  <c r="I103" i="3"/>
  <c r="W100" i="3"/>
  <c r="V100" i="3"/>
  <c r="U100" i="3"/>
  <c r="T100" i="3"/>
  <c r="S100" i="3"/>
  <c r="R100" i="3"/>
  <c r="Q100" i="3"/>
  <c r="P100" i="3"/>
  <c r="O100" i="3"/>
  <c r="N100" i="3"/>
  <c r="M100" i="3"/>
  <c r="L100" i="3"/>
  <c r="K100" i="3"/>
  <c r="J100" i="3"/>
  <c r="I100" i="3"/>
  <c r="W97" i="3"/>
  <c r="V97" i="3"/>
  <c r="U97" i="3"/>
  <c r="T97" i="3"/>
  <c r="S97" i="3"/>
  <c r="R97" i="3"/>
  <c r="Q97" i="3"/>
  <c r="P97" i="3"/>
  <c r="O97" i="3"/>
  <c r="N97" i="3"/>
  <c r="M97" i="3"/>
  <c r="L97" i="3"/>
  <c r="K97" i="3"/>
  <c r="J97" i="3"/>
  <c r="I97" i="3"/>
  <c r="W94" i="3"/>
  <c r="V94" i="3"/>
  <c r="U94" i="3"/>
  <c r="T94" i="3"/>
  <c r="S94" i="3"/>
  <c r="R94" i="3"/>
  <c r="Q94" i="3"/>
  <c r="P94" i="3"/>
  <c r="O94" i="3"/>
  <c r="N94" i="3"/>
  <c r="M94" i="3"/>
  <c r="L94" i="3"/>
  <c r="K94" i="3"/>
  <c r="J94" i="3"/>
  <c r="I94" i="3"/>
  <c r="W82" i="3"/>
  <c r="V82" i="3"/>
  <c r="U82" i="3"/>
  <c r="T82" i="3"/>
  <c r="S82" i="3"/>
  <c r="R82" i="3"/>
  <c r="Q82" i="3"/>
  <c r="P82" i="3"/>
  <c r="O82" i="3"/>
  <c r="N82" i="3"/>
  <c r="M82" i="3"/>
  <c r="L82" i="3"/>
  <c r="K82" i="3"/>
  <c r="J82" i="3"/>
  <c r="I82" i="3"/>
  <c r="W65" i="3"/>
  <c r="V65" i="3"/>
  <c r="U65" i="3"/>
  <c r="T65" i="3"/>
  <c r="S65" i="3"/>
  <c r="R65" i="3"/>
  <c r="Q65" i="3"/>
  <c r="P65" i="3"/>
  <c r="O65" i="3"/>
  <c r="N65" i="3"/>
  <c r="M65" i="3"/>
  <c r="L65" i="3"/>
  <c r="K65" i="3"/>
  <c r="J65" i="3"/>
  <c r="I65" i="3"/>
  <c r="W59" i="3"/>
  <c r="V59" i="3"/>
  <c r="U59" i="3"/>
  <c r="T59" i="3"/>
  <c r="S59" i="3"/>
  <c r="R59" i="3"/>
  <c r="Q59" i="3"/>
  <c r="P59" i="3"/>
  <c r="O59" i="3"/>
  <c r="N59" i="3"/>
  <c r="M59" i="3"/>
  <c r="L59" i="3"/>
  <c r="K59" i="3"/>
  <c r="J59" i="3"/>
  <c r="I59" i="3"/>
  <c r="W55" i="3"/>
  <c r="V55" i="3"/>
  <c r="U55" i="3"/>
  <c r="T55" i="3"/>
  <c r="S55" i="3"/>
  <c r="R55" i="3"/>
  <c r="Q55" i="3"/>
  <c r="P55" i="3"/>
  <c r="O55" i="3"/>
  <c r="N55" i="3"/>
  <c r="M55" i="3"/>
  <c r="L55" i="3"/>
  <c r="K55" i="3"/>
  <c r="J55" i="3"/>
  <c r="I55" i="3"/>
  <c r="W48" i="3"/>
  <c r="V48" i="3"/>
  <c r="U48" i="3"/>
  <c r="T48" i="3"/>
  <c r="S48" i="3"/>
  <c r="R48" i="3"/>
  <c r="Q48" i="3"/>
  <c r="P48" i="3"/>
  <c r="O48" i="3"/>
  <c r="N48" i="3"/>
  <c r="M48" i="3"/>
  <c r="L48" i="3"/>
  <c r="K48" i="3"/>
  <c r="J48" i="3"/>
  <c r="I48" i="3"/>
  <c r="W43" i="3"/>
  <c r="V43" i="3"/>
  <c r="U43" i="3"/>
  <c r="T43" i="3"/>
  <c r="S43" i="3"/>
  <c r="R43" i="3"/>
  <c r="Q43" i="3"/>
  <c r="P43" i="3"/>
  <c r="O43" i="3"/>
  <c r="N43" i="3"/>
  <c r="M43" i="3"/>
  <c r="L43" i="3"/>
  <c r="K43" i="3"/>
  <c r="J43" i="3"/>
  <c r="I43" i="3"/>
  <c r="W36" i="3"/>
  <c r="V36" i="3"/>
  <c r="U36" i="3"/>
  <c r="T36" i="3"/>
  <c r="S36" i="3"/>
  <c r="R36" i="3"/>
  <c r="Q36" i="3"/>
  <c r="P36" i="3"/>
  <c r="O36" i="3"/>
  <c r="N36" i="3"/>
  <c r="M36" i="3"/>
  <c r="L36" i="3"/>
  <c r="K36" i="3"/>
  <c r="J36" i="3"/>
  <c r="I36" i="3"/>
  <c r="W33" i="3"/>
  <c r="V33" i="3"/>
  <c r="U33" i="3"/>
  <c r="T33" i="3"/>
  <c r="S33" i="3"/>
  <c r="R33" i="3"/>
  <c r="Q33" i="3"/>
  <c r="P33" i="3"/>
  <c r="O33" i="3"/>
  <c r="N33" i="3"/>
  <c r="M33" i="3"/>
  <c r="L33" i="3"/>
  <c r="K33" i="3"/>
  <c r="J33" i="3"/>
  <c r="I33" i="3"/>
  <c r="W29" i="3"/>
  <c r="V29" i="3"/>
  <c r="U29" i="3"/>
  <c r="T29" i="3"/>
  <c r="S29" i="3"/>
  <c r="R29" i="3"/>
  <c r="Q29" i="3"/>
  <c r="P29" i="3"/>
  <c r="O29" i="3"/>
  <c r="N29" i="3"/>
  <c r="M29" i="3"/>
  <c r="L29" i="3"/>
  <c r="K29" i="3"/>
  <c r="J29" i="3"/>
  <c r="I29" i="3"/>
  <c r="W25" i="3"/>
  <c r="V25" i="3"/>
  <c r="U25" i="3"/>
  <c r="T25" i="3"/>
  <c r="S25" i="3"/>
  <c r="R25" i="3"/>
  <c r="Q25" i="3"/>
  <c r="P25" i="3"/>
  <c r="O25" i="3"/>
  <c r="N25" i="3"/>
  <c r="M25" i="3"/>
  <c r="L25" i="3"/>
  <c r="K25" i="3"/>
  <c r="J25" i="3"/>
  <c r="I25" i="3"/>
  <c r="W20" i="3"/>
  <c r="V20" i="3"/>
  <c r="U20" i="3"/>
  <c r="T20" i="3"/>
  <c r="S20" i="3"/>
  <c r="R20" i="3"/>
  <c r="Q20" i="3"/>
  <c r="P20" i="3"/>
  <c r="O20" i="3"/>
  <c r="N20" i="3"/>
  <c r="M20" i="3"/>
  <c r="L20" i="3"/>
  <c r="K20" i="3"/>
  <c r="J20" i="3"/>
  <c r="I20" i="3"/>
  <c r="W13" i="3"/>
  <c r="V13" i="3"/>
  <c r="U13" i="3"/>
  <c r="T13" i="3"/>
  <c r="S13" i="3"/>
  <c r="R13" i="3"/>
  <c r="Q13" i="3"/>
  <c r="P13" i="3"/>
  <c r="O13" i="3"/>
  <c r="N13" i="3"/>
  <c r="M13" i="3"/>
  <c r="L13" i="3"/>
  <c r="K13" i="3"/>
  <c r="J13" i="3"/>
  <c r="I13" i="3"/>
  <c r="M13" i="4" l="1"/>
  <c r="N13" i="4" s="1"/>
  <c r="M21" i="4"/>
  <c r="N21" i="4" s="1"/>
  <c r="I21" i="4"/>
  <c r="M29" i="4"/>
  <c r="N29" i="4" s="1"/>
  <c r="M37" i="4"/>
  <c r="N37" i="4" s="1"/>
  <c r="I37" i="4"/>
  <c r="I217" i="1"/>
  <c r="M217" i="1" s="1"/>
  <c r="D39" i="6"/>
  <c r="D35" i="6"/>
  <c r="D31" i="6"/>
  <c r="D27" i="6"/>
  <c r="D23" i="6"/>
  <c r="D19" i="6"/>
  <c r="D38" i="6"/>
  <c r="D34" i="6"/>
  <c r="D30" i="6"/>
  <c r="D26" i="6"/>
  <c r="D22" i="6"/>
  <c r="D18" i="6"/>
  <c r="D33" i="6"/>
  <c r="D29" i="6"/>
  <c r="D17" i="6"/>
  <c r="D32" i="6"/>
  <c r="D24" i="6"/>
  <c r="D16" i="6"/>
  <c r="D21" i="6"/>
  <c r="D37" i="6"/>
  <c r="D25" i="6"/>
  <c r="D36" i="6"/>
  <c r="D28" i="6"/>
  <c r="D20" i="6"/>
  <c r="L16" i="6"/>
  <c r="M16" i="6" s="1"/>
  <c r="L24" i="6"/>
  <c r="M24" i="6" s="1"/>
  <c r="L32" i="6"/>
  <c r="M32" i="6" s="1"/>
  <c r="O217" i="1"/>
  <c r="J23" i="6"/>
  <c r="J36" i="6"/>
  <c r="J19" i="6"/>
  <c r="J11" i="6"/>
  <c r="J37" i="6"/>
  <c r="J33" i="6"/>
  <c r="J29" i="6"/>
  <c r="J25" i="6"/>
  <c r="J20" i="6"/>
  <c r="J16" i="6"/>
  <c r="J12" i="6"/>
  <c r="J40" i="6"/>
  <c r="J32" i="6"/>
  <c r="J28" i="6"/>
  <c r="J24" i="6"/>
  <c r="J15" i="6"/>
  <c r="J38" i="6"/>
  <c r="J30" i="6"/>
  <c r="J21" i="6"/>
  <c r="J13" i="6"/>
  <c r="J35" i="6"/>
  <c r="J27" i="6"/>
  <c r="J18" i="6"/>
  <c r="J10" i="6"/>
  <c r="J39" i="6"/>
  <c r="J14" i="6"/>
  <c r="J34" i="6"/>
  <c r="J26" i="6"/>
  <c r="J17" i="6"/>
  <c r="J31" i="6"/>
  <c r="J22" i="6"/>
  <c r="M14" i="4"/>
  <c r="N14" i="4" s="1"/>
  <c r="M18" i="4"/>
  <c r="N18" i="4" s="1"/>
  <c r="M22" i="4"/>
  <c r="N22" i="4" s="1"/>
  <c r="M26" i="4"/>
  <c r="N26" i="4" s="1"/>
  <c r="M30" i="4"/>
  <c r="N30" i="4" s="1"/>
  <c r="M34" i="4"/>
  <c r="N34" i="4" s="1"/>
  <c r="M38" i="4"/>
  <c r="N38" i="4" s="1"/>
  <c r="H17" i="6"/>
  <c r="H33" i="6"/>
  <c r="Y217" i="1"/>
  <c r="Y211" i="1" s="1"/>
  <c r="T31" i="6"/>
  <c r="T35" i="6"/>
  <c r="T26" i="6"/>
  <c r="T18" i="6"/>
  <c r="T10" i="6"/>
  <c r="T37" i="6"/>
  <c r="T33" i="6"/>
  <c r="T28" i="6"/>
  <c r="T24" i="6"/>
  <c r="T20" i="6"/>
  <c r="T16" i="6"/>
  <c r="T12" i="6"/>
  <c r="T40" i="6"/>
  <c r="T36" i="6"/>
  <c r="T32" i="6"/>
  <c r="T27" i="6"/>
  <c r="T23" i="6"/>
  <c r="T19" i="6"/>
  <c r="T15" i="6"/>
  <c r="T11" i="6"/>
  <c r="T39" i="6"/>
  <c r="T30" i="6"/>
  <c r="T22" i="6"/>
  <c r="T14" i="6"/>
  <c r="T38" i="6"/>
  <c r="T21" i="6"/>
  <c r="T34" i="6"/>
  <c r="T17" i="6"/>
  <c r="T29" i="6"/>
  <c r="T13" i="6"/>
  <c r="T25" i="6"/>
  <c r="L17" i="6"/>
  <c r="M17" i="6" s="1"/>
  <c r="L33" i="6"/>
  <c r="M33" i="6" s="1"/>
  <c r="M17" i="4"/>
  <c r="N17" i="4" s="1"/>
  <c r="M25" i="4"/>
  <c r="N25" i="4" s="1"/>
  <c r="I25" i="4"/>
  <c r="M33" i="4"/>
  <c r="N33" i="4" s="1"/>
  <c r="L12" i="6"/>
  <c r="M12" i="6" s="1"/>
  <c r="L20" i="6"/>
  <c r="M20" i="6" s="1"/>
  <c r="L28" i="6"/>
  <c r="M28" i="6" s="1"/>
  <c r="L36" i="6"/>
  <c r="M36" i="6" s="1"/>
  <c r="I11" i="4"/>
  <c r="M15" i="4"/>
  <c r="N15" i="4" s="1"/>
  <c r="M19" i="4"/>
  <c r="N19" i="4" s="1"/>
  <c r="I19" i="4"/>
  <c r="M23" i="4"/>
  <c r="N23" i="4" s="1"/>
  <c r="M27" i="4"/>
  <c r="N27" i="4" s="1"/>
  <c r="I27" i="4"/>
  <c r="M31" i="4"/>
  <c r="N31" i="4" s="1"/>
  <c r="M35" i="4"/>
  <c r="N35" i="4" s="1"/>
  <c r="I35" i="4"/>
  <c r="M39" i="4"/>
  <c r="N39" i="4" s="1"/>
  <c r="L10" i="6"/>
  <c r="H10" i="6"/>
  <c r="L14" i="6"/>
  <c r="M14" i="6" s="1"/>
  <c r="L18" i="6"/>
  <c r="M18" i="6" s="1"/>
  <c r="H18" i="6"/>
  <c r="L22" i="6"/>
  <c r="M22" i="6" s="1"/>
  <c r="L26" i="6"/>
  <c r="M26" i="6" s="1"/>
  <c r="H26" i="6"/>
  <c r="L30" i="6"/>
  <c r="M30" i="6" s="1"/>
  <c r="L34" i="6"/>
  <c r="M34" i="6" s="1"/>
  <c r="H34" i="6"/>
  <c r="L38" i="6"/>
  <c r="M38" i="6" s="1"/>
  <c r="L21" i="6"/>
  <c r="M21" i="6" s="1"/>
  <c r="L37" i="6"/>
  <c r="M37" i="6" s="1"/>
  <c r="I16" i="7"/>
  <c r="L251" i="3"/>
  <c r="M12" i="4"/>
  <c r="N12" i="4" s="1"/>
  <c r="I12" i="4"/>
  <c r="M16" i="4"/>
  <c r="N16" i="4" s="1"/>
  <c r="M20" i="4"/>
  <c r="N20" i="4" s="1"/>
  <c r="I20" i="4"/>
  <c r="M24" i="4"/>
  <c r="N24" i="4" s="1"/>
  <c r="M28" i="4"/>
  <c r="N28" i="4" s="1"/>
  <c r="I28" i="4"/>
  <c r="M32" i="4"/>
  <c r="N32" i="4" s="1"/>
  <c r="M36" i="4"/>
  <c r="N36" i="4" s="1"/>
  <c r="I36" i="4"/>
  <c r="M40" i="4"/>
  <c r="N40" i="4" s="1"/>
  <c r="L11" i="6"/>
  <c r="M11" i="6" s="1"/>
  <c r="L15" i="6"/>
  <c r="M15" i="6" s="1"/>
  <c r="L19" i="6"/>
  <c r="M19" i="6" s="1"/>
  <c r="L23" i="6"/>
  <c r="M23" i="6" s="1"/>
  <c r="L27" i="6"/>
  <c r="M27" i="6" s="1"/>
  <c r="L31" i="6"/>
  <c r="M31" i="6" s="1"/>
  <c r="L35" i="6"/>
  <c r="M35" i="6" s="1"/>
  <c r="L39" i="6"/>
  <c r="M39" i="6" s="1"/>
  <c r="W217" i="1"/>
  <c r="W211" i="1" s="1"/>
  <c r="R27" i="6"/>
  <c r="R18" i="6"/>
  <c r="R34" i="6"/>
  <c r="R40" i="6"/>
  <c r="R36" i="6"/>
  <c r="R32" i="6"/>
  <c r="R28" i="6"/>
  <c r="R23" i="6"/>
  <c r="R19" i="6"/>
  <c r="R15" i="6"/>
  <c r="R10" i="6"/>
  <c r="R39" i="6"/>
  <c r="R35" i="6"/>
  <c r="R31" i="6"/>
  <c r="R26" i="6"/>
  <c r="R22" i="6"/>
  <c r="R14" i="6"/>
  <c r="R38" i="6"/>
  <c r="R37" i="6"/>
  <c r="R25" i="6"/>
  <c r="R17" i="6"/>
  <c r="R29" i="6"/>
  <c r="R33" i="6"/>
  <c r="R24" i="6"/>
  <c r="R16" i="6"/>
  <c r="R11" i="6"/>
  <c r="R12" i="6"/>
  <c r="R30" i="6"/>
  <c r="R21" i="6"/>
  <c r="R13" i="6"/>
  <c r="R20" i="6"/>
  <c r="L25" i="6"/>
  <c r="M25" i="6" s="1"/>
  <c r="H72" i="9"/>
  <c r="I70" i="9" s="1"/>
  <c r="H88" i="9"/>
  <c r="I88" i="9" s="1"/>
  <c r="I76" i="9"/>
  <c r="I84" i="9"/>
  <c r="H104" i="9"/>
  <c r="I104" i="9" s="1"/>
  <c r="H120" i="9"/>
  <c r="I109" i="9" s="1"/>
  <c r="I116" i="9"/>
  <c r="O12" i="5"/>
  <c r="P12" i="5" s="1"/>
  <c r="O16" i="5"/>
  <c r="P16" i="5" s="1"/>
  <c r="O20" i="5"/>
  <c r="P20" i="5" s="1"/>
  <c r="O24" i="5"/>
  <c r="P24" i="5" s="1"/>
  <c r="O28" i="5"/>
  <c r="P28" i="5" s="1"/>
  <c r="O32" i="5"/>
  <c r="P32" i="5" s="1"/>
  <c r="O36" i="5"/>
  <c r="P36" i="5" s="1"/>
  <c r="O13" i="5"/>
  <c r="P13" i="5" s="1"/>
  <c r="O17" i="5"/>
  <c r="P17" i="5" s="1"/>
  <c r="O21" i="5"/>
  <c r="P21" i="5" s="1"/>
  <c r="O25" i="5"/>
  <c r="P25" i="5" s="1"/>
  <c r="O29" i="5"/>
  <c r="P29" i="5" s="1"/>
  <c r="O33" i="5"/>
  <c r="P33" i="5" s="1"/>
  <c r="O37" i="5"/>
  <c r="P37" i="5" s="1"/>
  <c r="I174" i="1"/>
  <c r="M174" i="1" s="1"/>
  <c r="D39" i="5"/>
  <c r="D27" i="5"/>
  <c r="D38" i="5"/>
  <c r="D34" i="5"/>
  <c r="D30" i="5"/>
  <c r="D26" i="5"/>
  <c r="D33" i="5"/>
  <c r="D29" i="5"/>
  <c r="D36" i="5"/>
  <c r="D28" i="5"/>
  <c r="D35" i="5"/>
  <c r="D37" i="5"/>
  <c r="D25" i="5"/>
  <c r="D32" i="5"/>
  <c r="D24" i="5"/>
  <c r="D31" i="5"/>
  <c r="O10" i="5"/>
  <c r="P10" i="5" s="1"/>
  <c r="O14" i="5"/>
  <c r="P14" i="5" s="1"/>
  <c r="O18" i="5"/>
  <c r="P18" i="5" s="1"/>
  <c r="O22" i="5"/>
  <c r="P22" i="5" s="1"/>
  <c r="O26" i="5"/>
  <c r="P26" i="5" s="1"/>
  <c r="O30" i="5"/>
  <c r="P30" i="5" s="1"/>
  <c r="O34" i="5"/>
  <c r="P34" i="5" s="1"/>
  <c r="O38" i="5"/>
  <c r="P38" i="5" s="1"/>
  <c r="U174" i="1"/>
  <c r="T25" i="5"/>
  <c r="T19" i="5"/>
  <c r="T15" i="5"/>
  <c r="T11" i="5"/>
  <c r="T37" i="5"/>
  <c r="T33" i="5"/>
  <c r="T29" i="5"/>
  <c r="T24" i="5"/>
  <c r="T18" i="5"/>
  <c r="T14" i="5"/>
  <c r="T10" i="5"/>
  <c r="T40" i="5"/>
  <c r="T36" i="5"/>
  <c r="T32" i="5"/>
  <c r="T28" i="5"/>
  <c r="T23" i="5"/>
  <c r="T21" i="5"/>
  <c r="T17" i="5"/>
  <c r="T13" i="5"/>
  <c r="T39" i="5"/>
  <c r="T35" i="5"/>
  <c r="T31" i="5"/>
  <c r="T27" i="5"/>
  <c r="T22" i="5"/>
  <c r="T20" i="5"/>
  <c r="T16" i="5"/>
  <c r="T12" i="5"/>
  <c r="T38" i="5"/>
  <c r="T34" i="5"/>
  <c r="T30" i="5"/>
  <c r="T26" i="5"/>
  <c r="O11" i="5"/>
  <c r="P11" i="5" s="1"/>
  <c r="O15" i="5"/>
  <c r="P15" i="5" s="1"/>
  <c r="O19" i="5"/>
  <c r="P19" i="5" s="1"/>
  <c r="O23" i="5"/>
  <c r="P23" i="5" s="1"/>
  <c r="O27" i="5"/>
  <c r="P27" i="5" s="1"/>
  <c r="O31" i="5"/>
  <c r="P31" i="5" s="1"/>
  <c r="O35" i="5"/>
  <c r="P35" i="5" s="1"/>
  <c r="O39" i="5"/>
  <c r="P39" i="5" s="1"/>
  <c r="W174" i="1"/>
  <c r="V29" i="5"/>
  <c r="V19" i="5"/>
  <c r="V15" i="5"/>
  <c r="V11" i="5"/>
  <c r="V39" i="5"/>
  <c r="V35" i="5"/>
  <c r="V31" i="5"/>
  <c r="V26" i="5"/>
  <c r="V22" i="5"/>
  <c r="V18" i="5"/>
  <c r="V14" i="5"/>
  <c r="V10" i="5"/>
  <c r="V38" i="5"/>
  <c r="V34" i="5"/>
  <c r="V30" i="5"/>
  <c r="V25" i="5"/>
  <c r="V21" i="5"/>
  <c r="V17" i="5"/>
  <c r="V13" i="5"/>
  <c r="V37" i="5"/>
  <c r="V33" i="5"/>
  <c r="V28" i="5"/>
  <c r="V24" i="5"/>
  <c r="V20" i="5"/>
  <c r="V16" i="5"/>
  <c r="V12" i="5"/>
  <c r="V40" i="5"/>
  <c r="V36" i="5"/>
  <c r="V32" i="5"/>
  <c r="V27" i="5"/>
  <c r="V23" i="5"/>
  <c r="M165" i="1"/>
  <c r="AM90" i="3"/>
  <c r="AI90" i="3"/>
  <c r="AW137" i="3"/>
  <c r="AY137" i="3" s="1"/>
  <c r="AZ137" i="3" s="1"/>
  <c r="BE42" i="3"/>
  <c r="AY93" i="3"/>
  <c r="BE93" i="3"/>
  <c r="BC42" i="3"/>
  <c r="BC93" i="3"/>
  <c r="AY42" i="3"/>
  <c r="T93" i="3"/>
  <c r="T90" i="3" s="1"/>
  <c r="L93" i="3"/>
  <c r="L90" i="3" s="1"/>
  <c r="P93" i="3"/>
  <c r="P90" i="3" s="1"/>
  <c r="Q93" i="3"/>
  <c r="Q90" i="3" s="1"/>
  <c r="I93" i="3"/>
  <c r="U93" i="3"/>
  <c r="U90" i="3" s="1"/>
  <c r="K93" i="3"/>
  <c r="K90" i="3" s="1"/>
  <c r="O93" i="3"/>
  <c r="O90" i="3" s="1"/>
  <c r="S93" i="3"/>
  <c r="S90" i="3" s="1"/>
  <c r="W93" i="3"/>
  <c r="W90" i="3" s="1"/>
  <c r="M93" i="3"/>
  <c r="M90" i="3" s="1"/>
  <c r="M42" i="3"/>
  <c r="Q42" i="3"/>
  <c r="U42" i="3"/>
  <c r="O211" i="1"/>
  <c r="G40" i="6"/>
  <c r="H40" i="6" s="1"/>
  <c r="J40" i="5"/>
  <c r="K40" i="5" s="1"/>
  <c r="L42" i="3"/>
  <c r="P42" i="3"/>
  <c r="T42" i="3"/>
  <c r="AV261" i="3"/>
  <c r="I192" i="1" s="1"/>
  <c r="I42" i="3"/>
  <c r="AY251" i="3"/>
  <c r="BA251" i="3"/>
  <c r="BA42" i="3"/>
  <c r="BA93" i="3"/>
  <c r="I251" i="3"/>
  <c r="I211" i="1"/>
  <c r="H41" i="4"/>
  <c r="I41" i="4" s="1"/>
  <c r="M11" i="4"/>
  <c r="N11" i="4" s="1"/>
  <c r="K88" i="9"/>
  <c r="BC251" i="3"/>
  <c r="BE251" i="3"/>
  <c r="X251" i="3"/>
  <c r="AB251" i="3"/>
  <c r="AF251" i="3"/>
  <c r="AJ251" i="3"/>
  <c r="AN251" i="3"/>
  <c r="AR251" i="3"/>
  <c r="J251" i="3"/>
  <c r="R251" i="3"/>
  <c r="AA175" i="3"/>
  <c r="AM175" i="3"/>
  <c r="AU175" i="3"/>
  <c r="AA251" i="3"/>
  <c r="AM251" i="3"/>
  <c r="AU251" i="3"/>
  <c r="AU254" i="3" s="1"/>
  <c r="N42" i="3"/>
  <c r="K42" i="3"/>
  <c r="O42" i="3"/>
  <c r="W42" i="3"/>
  <c r="N93" i="3"/>
  <c r="N90" i="3" s="1"/>
  <c r="N175" i="3" s="1"/>
  <c r="O251" i="3"/>
  <c r="S251" i="3"/>
  <c r="AB175" i="3"/>
  <c r="AJ175" i="3"/>
  <c r="AN175" i="3"/>
  <c r="M251" i="3"/>
  <c r="Q251" i="3"/>
  <c r="U251" i="3"/>
  <c r="P251" i="3"/>
  <c r="T251" i="3"/>
  <c r="Y175" i="3"/>
  <c r="AC175" i="3"/>
  <c r="AG175" i="3"/>
  <c r="AK175" i="3"/>
  <c r="AO175" i="3"/>
  <c r="AS175" i="3"/>
  <c r="Y251" i="3"/>
  <c r="AC251" i="3"/>
  <c r="AC254" i="3" s="1"/>
  <c r="AG251" i="3"/>
  <c r="AG254" i="3" s="1"/>
  <c r="AK251" i="3"/>
  <c r="AO251" i="3"/>
  <c r="AS251" i="3"/>
  <c r="N251" i="3"/>
  <c r="N254" i="3" s="1"/>
  <c r="V251" i="3"/>
  <c r="AE175" i="3"/>
  <c r="AI175" i="3"/>
  <c r="AQ175" i="3"/>
  <c r="AE251" i="3"/>
  <c r="AE254" i="3" s="1"/>
  <c r="AI251" i="3"/>
  <c r="AQ251" i="3"/>
  <c r="J42" i="3"/>
  <c r="R42" i="3"/>
  <c r="V42" i="3"/>
  <c r="S42" i="3"/>
  <c r="J93" i="3"/>
  <c r="J90" i="3" s="1"/>
  <c r="J175" i="3" s="1"/>
  <c r="R93" i="3"/>
  <c r="R90" i="3" s="1"/>
  <c r="R175" i="3" s="1"/>
  <c r="V93" i="3"/>
  <c r="V90" i="3" s="1"/>
  <c r="V175" i="3" s="1"/>
  <c r="K251" i="3"/>
  <c r="W251" i="3"/>
  <c r="X175" i="3"/>
  <c r="AF175" i="3"/>
  <c r="AR175" i="3"/>
  <c r="Z175" i="3"/>
  <c r="AD175" i="3"/>
  <c r="AH175" i="3"/>
  <c r="AL175" i="3"/>
  <c r="AP175" i="3"/>
  <c r="AT175" i="3"/>
  <c r="Z251" i="3"/>
  <c r="AD251" i="3"/>
  <c r="AH251" i="3"/>
  <c r="AH254" i="3" s="1"/>
  <c r="AL251" i="3"/>
  <c r="AP251" i="3"/>
  <c r="AT251" i="3"/>
  <c r="I90" i="3"/>
  <c r="AM254" i="3" l="1"/>
  <c r="AN254" i="3"/>
  <c r="O40" i="5"/>
  <c r="P40" i="5" s="1"/>
  <c r="L175" i="3"/>
  <c r="L254" i="3" s="1"/>
  <c r="I111" i="9"/>
  <c r="I106" i="9"/>
  <c r="H39" i="6"/>
  <c r="H31" i="6"/>
  <c r="H23" i="6"/>
  <c r="H15" i="6"/>
  <c r="M10" i="6"/>
  <c r="L40" i="6"/>
  <c r="M40" i="6" s="1"/>
  <c r="H36" i="6"/>
  <c r="H20" i="6"/>
  <c r="H29" i="6"/>
  <c r="H13" i="6"/>
  <c r="I34" i="4"/>
  <c r="I26" i="4"/>
  <c r="I18" i="4"/>
  <c r="H32" i="6"/>
  <c r="H16" i="6"/>
  <c r="I105" i="9"/>
  <c r="I79" i="9"/>
  <c r="I74" i="9"/>
  <c r="I40" i="4"/>
  <c r="I32" i="4"/>
  <c r="I24" i="4"/>
  <c r="I16" i="4"/>
  <c r="H38" i="6"/>
  <c r="H30" i="6"/>
  <c r="H22" i="6"/>
  <c r="H14" i="6"/>
  <c r="I39" i="4"/>
  <c r="I31" i="4"/>
  <c r="I23" i="4"/>
  <c r="I15" i="4"/>
  <c r="I33" i="4"/>
  <c r="I17" i="4"/>
  <c r="H25" i="6"/>
  <c r="I29" i="4"/>
  <c r="I13" i="4"/>
  <c r="I65" i="9"/>
  <c r="V254" i="3"/>
  <c r="I64" i="9"/>
  <c r="I63" i="9"/>
  <c r="I58" i="9"/>
  <c r="H35" i="6"/>
  <c r="H27" i="6"/>
  <c r="H19" i="6"/>
  <c r="H11" i="6"/>
  <c r="H28" i="6"/>
  <c r="H12" i="6"/>
  <c r="H37" i="6"/>
  <c r="H21" i="6"/>
  <c r="I38" i="4"/>
  <c r="I30" i="4"/>
  <c r="I22" i="4"/>
  <c r="I14" i="4"/>
  <c r="H24" i="6"/>
  <c r="AK254" i="3"/>
  <c r="AL254" i="3"/>
  <c r="AQ254" i="3"/>
  <c r="AQ265" i="3" s="1"/>
  <c r="AS254" i="3"/>
  <c r="AS265" i="3" s="1"/>
  <c r="X254" i="3"/>
  <c r="AT254" i="3"/>
  <c r="AD254" i="3"/>
  <c r="AD265" i="3" s="1"/>
  <c r="AP254" i="3"/>
  <c r="AP265" i="3" s="1"/>
  <c r="Z254" i="3"/>
  <c r="AI254" i="3"/>
  <c r="AO254" i="3"/>
  <c r="AO265" i="3" s="1"/>
  <c r="Y254" i="3"/>
  <c r="AA254" i="3"/>
  <c r="R254" i="3"/>
  <c r="AJ254" i="3"/>
  <c r="AJ265" i="3" s="1"/>
  <c r="AF254" i="3"/>
  <c r="AR254" i="3"/>
  <c r="AB254" i="3"/>
  <c r="I90" i="9"/>
  <c r="I93" i="9"/>
  <c r="I112" i="9"/>
  <c r="I100" i="9"/>
  <c r="I89" i="9"/>
  <c r="I60" i="9"/>
  <c r="I61" i="9"/>
  <c r="I107" i="9"/>
  <c r="I91" i="9"/>
  <c r="I75" i="9"/>
  <c r="I59" i="9"/>
  <c r="I118" i="9"/>
  <c r="I102" i="9"/>
  <c r="I86" i="9"/>
  <c r="I117" i="9"/>
  <c r="I85" i="9"/>
  <c r="I101" i="9"/>
  <c r="I95" i="9"/>
  <c r="I108" i="9"/>
  <c r="I96" i="9"/>
  <c r="L104" i="9" s="1"/>
  <c r="I73" i="9"/>
  <c r="I72" i="9"/>
  <c r="K72" i="9"/>
  <c r="I119" i="9"/>
  <c r="I103" i="9"/>
  <c r="I87" i="9"/>
  <c r="I71" i="9"/>
  <c r="I113" i="9"/>
  <c r="I114" i="9"/>
  <c r="I98" i="9"/>
  <c r="I82" i="9"/>
  <c r="I66" i="9"/>
  <c r="I81" i="9"/>
  <c r="K104" i="9"/>
  <c r="K120" i="9"/>
  <c r="I120" i="9"/>
  <c r="L120" i="9" s="1"/>
  <c r="I92" i="9"/>
  <c r="I80" i="9"/>
  <c r="I68" i="9"/>
  <c r="I57" i="9"/>
  <c r="I115" i="9"/>
  <c r="I99" i="9"/>
  <c r="I83" i="9"/>
  <c r="I67" i="9"/>
  <c r="I69" i="9"/>
  <c r="I110" i="9"/>
  <c r="I94" i="9"/>
  <c r="I78" i="9"/>
  <c r="I62" i="9"/>
  <c r="I97" i="9"/>
  <c r="I77" i="9"/>
  <c r="K32" i="5"/>
  <c r="K24" i="5"/>
  <c r="K16" i="5"/>
  <c r="K35" i="5"/>
  <c r="K27" i="5"/>
  <c r="K19" i="5"/>
  <c r="K11" i="5"/>
  <c r="K34" i="5"/>
  <c r="K26" i="5"/>
  <c r="K18" i="5"/>
  <c r="K33" i="5"/>
  <c r="K25" i="5"/>
  <c r="K17" i="5"/>
  <c r="K10" i="5"/>
  <c r="K36" i="5"/>
  <c r="K28" i="5"/>
  <c r="K20" i="5"/>
  <c r="K12" i="5"/>
  <c r="K39" i="5"/>
  <c r="K31" i="5"/>
  <c r="K23" i="5"/>
  <c r="K15" i="5"/>
  <c r="K38" i="5"/>
  <c r="K30" i="5"/>
  <c r="K22" i="5"/>
  <c r="K14" i="5"/>
  <c r="K37" i="5"/>
  <c r="K29" i="5"/>
  <c r="K21" i="5"/>
  <c r="K13" i="5"/>
  <c r="K175" i="3"/>
  <c r="K254" i="3" s="1"/>
  <c r="K265" i="3" s="1"/>
  <c r="M175" i="3"/>
  <c r="M254" i="3" s="1"/>
  <c r="M265" i="3" s="1"/>
  <c r="P175" i="3"/>
  <c r="P254" i="3" s="1"/>
  <c r="P265" i="3" s="1"/>
  <c r="BA137" i="3"/>
  <c r="BB137" i="3" s="1"/>
  <c r="O175" i="3"/>
  <c r="O254" i="3" s="1"/>
  <c r="O265" i="3" s="1"/>
  <c r="Q175" i="3"/>
  <c r="Q254" i="3" s="1"/>
  <c r="Q265" i="3" s="1"/>
  <c r="X265" i="3"/>
  <c r="S175" i="3"/>
  <c r="S254" i="3" s="1"/>
  <c r="S265" i="3" s="1"/>
  <c r="BE90" i="3"/>
  <c r="BC90" i="3"/>
  <c r="BA90" i="3"/>
  <c r="AY90" i="3"/>
  <c r="U175" i="3"/>
  <c r="U254" i="3" s="1"/>
  <c r="T175" i="3"/>
  <c r="T254" i="3" s="1"/>
  <c r="T265" i="3" s="1"/>
  <c r="W175" i="3"/>
  <c r="W254" i="3" s="1"/>
  <c r="AF265" i="3"/>
  <c r="J254" i="3"/>
  <c r="J265" i="3" s="1"/>
  <c r="M41" i="4"/>
  <c r="N41" i="4" s="1"/>
  <c r="N265" i="3"/>
  <c r="AR265" i="3"/>
  <c r="AB265" i="3"/>
  <c r="L265" i="3"/>
  <c r="AN265" i="3"/>
  <c r="V265" i="3"/>
  <c r="AT265" i="3"/>
  <c r="R265" i="3"/>
  <c r="AE265" i="3"/>
  <c r="AG265" i="3"/>
  <c r="M211" i="1"/>
  <c r="K56" i="9"/>
  <c r="AH265" i="3"/>
  <c r="AM265" i="3"/>
  <c r="L40" i="9"/>
  <c r="Z265" i="3"/>
  <c r="AC265" i="3"/>
  <c r="AU265" i="3"/>
  <c r="AL265" i="3"/>
  <c r="Y265" i="3"/>
  <c r="AI265" i="3"/>
  <c r="AK265" i="3"/>
  <c r="AA265" i="3"/>
  <c r="I175" i="3"/>
  <c r="L88" i="9" l="1"/>
  <c r="U265" i="3"/>
  <c r="W265" i="3"/>
  <c r="BC137" i="3"/>
  <c r="BD137" i="3" s="1"/>
  <c r="BE137" i="3" s="1"/>
  <c r="AY175" i="3"/>
  <c r="R211" i="1"/>
  <c r="S211" i="1" s="1"/>
  <c r="L56" i="9"/>
  <c r="L72" i="9"/>
  <c r="I254" i="3"/>
  <c r="AZ138" i="3" l="1"/>
  <c r="AZ164" i="3"/>
  <c r="AY254" i="3"/>
  <c r="AZ155" i="3"/>
  <c r="AZ15" i="3"/>
  <c r="AZ131" i="3"/>
  <c r="BC175" i="3"/>
  <c r="BD164" i="3" s="1"/>
  <c r="BF137" i="3"/>
  <c r="BE175" i="3"/>
  <c r="BF166" i="3" s="1"/>
  <c r="BF48" i="3"/>
  <c r="BF133" i="3"/>
  <c r="BF15" i="3"/>
  <c r="BF19" i="3"/>
  <c r="BF142" i="3"/>
  <c r="AZ173" i="3"/>
  <c r="AZ172" i="3"/>
  <c r="AZ168" i="3"/>
  <c r="AZ163" i="3"/>
  <c r="AZ159" i="3"/>
  <c r="AZ154" i="3"/>
  <c r="AZ150" i="3"/>
  <c r="AZ146" i="3"/>
  <c r="AZ142" i="3"/>
  <c r="AZ134" i="3"/>
  <c r="AZ129" i="3"/>
  <c r="AZ125" i="3"/>
  <c r="AZ117" i="3"/>
  <c r="AZ113" i="3"/>
  <c r="AZ109" i="3"/>
  <c r="AZ105" i="3"/>
  <c r="AZ101" i="3"/>
  <c r="AZ89" i="3"/>
  <c r="AZ85" i="3"/>
  <c r="AZ81" i="3"/>
  <c r="AZ77" i="3"/>
  <c r="AZ73" i="3"/>
  <c r="AZ69" i="3"/>
  <c r="AZ61" i="3"/>
  <c r="AZ57" i="3"/>
  <c r="AZ53" i="3"/>
  <c r="AZ49" i="3"/>
  <c r="AZ45" i="3"/>
  <c r="AZ41" i="3"/>
  <c r="AZ37" i="3"/>
  <c r="AZ21" i="3"/>
  <c r="AZ17" i="3"/>
  <c r="AZ174" i="3"/>
  <c r="AZ167" i="3"/>
  <c r="AZ161" i="3"/>
  <c r="AZ149" i="3"/>
  <c r="AZ144" i="3"/>
  <c r="AZ139" i="3"/>
  <c r="AZ127" i="3"/>
  <c r="AZ122" i="3"/>
  <c r="AZ116" i="3"/>
  <c r="AZ111" i="3"/>
  <c r="AZ95" i="3"/>
  <c r="AZ84" i="3"/>
  <c r="AZ79" i="3"/>
  <c r="AZ74" i="3"/>
  <c r="AZ68" i="3"/>
  <c r="AZ63" i="3"/>
  <c r="AZ58" i="3"/>
  <c r="AZ52" i="3"/>
  <c r="AZ47" i="3"/>
  <c r="AZ31" i="3"/>
  <c r="AZ26" i="3"/>
  <c r="AZ171" i="3"/>
  <c r="AZ166" i="3"/>
  <c r="AZ160" i="3"/>
  <c r="AZ153" i="3"/>
  <c r="AZ148" i="3"/>
  <c r="AZ143" i="3"/>
  <c r="AZ132" i="3"/>
  <c r="AZ126" i="3"/>
  <c r="AZ120" i="3"/>
  <c r="AZ115" i="3"/>
  <c r="AZ110" i="3"/>
  <c r="AZ104" i="3"/>
  <c r="AZ99" i="3"/>
  <c r="AZ88" i="3"/>
  <c r="AZ83" i="3"/>
  <c r="AZ78" i="3"/>
  <c r="AZ72" i="3"/>
  <c r="AZ67" i="3"/>
  <c r="AZ62" i="3"/>
  <c r="AZ56" i="3"/>
  <c r="AZ51" i="3"/>
  <c r="AZ46" i="3"/>
  <c r="AZ40" i="3"/>
  <c r="AZ35" i="3"/>
  <c r="AZ30" i="3"/>
  <c r="AZ24" i="3"/>
  <c r="AZ19" i="3"/>
  <c r="AZ14" i="3"/>
  <c r="AZ165" i="3"/>
  <c r="AZ158" i="3"/>
  <c r="AZ152" i="3"/>
  <c r="AZ147" i="3"/>
  <c r="AZ141" i="3"/>
  <c r="AZ136" i="3"/>
  <c r="AZ130" i="3"/>
  <c r="AZ124" i="3"/>
  <c r="AZ119" i="3"/>
  <c r="AZ114" i="3"/>
  <c r="AZ108" i="3"/>
  <c r="AZ98" i="3"/>
  <c r="AZ92" i="3"/>
  <c r="AZ87" i="3"/>
  <c r="AZ76" i="3"/>
  <c r="AZ71" i="3"/>
  <c r="AZ162" i="3"/>
  <c r="AZ140" i="3"/>
  <c r="AZ118" i="3"/>
  <c r="AZ96" i="3"/>
  <c r="AZ75" i="3"/>
  <c r="AZ60" i="3"/>
  <c r="AZ50" i="3"/>
  <c r="AZ39" i="3"/>
  <c r="AZ28" i="3"/>
  <c r="AZ18" i="3"/>
  <c r="AZ157" i="3"/>
  <c r="AZ135" i="3"/>
  <c r="AZ112" i="3"/>
  <c r="AZ91" i="3"/>
  <c r="AZ70" i="3"/>
  <c r="AZ38" i="3"/>
  <c r="AZ27" i="3"/>
  <c r="AZ16" i="3"/>
  <c r="AZ123" i="3"/>
  <c r="AZ64" i="3"/>
  <c r="AZ32" i="3"/>
  <c r="AZ151" i="3"/>
  <c r="AZ107" i="3"/>
  <c r="AZ86" i="3"/>
  <c r="AZ66" i="3"/>
  <c r="AZ44" i="3"/>
  <c r="AZ34" i="3"/>
  <c r="AZ23" i="3"/>
  <c r="AZ175" i="3"/>
  <c r="AZ169" i="3"/>
  <c r="AZ145" i="3"/>
  <c r="AZ102" i="3"/>
  <c r="AZ80" i="3"/>
  <c r="AZ54" i="3"/>
  <c r="AZ22" i="3"/>
  <c r="AZ13" i="3"/>
  <c r="AZ33" i="3"/>
  <c r="AZ55" i="3"/>
  <c r="AZ103" i="3"/>
  <c r="AZ133" i="3"/>
  <c r="AZ20" i="3"/>
  <c r="AZ36" i="3"/>
  <c r="AZ59" i="3"/>
  <c r="AZ94" i="3"/>
  <c r="AZ106" i="3"/>
  <c r="AZ25" i="3"/>
  <c r="AZ43" i="3"/>
  <c r="AZ65" i="3"/>
  <c r="AZ97" i="3"/>
  <c r="AZ121" i="3"/>
  <c r="AZ156" i="3"/>
  <c r="AZ29" i="3"/>
  <c r="AZ48" i="3"/>
  <c r="AZ82" i="3"/>
  <c r="AZ100" i="3"/>
  <c r="AZ128" i="3"/>
  <c r="AZ170" i="3"/>
  <c r="AZ93" i="3"/>
  <c r="AZ42" i="3"/>
  <c r="AZ90" i="3"/>
  <c r="I265" i="3"/>
  <c r="BF159" i="3" l="1"/>
  <c r="BF79" i="3"/>
  <c r="BF165" i="3"/>
  <c r="BF25" i="3"/>
  <c r="BF139" i="3"/>
  <c r="BF175" i="3"/>
  <c r="BF151" i="3"/>
  <c r="BF113" i="3"/>
  <c r="BF171" i="3"/>
  <c r="BF73" i="3"/>
  <c r="BF43" i="3"/>
  <c r="BF143" i="3"/>
  <c r="BF164" i="3"/>
  <c r="BF33" i="3"/>
  <c r="BF45" i="3"/>
  <c r="BF49" i="3"/>
  <c r="BF65" i="3"/>
  <c r="BF47" i="3"/>
  <c r="BF100" i="3"/>
  <c r="BF168" i="3"/>
  <c r="BF85" i="3"/>
  <c r="BF120" i="3"/>
  <c r="BF44" i="3"/>
  <c r="BF56" i="3"/>
  <c r="BF81" i="3"/>
  <c r="BF87" i="3"/>
  <c r="BF52" i="3"/>
  <c r="BF111" i="3"/>
  <c r="BF16" i="3"/>
  <c r="BF107" i="3"/>
  <c r="BF114" i="3"/>
  <c r="BF155" i="3"/>
  <c r="BF50" i="3"/>
  <c r="BF70" i="3"/>
  <c r="BD154" i="3"/>
  <c r="BD155" i="3"/>
  <c r="BF71" i="3"/>
  <c r="BF13" i="3"/>
  <c r="BF76" i="3"/>
  <c r="BF28" i="3"/>
  <c r="BF103" i="3"/>
  <c r="BF29" i="3"/>
  <c r="BF129" i="3"/>
  <c r="BF31" i="3"/>
  <c r="BF57" i="3"/>
  <c r="BF89" i="3"/>
  <c r="BF116" i="3"/>
  <c r="BF145" i="3"/>
  <c r="BF21" i="3"/>
  <c r="BF64" i="3"/>
  <c r="BF123" i="3"/>
  <c r="BF77" i="3"/>
  <c r="BF167" i="3"/>
  <c r="BF110" i="3"/>
  <c r="BF23" i="3"/>
  <c r="BF92" i="3"/>
  <c r="BF24" i="3"/>
  <c r="BF119" i="3"/>
  <c r="BF39" i="3"/>
  <c r="BF124" i="3"/>
  <c r="BF51" i="3"/>
  <c r="BF153" i="3"/>
  <c r="BF36" i="3"/>
  <c r="BF68" i="3"/>
  <c r="BF95" i="3"/>
  <c r="BF121" i="3"/>
  <c r="BF156" i="3"/>
  <c r="BF37" i="3"/>
  <c r="BF80" i="3"/>
  <c r="BF128" i="3"/>
  <c r="BF99" i="3"/>
  <c r="BF30" i="3"/>
  <c r="BF130" i="3"/>
  <c r="BF169" i="3"/>
  <c r="BF93" i="3"/>
  <c r="BF138" i="3"/>
  <c r="BF22" i="3"/>
  <c r="BF66" i="3"/>
  <c r="BF131" i="3"/>
  <c r="BE254" i="3"/>
  <c r="BE265" i="3" s="1"/>
  <c r="BD69" i="3"/>
  <c r="BC254" i="3"/>
  <c r="BC265" i="3" s="1"/>
  <c r="BF162" i="3"/>
  <c r="BF27" i="3"/>
  <c r="BF59" i="3"/>
  <c r="BF101" i="3"/>
  <c r="BF146" i="3"/>
  <c r="BF72" i="3"/>
  <c r="BF115" i="3"/>
  <c r="BF160" i="3"/>
  <c r="BF46" i="3"/>
  <c r="BF86" i="3"/>
  <c r="BF161" i="3"/>
  <c r="BF94" i="3"/>
  <c r="BF135" i="3"/>
  <c r="BD168" i="3"/>
  <c r="BF69" i="3"/>
  <c r="BF91" i="3"/>
  <c r="BF112" i="3"/>
  <c r="BF134" i="3"/>
  <c r="BF158" i="3"/>
  <c r="BF61" i="3"/>
  <c r="BF83" i="3"/>
  <c r="BF104" i="3"/>
  <c r="BF125" i="3"/>
  <c r="BF149" i="3"/>
  <c r="BF14" i="3"/>
  <c r="BF34" i="3"/>
  <c r="BF54" i="3"/>
  <c r="BF78" i="3"/>
  <c r="BF98" i="3"/>
  <c r="BF118" i="3"/>
  <c r="BF144" i="3"/>
  <c r="BF170" i="3"/>
  <c r="BF55" i="3"/>
  <c r="BF136" i="3"/>
  <c r="BF35" i="3"/>
  <c r="BF97" i="3"/>
  <c r="BF17" i="3"/>
  <c r="BF60" i="3"/>
  <c r="BF147" i="3"/>
  <c r="BF40" i="3"/>
  <c r="BF108" i="3"/>
  <c r="BF20" i="3"/>
  <c r="BF41" i="3"/>
  <c r="BF63" i="3"/>
  <c r="BF84" i="3"/>
  <c r="BF105" i="3"/>
  <c r="BF127" i="3"/>
  <c r="BF150" i="3"/>
  <c r="BF173" i="3"/>
  <c r="BF32" i="3"/>
  <c r="BF53" i="3"/>
  <c r="BF75" i="3"/>
  <c r="BF96" i="3"/>
  <c r="BF117" i="3"/>
  <c r="BF141" i="3"/>
  <c r="BF163" i="3"/>
  <c r="BF67" i="3"/>
  <c r="BF88" i="3"/>
  <c r="BF109" i="3"/>
  <c r="BF132" i="3"/>
  <c r="BF154" i="3"/>
  <c r="BF18" i="3"/>
  <c r="BF38" i="3"/>
  <c r="BF62" i="3"/>
  <c r="BF82" i="3"/>
  <c r="BF102" i="3"/>
  <c r="BF126" i="3"/>
  <c r="BF148" i="3"/>
  <c r="BF152" i="3"/>
  <c r="BD87" i="3"/>
  <c r="BD134" i="3"/>
  <c r="BD114" i="3"/>
  <c r="BD118" i="3"/>
  <c r="BD146" i="3"/>
  <c r="BD88" i="3"/>
  <c r="BD100" i="3"/>
  <c r="BD85" i="3"/>
  <c r="BD130" i="3"/>
  <c r="BD159" i="3"/>
  <c r="BD15" i="3"/>
  <c r="BD21" i="3"/>
  <c r="BD151" i="3"/>
  <c r="BD75" i="3"/>
  <c r="BD102" i="3"/>
  <c r="BD67" i="3"/>
  <c r="BD79" i="3"/>
  <c r="BD165" i="3"/>
  <c r="BD131" i="3"/>
  <c r="BF172" i="3"/>
  <c r="BF26" i="3"/>
  <c r="BF42" i="3"/>
  <c r="BF58" i="3"/>
  <c r="BF74" i="3"/>
  <c r="BF90" i="3"/>
  <c r="BF106" i="3"/>
  <c r="BF122" i="3"/>
  <c r="BF140" i="3"/>
  <c r="BF157" i="3"/>
  <c r="BF174" i="3"/>
  <c r="BD163" i="3"/>
  <c r="BD16" i="3"/>
  <c r="BD28" i="3"/>
  <c r="BD24" i="3"/>
  <c r="BD110" i="3"/>
  <c r="BD36" i="3"/>
  <c r="BD122" i="3"/>
  <c r="BD37" i="3"/>
  <c r="BD101" i="3"/>
  <c r="BD169" i="3"/>
  <c r="BD32" i="3"/>
  <c r="BD44" i="3"/>
  <c r="BD59" i="3"/>
  <c r="BD71" i="3"/>
  <c r="BD46" i="3"/>
  <c r="BD132" i="3"/>
  <c r="BD58" i="3"/>
  <c r="BD145" i="3"/>
  <c r="BD53" i="3"/>
  <c r="BD117" i="3"/>
  <c r="BD43" i="3"/>
  <c r="BD86" i="3"/>
  <c r="BD128" i="3"/>
  <c r="BD175" i="3"/>
  <c r="BD55" i="3"/>
  <c r="BD98" i="3"/>
  <c r="BD142" i="3"/>
  <c r="BD27" i="3"/>
  <c r="BD70" i="3"/>
  <c r="BD112" i="3"/>
  <c r="BD158" i="3"/>
  <c r="BD39" i="3"/>
  <c r="BD82" i="3"/>
  <c r="BD124" i="3"/>
  <c r="BD171" i="3"/>
  <c r="BD30" i="3"/>
  <c r="BD51" i="3"/>
  <c r="BD72" i="3"/>
  <c r="BD94" i="3"/>
  <c r="BD115" i="3"/>
  <c r="BD138" i="3"/>
  <c r="BD161" i="3"/>
  <c r="BD20" i="3"/>
  <c r="BD42" i="3"/>
  <c r="BD63" i="3"/>
  <c r="BD84" i="3"/>
  <c r="BD106" i="3"/>
  <c r="BD127" i="3"/>
  <c r="BD150" i="3"/>
  <c r="BD174" i="3"/>
  <c r="BD25" i="3"/>
  <c r="BD41" i="3"/>
  <c r="BD57" i="3"/>
  <c r="BD73" i="3"/>
  <c r="BD89" i="3"/>
  <c r="BD105" i="3"/>
  <c r="BD121" i="3"/>
  <c r="BD139" i="3"/>
  <c r="BD156" i="3"/>
  <c r="BD173" i="3"/>
  <c r="BD54" i="3"/>
  <c r="BD96" i="3"/>
  <c r="BD141" i="3"/>
  <c r="BD23" i="3"/>
  <c r="BD66" i="3"/>
  <c r="BD108" i="3"/>
  <c r="BD153" i="3"/>
  <c r="BD38" i="3"/>
  <c r="BD80" i="3"/>
  <c r="BD123" i="3"/>
  <c r="BD170" i="3"/>
  <c r="BD50" i="3"/>
  <c r="BD92" i="3"/>
  <c r="BD136" i="3"/>
  <c r="BD14" i="3"/>
  <c r="BD35" i="3"/>
  <c r="BD56" i="3"/>
  <c r="BD78" i="3"/>
  <c r="BD99" i="3"/>
  <c r="BD120" i="3"/>
  <c r="BD144" i="3"/>
  <c r="BD167" i="3"/>
  <c r="BD26" i="3"/>
  <c r="BD47" i="3"/>
  <c r="BD68" i="3"/>
  <c r="BD90" i="3"/>
  <c r="BD111" i="3"/>
  <c r="BD133" i="3"/>
  <c r="BD157" i="3"/>
  <c r="BD13" i="3"/>
  <c r="BD29" i="3"/>
  <c r="BD45" i="3"/>
  <c r="BD61" i="3"/>
  <c r="BD77" i="3"/>
  <c r="BD93" i="3"/>
  <c r="BD109" i="3"/>
  <c r="BD125" i="3"/>
  <c r="BD143" i="3"/>
  <c r="BD160" i="3"/>
  <c r="BD22" i="3"/>
  <c r="BD64" i="3"/>
  <c r="BD107" i="3"/>
  <c r="BD152" i="3"/>
  <c r="BD34" i="3"/>
  <c r="BD76" i="3"/>
  <c r="BD119" i="3"/>
  <c r="BD166" i="3"/>
  <c r="BD48" i="3"/>
  <c r="BD91" i="3"/>
  <c r="BD135" i="3"/>
  <c r="BD18" i="3"/>
  <c r="BD60" i="3"/>
  <c r="BD103" i="3"/>
  <c r="BD148" i="3"/>
  <c r="BD19" i="3"/>
  <c r="BD40" i="3"/>
  <c r="BD62" i="3"/>
  <c r="BD83" i="3"/>
  <c r="BD104" i="3"/>
  <c r="BD126" i="3"/>
  <c r="BD149" i="3"/>
  <c r="BD172" i="3"/>
  <c r="BD31" i="3"/>
  <c r="BD52" i="3"/>
  <c r="BD74" i="3"/>
  <c r="BD95" i="3"/>
  <c r="BD116" i="3"/>
  <c r="BD140" i="3"/>
  <c r="BD162" i="3"/>
  <c r="BD17" i="3"/>
  <c r="BD33" i="3"/>
  <c r="BD49" i="3"/>
  <c r="BD65" i="3"/>
  <c r="BD81" i="3"/>
  <c r="BD97" i="3"/>
  <c r="BD113" i="3"/>
  <c r="BD129" i="3"/>
  <c r="BD147" i="3"/>
  <c r="O136" i="1"/>
  <c r="AY265" i="3"/>
  <c r="W136" i="1"/>
  <c r="AV247" i="3"/>
  <c r="H224" i="3"/>
  <c r="H203" i="3"/>
  <c r="AV203" i="3" s="1"/>
  <c r="H196" i="3"/>
  <c r="AV196" i="3" s="1"/>
  <c r="H189" i="3"/>
  <c r="AV189" i="3" s="1"/>
  <c r="H186" i="3"/>
  <c r="AV186" i="3" s="1"/>
  <c r="H181" i="3"/>
  <c r="AV181" i="3" s="1"/>
  <c r="H170" i="3"/>
  <c r="AV170" i="3" s="1"/>
  <c r="H133" i="3"/>
  <c r="AV133" i="3" s="1"/>
  <c r="H128" i="3"/>
  <c r="AV128" i="3" s="1"/>
  <c r="H121" i="3"/>
  <c r="AV121" i="3" s="1"/>
  <c r="H106" i="3"/>
  <c r="AV106" i="3" s="1"/>
  <c r="H103" i="3"/>
  <c r="AV103" i="3" s="1"/>
  <c r="H100" i="3"/>
  <c r="AV100" i="3" s="1"/>
  <c r="H97" i="3"/>
  <c r="AV97" i="3" s="1"/>
  <c r="H94" i="3"/>
  <c r="AV94" i="3" s="1"/>
  <c r="H82" i="3"/>
  <c r="AV82" i="3" s="1"/>
  <c r="H65" i="3"/>
  <c r="AV65" i="3" s="1"/>
  <c r="H59" i="3"/>
  <c r="AV59" i="3" s="1"/>
  <c r="H55" i="3"/>
  <c r="H48" i="3"/>
  <c r="AV48" i="3" s="1"/>
  <c r="H43" i="3"/>
  <c r="AV43" i="3" s="1"/>
  <c r="H36" i="3"/>
  <c r="AV36" i="3" s="1"/>
  <c r="H33" i="3"/>
  <c r="AV33" i="3" s="1"/>
  <c r="H29" i="3"/>
  <c r="AV29" i="3" s="1"/>
  <c r="H25" i="3"/>
  <c r="AV25" i="3" s="1"/>
  <c r="H20" i="3"/>
  <c r="AV20" i="3" s="1"/>
  <c r="H13" i="3"/>
  <c r="AV13" i="3" s="1"/>
  <c r="X140" i="2"/>
  <c r="P140" i="2"/>
  <c r="X92" i="2"/>
  <c r="P92" i="2"/>
  <c r="Z92" i="2"/>
  <c r="X84" i="2"/>
  <c r="P84" i="2"/>
  <c r="Z84" i="2"/>
  <c r="X73" i="2"/>
  <c r="P73" i="2"/>
  <c r="Z73" i="2"/>
  <c r="X63" i="2"/>
  <c r="P63" i="2"/>
  <c r="Z63" i="2"/>
  <c r="X56" i="2"/>
  <c r="P56" i="2"/>
  <c r="Z56" i="2"/>
  <c r="X41" i="2"/>
  <c r="P41" i="2"/>
  <c r="Z41" i="2"/>
  <c r="X38" i="2"/>
  <c r="P38" i="2"/>
  <c r="Z38" i="2"/>
  <c r="X35" i="2"/>
  <c r="P35" i="2"/>
  <c r="Z35" i="2"/>
  <c r="X32" i="2"/>
  <c r="P32" i="2"/>
  <c r="Z32" i="2"/>
  <c r="X29" i="2"/>
  <c r="P29" i="2"/>
  <c r="Z29" i="2"/>
  <c r="Z21" i="2"/>
  <c r="X18" i="2"/>
  <c r="P18" i="2"/>
  <c r="J158" i="2"/>
  <c r="S158" i="2" s="1"/>
  <c r="T158" i="2" s="1"/>
  <c r="J157" i="2"/>
  <c r="S157" i="2" s="1"/>
  <c r="T157" i="2" s="1"/>
  <c r="J152" i="2"/>
  <c r="J151" i="2"/>
  <c r="J150" i="2"/>
  <c r="J149" i="2"/>
  <c r="J148" i="2"/>
  <c r="J147" i="2"/>
  <c r="J146" i="2"/>
  <c r="J145" i="2"/>
  <c r="J144" i="2"/>
  <c r="J143" i="2"/>
  <c r="J142" i="2"/>
  <c r="J141" i="2"/>
  <c r="J139" i="2"/>
  <c r="J138" i="2"/>
  <c r="J137" i="2"/>
  <c r="J136" i="2"/>
  <c r="J135" i="2"/>
  <c r="J134" i="2"/>
  <c r="J133" i="2"/>
  <c r="J132" i="2"/>
  <c r="J131" i="2"/>
  <c r="J130" i="2"/>
  <c r="J129" i="2"/>
  <c r="J128" i="2"/>
  <c r="J127" i="2"/>
  <c r="J126" i="2"/>
  <c r="J125" i="2"/>
  <c r="J124" i="2"/>
  <c r="J123" i="2"/>
  <c r="J122" i="2"/>
  <c r="J121" i="2"/>
  <c r="J120" i="2"/>
  <c r="J119" i="2"/>
  <c r="J118" i="2"/>
  <c r="J117" i="2"/>
  <c r="J116" i="2"/>
  <c r="J115" i="2"/>
  <c r="J114" i="2"/>
  <c r="J113" i="2"/>
  <c r="J112" i="2"/>
  <c r="J111" i="2"/>
  <c r="J110" i="2"/>
  <c r="J109" i="2"/>
  <c r="J108" i="2"/>
  <c r="J107" i="2"/>
  <c r="J106" i="2"/>
  <c r="J105" i="2"/>
  <c r="J104" i="2"/>
  <c r="J100" i="2"/>
  <c r="J99" i="2"/>
  <c r="J98" i="2"/>
  <c r="J97" i="2"/>
  <c r="J96" i="2"/>
  <c r="J95" i="2"/>
  <c r="J94" i="2"/>
  <c r="J93" i="2"/>
  <c r="J91" i="2"/>
  <c r="J90" i="2"/>
  <c r="J89" i="2"/>
  <c r="J88" i="2"/>
  <c r="J87" i="2"/>
  <c r="J86" i="2"/>
  <c r="J85" i="2"/>
  <c r="J83" i="2"/>
  <c r="J82" i="2"/>
  <c r="J81" i="2"/>
  <c r="D18" i="13" s="1"/>
  <c r="F18" i="13" s="1"/>
  <c r="J78" i="2"/>
  <c r="J77" i="2"/>
  <c r="J76" i="2"/>
  <c r="J75" i="2"/>
  <c r="J74" i="2"/>
  <c r="J68" i="2"/>
  <c r="J67" i="2"/>
  <c r="J66" i="2"/>
  <c r="J65" i="2"/>
  <c r="J64" i="2"/>
  <c r="J62" i="2"/>
  <c r="J61" i="2"/>
  <c r="J60" i="2"/>
  <c r="J59" i="2"/>
  <c r="J58" i="2"/>
  <c r="J57" i="2"/>
  <c r="J55" i="2"/>
  <c r="J54" i="2"/>
  <c r="J53" i="2"/>
  <c r="J52" i="2"/>
  <c r="J51" i="2"/>
  <c r="J50" i="2"/>
  <c r="J49" i="2"/>
  <c r="J48" i="2"/>
  <c r="J47" i="2"/>
  <c r="J46" i="2"/>
  <c r="J45" i="2"/>
  <c r="J44" i="2"/>
  <c r="J43" i="2"/>
  <c r="J42" i="2"/>
  <c r="J40" i="2"/>
  <c r="J39" i="2"/>
  <c r="J37" i="2"/>
  <c r="J36" i="2"/>
  <c r="J34" i="2"/>
  <c r="J33" i="2"/>
  <c r="J31" i="2"/>
  <c r="J30" i="2"/>
  <c r="J27" i="2"/>
  <c r="J25" i="2"/>
  <c r="J24" i="2"/>
  <c r="J23" i="2"/>
  <c r="J22" i="2"/>
  <c r="J20" i="2"/>
  <c r="J19" i="2"/>
  <c r="J17" i="2"/>
  <c r="J16" i="2"/>
  <c r="J14" i="2"/>
  <c r="J12" i="2"/>
  <c r="S12" i="2" s="1"/>
  <c r="J11" i="2"/>
  <c r="S11" i="2" s="1"/>
  <c r="T11" i="2" s="1"/>
  <c r="I140" i="2"/>
  <c r="I153" i="2" s="1"/>
  <c r="I92" i="2"/>
  <c r="I84" i="2"/>
  <c r="I63" i="2"/>
  <c r="I56" i="2"/>
  <c r="I41" i="2"/>
  <c r="I38" i="2"/>
  <c r="I35" i="2"/>
  <c r="I32" i="2"/>
  <c r="I29" i="2"/>
  <c r="I18" i="2"/>
  <c r="I21" i="2" s="1"/>
  <c r="I15" i="2"/>
  <c r="J15" i="2" s="1"/>
  <c r="H140" i="2"/>
  <c r="H153" i="2" s="1"/>
  <c r="H92" i="2"/>
  <c r="H84" i="2"/>
  <c r="H63" i="2"/>
  <c r="H56" i="2"/>
  <c r="H41" i="2"/>
  <c r="H38" i="2"/>
  <c r="H35" i="2"/>
  <c r="H32" i="2"/>
  <c r="H29" i="2"/>
  <c r="H21" i="2"/>
  <c r="M279" i="1"/>
  <c r="R279" i="1" s="1"/>
  <c r="S279" i="1" s="1"/>
  <c r="M278" i="1"/>
  <c r="R278" i="1" s="1"/>
  <c r="S278" i="1" s="1"/>
  <c r="M277" i="1"/>
  <c r="R277" i="1" s="1"/>
  <c r="S277" i="1" s="1"/>
  <c r="M276" i="1"/>
  <c r="R276" i="1" s="1"/>
  <c r="S276" i="1" s="1"/>
  <c r="M275" i="1"/>
  <c r="D15" i="13" s="1"/>
  <c r="F15" i="13" s="1"/>
  <c r="M274" i="1"/>
  <c r="R274" i="1" s="1"/>
  <c r="S274" i="1" s="1"/>
  <c r="M273" i="1"/>
  <c r="R273" i="1" s="1"/>
  <c r="S273" i="1" s="1"/>
  <c r="M272" i="1"/>
  <c r="R272" i="1" s="1"/>
  <c r="S272" i="1" s="1"/>
  <c r="M271" i="1"/>
  <c r="R271" i="1" s="1"/>
  <c r="S271" i="1" s="1"/>
  <c r="R269" i="1"/>
  <c r="S269" i="1" s="1"/>
  <c r="R265" i="1"/>
  <c r="S265" i="1" s="1"/>
  <c r="R264" i="1"/>
  <c r="S264" i="1" s="1"/>
  <c r="M262" i="1"/>
  <c r="R262" i="1" s="1"/>
  <c r="S262" i="1" s="1"/>
  <c r="M261" i="1"/>
  <c r="R261" i="1" s="1"/>
  <c r="S261" i="1" s="1"/>
  <c r="M260" i="1"/>
  <c r="R260" i="1" s="1"/>
  <c r="S260" i="1" s="1"/>
  <c r="M259" i="1"/>
  <c r="R259" i="1" s="1"/>
  <c r="S259" i="1" s="1"/>
  <c r="M258" i="1"/>
  <c r="R258" i="1" s="1"/>
  <c r="S258" i="1" s="1"/>
  <c r="M257" i="1"/>
  <c r="R257" i="1" s="1"/>
  <c r="S257" i="1" s="1"/>
  <c r="M256" i="1"/>
  <c r="R256" i="1" s="1"/>
  <c r="S256" i="1" s="1"/>
  <c r="M251" i="1"/>
  <c r="R251" i="1" s="1"/>
  <c r="S251" i="1" s="1"/>
  <c r="M250" i="1"/>
  <c r="R250" i="1" s="1"/>
  <c r="S250" i="1" s="1"/>
  <c r="M249" i="1"/>
  <c r="R249" i="1" s="1"/>
  <c r="S249" i="1" s="1"/>
  <c r="M245" i="1"/>
  <c r="R245" i="1" s="1"/>
  <c r="S245" i="1" s="1"/>
  <c r="M244" i="1"/>
  <c r="R244" i="1" s="1"/>
  <c r="S244" i="1" s="1"/>
  <c r="M243" i="1"/>
  <c r="R243" i="1" s="1"/>
  <c r="S243" i="1" s="1"/>
  <c r="M242" i="1"/>
  <c r="R242" i="1" s="1"/>
  <c r="S242" i="1" s="1"/>
  <c r="M239" i="1"/>
  <c r="R239" i="1" s="1"/>
  <c r="S239" i="1" s="1"/>
  <c r="M238" i="1"/>
  <c r="R238" i="1" s="1"/>
  <c r="S238" i="1" s="1"/>
  <c r="M237" i="1"/>
  <c r="R237" i="1" s="1"/>
  <c r="S237" i="1" s="1"/>
  <c r="M235" i="1"/>
  <c r="R235" i="1" s="1"/>
  <c r="S235" i="1" s="1"/>
  <c r="M234" i="1"/>
  <c r="R234" i="1" s="1"/>
  <c r="S234" i="1" s="1"/>
  <c r="M233" i="1"/>
  <c r="R233" i="1" s="1"/>
  <c r="S233" i="1" s="1"/>
  <c r="M232" i="1"/>
  <c r="R232" i="1" s="1"/>
  <c r="S232" i="1" s="1"/>
  <c r="M231" i="1"/>
  <c r="R231" i="1" s="1"/>
  <c r="S231" i="1" s="1"/>
  <c r="M229" i="1"/>
  <c r="R229" i="1" s="1"/>
  <c r="S229" i="1" s="1"/>
  <c r="M228" i="1"/>
  <c r="R228" i="1" s="1"/>
  <c r="S228" i="1" s="1"/>
  <c r="M227" i="1"/>
  <c r="R227" i="1" s="1"/>
  <c r="S227" i="1" s="1"/>
  <c r="M226" i="1"/>
  <c r="R226" i="1" s="1"/>
  <c r="S226" i="1" s="1"/>
  <c r="M225" i="1"/>
  <c r="R225" i="1" s="1"/>
  <c r="S225" i="1" s="1"/>
  <c r="M223" i="1"/>
  <c r="R223" i="1" s="1"/>
  <c r="S223" i="1" s="1"/>
  <c r="M222" i="1"/>
  <c r="R222" i="1" s="1"/>
  <c r="S222" i="1" s="1"/>
  <c r="M220" i="1"/>
  <c r="R220" i="1" s="1"/>
  <c r="S220" i="1" s="1"/>
  <c r="M219" i="1"/>
  <c r="R219" i="1" s="1"/>
  <c r="S219" i="1" s="1"/>
  <c r="M218" i="1"/>
  <c r="R218" i="1" s="1"/>
  <c r="S218" i="1" s="1"/>
  <c r="R217" i="1"/>
  <c r="S217" i="1" s="1"/>
  <c r="R216" i="1"/>
  <c r="S216" i="1" s="1"/>
  <c r="M215" i="1"/>
  <c r="R215" i="1" s="1"/>
  <c r="S215" i="1" s="1"/>
  <c r="M214" i="1"/>
  <c r="R214" i="1" s="1"/>
  <c r="S214" i="1" s="1"/>
  <c r="M213" i="1"/>
  <c r="R213" i="1" s="1"/>
  <c r="S213" i="1" s="1"/>
  <c r="M212" i="1"/>
  <c r="R212" i="1" s="1"/>
  <c r="S212" i="1" s="1"/>
  <c r="M210" i="1"/>
  <c r="R210" i="1" s="1"/>
  <c r="S210" i="1" s="1"/>
  <c r="M209" i="1"/>
  <c r="R209" i="1" s="1"/>
  <c r="S209" i="1" s="1"/>
  <c r="M208" i="1"/>
  <c r="R208" i="1" s="1"/>
  <c r="S208" i="1" s="1"/>
  <c r="M207" i="1"/>
  <c r="R207" i="1" s="1"/>
  <c r="S207" i="1" s="1"/>
  <c r="M206" i="1"/>
  <c r="R206" i="1" s="1"/>
  <c r="S206" i="1" s="1"/>
  <c r="M205" i="1"/>
  <c r="R205" i="1" s="1"/>
  <c r="S205" i="1" s="1"/>
  <c r="M204" i="1"/>
  <c r="R204" i="1" s="1"/>
  <c r="S204" i="1" s="1"/>
  <c r="M202" i="1"/>
  <c r="R202" i="1" s="1"/>
  <c r="S202" i="1" s="1"/>
  <c r="M201" i="1"/>
  <c r="R201" i="1" s="1"/>
  <c r="S201" i="1" s="1"/>
  <c r="M200" i="1"/>
  <c r="R200" i="1" s="1"/>
  <c r="S200" i="1" s="1"/>
  <c r="M199" i="1"/>
  <c r="R199" i="1" s="1"/>
  <c r="S199" i="1" s="1"/>
  <c r="M198" i="1"/>
  <c r="R198" i="1" s="1"/>
  <c r="S198" i="1" s="1"/>
  <c r="M197" i="1"/>
  <c r="R197" i="1" s="1"/>
  <c r="S197" i="1" s="1"/>
  <c r="M195" i="1"/>
  <c r="R195" i="1" s="1"/>
  <c r="S195" i="1" s="1"/>
  <c r="M194" i="1"/>
  <c r="R194" i="1" s="1"/>
  <c r="S194" i="1" s="1"/>
  <c r="M193" i="1"/>
  <c r="R193" i="1" s="1"/>
  <c r="S193" i="1" s="1"/>
  <c r="M192" i="1"/>
  <c r="M191" i="1"/>
  <c r="R191" i="1" s="1"/>
  <c r="S191" i="1" s="1"/>
  <c r="M190" i="1"/>
  <c r="R190" i="1" s="1"/>
  <c r="S190" i="1" s="1"/>
  <c r="M188" i="1"/>
  <c r="R188" i="1" s="1"/>
  <c r="S188" i="1" s="1"/>
  <c r="M187" i="1"/>
  <c r="R187" i="1" s="1"/>
  <c r="S187" i="1" s="1"/>
  <c r="M185" i="1"/>
  <c r="R185" i="1" s="1"/>
  <c r="S185" i="1" s="1"/>
  <c r="M184" i="1"/>
  <c r="R184" i="1" s="1"/>
  <c r="S184" i="1" s="1"/>
  <c r="M183" i="1"/>
  <c r="R183" i="1" s="1"/>
  <c r="S183" i="1" s="1"/>
  <c r="M182" i="1"/>
  <c r="R182" i="1" s="1"/>
  <c r="S182" i="1" s="1"/>
  <c r="M180" i="1"/>
  <c r="R180" i="1" s="1"/>
  <c r="S180" i="1" s="1"/>
  <c r="M179" i="1"/>
  <c r="D10" i="13" s="1"/>
  <c r="M178" i="1"/>
  <c r="D9" i="13" s="1"/>
  <c r="W270" i="1"/>
  <c r="U270" i="1"/>
  <c r="Y270" i="1"/>
  <c r="W255" i="1"/>
  <c r="U255" i="1"/>
  <c r="Y255" i="1"/>
  <c r="O270" i="1"/>
  <c r="O255" i="1"/>
  <c r="L270" i="1"/>
  <c r="L255" i="1"/>
  <c r="K270" i="1"/>
  <c r="K255" i="1"/>
  <c r="I270" i="1"/>
  <c r="I255" i="1"/>
  <c r="W248" i="1"/>
  <c r="U248" i="1"/>
  <c r="Y248" i="1"/>
  <c r="W224" i="1"/>
  <c r="W221" i="1" s="1"/>
  <c r="U224" i="1"/>
  <c r="U221" i="1" s="1"/>
  <c r="Y224" i="1"/>
  <c r="Y221" i="1" s="1"/>
  <c r="O248" i="1"/>
  <c r="O224" i="1"/>
  <c r="O221" i="1" s="1"/>
  <c r="L248" i="1"/>
  <c r="L224" i="1"/>
  <c r="L221" i="1" s="1"/>
  <c r="K248" i="1"/>
  <c r="K224" i="1"/>
  <c r="K221" i="1" s="1"/>
  <c r="W203" i="1"/>
  <c r="U203" i="1"/>
  <c r="Y203" i="1"/>
  <c r="W196" i="1"/>
  <c r="U196" i="1"/>
  <c r="Y196" i="1"/>
  <c r="O203" i="1"/>
  <c r="O196" i="1"/>
  <c r="L203" i="1"/>
  <c r="L196" i="1"/>
  <c r="K203" i="1"/>
  <c r="K196" i="1"/>
  <c r="W189" i="1"/>
  <c r="U189" i="1"/>
  <c r="Y189" i="1"/>
  <c r="W186" i="1"/>
  <c r="U186" i="1"/>
  <c r="Y186" i="1"/>
  <c r="W181" i="1"/>
  <c r="U181" i="1"/>
  <c r="Y181" i="1"/>
  <c r="O189" i="1"/>
  <c r="O186" i="1"/>
  <c r="O181" i="1"/>
  <c r="L189" i="1"/>
  <c r="L186" i="1"/>
  <c r="L181" i="1"/>
  <c r="K189" i="1"/>
  <c r="K186" i="1"/>
  <c r="K181" i="1"/>
  <c r="I248" i="1"/>
  <c r="I224" i="1"/>
  <c r="I221" i="1" s="1"/>
  <c r="I203" i="1"/>
  <c r="I196" i="1"/>
  <c r="I189" i="1"/>
  <c r="I186" i="1"/>
  <c r="I181" i="1"/>
  <c r="W170" i="1"/>
  <c r="U170" i="1"/>
  <c r="Y170" i="1"/>
  <c r="O170" i="1"/>
  <c r="W132" i="1"/>
  <c r="U132" i="1"/>
  <c r="Y132" i="1"/>
  <c r="W127" i="1"/>
  <c r="U127" i="1"/>
  <c r="Y127" i="1"/>
  <c r="W120" i="1"/>
  <c r="U120" i="1"/>
  <c r="Y120" i="1"/>
  <c r="W105" i="1"/>
  <c r="U105" i="1"/>
  <c r="Y105" i="1"/>
  <c r="W102" i="1"/>
  <c r="U102" i="1"/>
  <c r="Y102" i="1"/>
  <c r="W99" i="1"/>
  <c r="U99" i="1"/>
  <c r="Y99" i="1"/>
  <c r="W96" i="1"/>
  <c r="U96" i="1"/>
  <c r="Y96" i="1"/>
  <c r="W93" i="1"/>
  <c r="U93" i="1"/>
  <c r="Y93" i="1"/>
  <c r="W81" i="1"/>
  <c r="U81" i="1"/>
  <c r="Y81" i="1"/>
  <c r="W64" i="1"/>
  <c r="U64" i="1"/>
  <c r="Y64" i="1"/>
  <c r="W58" i="1"/>
  <c r="U58" i="1"/>
  <c r="Y58" i="1"/>
  <c r="W54" i="1"/>
  <c r="U54" i="1"/>
  <c r="Y54" i="1"/>
  <c r="W47" i="1"/>
  <c r="U47" i="1"/>
  <c r="Y47" i="1"/>
  <c r="W42" i="1"/>
  <c r="U42" i="1"/>
  <c r="Y42" i="1"/>
  <c r="W35" i="1"/>
  <c r="U35" i="1"/>
  <c r="Y35" i="1"/>
  <c r="W32" i="1"/>
  <c r="U32" i="1"/>
  <c r="Y32" i="1"/>
  <c r="W28" i="1"/>
  <c r="U28" i="1"/>
  <c r="Y28" i="1"/>
  <c r="W24" i="1"/>
  <c r="U24" i="1"/>
  <c r="Y24" i="1"/>
  <c r="W19" i="1"/>
  <c r="U19" i="1"/>
  <c r="Y19" i="1"/>
  <c r="W12" i="1"/>
  <c r="U12" i="1"/>
  <c r="O132" i="1"/>
  <c r="R132" i="1" s="1"/>
  <c r="S132" i="1" s="1"/>
  <c r="O127" i="1"/>
  <c r="O120" i="1"/>
  <c r="O105" i="1"/>
  <c r="O102" i="1"/>
  <c r="O99" i="1"/>
  <c r="O96" i="1"/>
  <c r="O93" i="1"/>
  <c r="O81" i="1"/>
  <c r="O64" i="1"/>
  <c r="O58" i="1"/>
  <c r="O54" i="1"/>
  <c r="O47" i="1"/>
  <c r="O42" i="1"/>
  <c r="O35" i="1"/>
  <c r="O32" i="1"/>
  <c r="O28" i="1"/>
  <c r="O24" i="1"/>
  <c r="O19" i="1"/>
  <c r="O12" i="1"/>
  <c r="M173" i="1"/>
  <c r="R173" i="1" s="1"/>
  <c r="S173" i="1" s="1"/>
  <c r="M172" i="1"/>
  <c r="R172" i="1" s="1"/>
  <c r="S172" i="1" s="1"/>
  <c r="M171" i="1"/>
  <c r="R171" i="1" s="1"/>
  <c r="S171" i="1" s="1"/>
  <c r="M169" i="1"/>
  <c r="R169" i="1" s="1"/>
  <c r="S169" i="1" s="1"/>
  <c r="M168" i="1"/>
  <c r="R168" i="1" s="1"/>
  <c r="S168" i="1" s="1"/>
  <c r="M167" i="1"/>
  <c r="R167" i="1" s="1"/>
  <c r="S167" i="1" s="1"/>
  <c r="M166" i="1"/>
  <c r="R165" i="1"/>
  <c r="S165" i="1" s="1"/>
  <c r="M162" i="1"/>
  <c r="H71" i="12" s="1"/>
  <c r="M161" i="1"/>
  <c r="H70" i="12" s="1"/>
  <c r="M160" i="1"/>
  <c r="H69" i="12" s="1"/>
  <c r="M159" i="1"/>
  <c r="R159" i="1" s="1"/>
  <c r="S159" i="1" s="1"/>
  <c r="M158" i="1"/>
  <c r="H68" i="12" s="1"/>
  <c r="M157" i="1"/>
  <c r="H67" i="12" s="1"/>
  <c r="M156" i="1"/>
  <c r="H66" i="12" s="1"/>
  <c r="M153" i="1"/>
  <c r="R153" i="1" s="1"/>
  <c r="S153" i="1" s="1"/>
  <c r="M152" i="1"/>
  <c r="H63" i="12" s="1"/>
  <c r="M151" i="1"/>
  <c r="H62" i="12" s="1"/>
  <c r="M150" i="1"/>
  <c r="R150" i="1" s="1"/>
  <c r="S150" i="1" s="1"/>
  <c r="M149" i="1"/>
  <c r="R149" i="1" s="1"/>
  <c r="S149" i="1" s="1"/>
  <c r="M148" i="1"/>
  <c r="R148" i="1" s="1"/>
  <c r="S148" i="1" s="1"/>
  <c r="M147" i="1"/>
  <c r="R147" i="1" s="1"/>
  <c r="S147" i="1" s="1"/>
  <c r="M146" i="1"/>
  <c r="R146" i="1" s="1"/>
  <c r="S146" i="1" s="1"/>
  <c r="M145" i="1"/>
  <c r="R145" i="1" s="1"/>
  <c r="S145" i="1" s="1"/>
  <c r="M144" i="1"/>
  <c r="R144" i="1" s="1"/>
  <c r="S144" i="1" s="1"/>
  <c r="M143" i="1"/>
  <c r="R143" i="1" s="1"/>
  <c r="S143" i="1" s="1"/>
  <c r="M142" i="1"/>
  <c r="R142" i="1" s="1"/>
  <c r="S142" i="1" s="1"/>
  <c r="M141" i="1"/>
  <c r="R141" i="1" s="1"/>
  <c r="S141" i="1" s="1"/>
  <c r="M140" i="1"/>
  <c r="H61" i="12" s="1"/>
  <c r="M139" i="1"/>
  <c r="H60" i="12" s="1"/>
  <c r="M138" i="1"/>
  <c r="H59" i="12" s="1"/>
  <c r="M135" i="1"/>
  <c r="R135" i="1" s="1"/>
  <c r="S135" i="1" s="1"/>
  <c r="M134" i="1"/>
  <c r="R134" i="1" s="1"/>
  <c r="S134" i="1" s="1"/>
  <c r="M133" i="1"/>
  <c r="M131" i="1"/>
  <c r="R131" i="1" s="1"/>
  <c r="S131" i="1" s="1"/>
  <c r="M129" i="1"/>
  <c r="R129" i="1" s="1"/>
  <c r="S129" i="1" s="1"/>
  <c r="M128" i="1"/>
  <c r="R128" i="1" s="1"/>
  <c r="S128" i="1" s="1"/>
  <c r="M126" i="1"/>
  <c r="R126" i="1" s="1"/>
  <c r="S126" i="1" s="1"/>
  <c r="M125" i="1"/>
  <c r="R125" i="1" s="1"/>
  <c r="S125" i="1" s="1"/>
  <c r="M124" i="1"/>
  <c r="R124" i="1" s="1"/>
  <c r="S124" i="1" s="1"/>
  <c r="M123" i="1"/>
  <c r="R123" i="1" s="1"/>
  <c r="S123" i="1" s="1"/>
  <c r="M122" i="1"/>
  <c r="R122" i="1" s="1"/>
  <c r="S122" i="1" s="1"/>
  <c r="M121" i="1"/>
  <c r="R121" i="1" s="1"/>
  <c r="S121" i="1" s="1"/>
  <c r="M119" i="1"/>
  <c r="R119" i="1" s="1"/>
  <c r="S119" i="1" s="1"/>
  <c r="M118" i="1"/>
  <c r="R118" i="1" s="1"/>
  <c r="S118" i="1" s="1"/>
  <c r="M117" i="1"/>
  <c r="R117" i="1" s="1"/>
  <c r="S117" i="1" s="1"/>
  <c r="M116" i="1"/>
  <c r="H81" i="12" s="1"/>
  <c r="M115" i="1"/>
  <c r="H80" i="12" s="1"/>
  <c r="M114" i="1"/>
  <c r="H79" i="12" s="1"/>
  <c r="M113" i="1"/>
  <c r="R113" i="1" s="1"/>
  <c r="S113" i="1" s="1"/>
  <c r="M112" i="1"/>
  <c r="H78" i="12" s="1"/>
  <c r="M111" i="1"/>
  <c r="R111" i="1" s="1"/>
  <c r="S111" i="1" s="1"/>
  <c r="M110" i="1"/>
  <c r="R110" i="1" s="1"/>
  <c r="S110" i="1" s="1"/>
  <c r="M109" i="1"/>
  <c r="R109" i="1" s="1"/>
  <c r="S109" i="1" s="1"/>
  <c r="M108" i="1"/>
  <c r="R108" i="1" s="1"/>
  <c r="S108" i="1" s="1"/>
  <c r="M107" i="1"/>
  <c r="R107" i="1" s="1"/>
  <c r="S107" i="1" s="1"/>
  <c r="M106" i="1"/>
  <c r="H77" i="12" s="1"/>
  <c r="M104" i="1"/>
  <c r="R104" i="1" s="1"/>
  <c r="S104" i="1" s="1"/>
  <c r="M103" i="1"/>
  <c r="R103" i="1" s="1"/>
  <c r="S103" i="1" s="1"/>
  <c r="M101" i="1"/>
  <c r="R101" i="1" s="1"/>
  <c r="S101" i="1" s="1"/>
  <c r="M100" i="1"/>
  <c r="R100" i="1" s="1"/>
  <c r="S100" i="1" s="1"/>
  <c r="M98" i="1"/>
  <c r="R98" i="1" s="1"/>
  <c r="S98" i="1" s="1"/>
  <c r="M97" i="1"/>
  <c r="R97" i="1" s="1"/>
  <c r="S97" i="1" s="1"/>
  <c r="M95" i="1"/>
  <c r="R95" i="1" s="1"/>
  <c r="S95" i="1" s="1"/>
  <c r="M94" i="1"/>
  <c r="R94" i="1" s="1"/>
  <c r="S94" i="1" s="1"/>
  <c r="M91" i="1"/>
  <c r="R91" i="1" s="1"/>
  <c r="S91" i="1" s="1"/>
  <c r="M90" i="1"/>
  <c r="R90" i="1" s="1"/>
  <c r="S90" i="1" s="1"/>
  <c r="M88" i="1"/>
  <c r="R88" i="1" s="1"/>
  <c r="S88" i="1" s="1"/>
  <c r="M87" i="1"/>
  <c r="H52" i="12" s="1"/>
  <c r="M86" i="1"/>
  <c r="R86" i="1" s="1"/>
  <c r="S86" i="1" s="1"/>
  <c r="M85" i="1"/>
  <c r="R85" i="1" s="1"/>
  <c r="S85" i="1" s="1"/>
  <c r="M84" i="1"/>
  <c r="R84" i="1" s="1"/>
  <c r="S84" i="1" s="1"/>
  <c r="M83" i="1"/>
  <c r="R83" i="1" s="1"/>
  <c r="S83" i="1" s="1"/>
  <c r="M82" i="1"/>
  <c r="R82" i="1" s="1"/>
  <c r="S82" i="1" s="1"/>
  <c r="M80" i="1"/>
  <c r="R80" i="1" s="1"/>
  <c r="S80" i="1" s="1"/>
  <c r="M79" i="1"/>
  <c r="R79" i="1" s="1"/>
  <c r="S79" i="1" s="1"/>
  <c r="M78" i="1"/>
  <c r="R78" i="1" s="1"/>
  <c r="S78" i="1" s="1"/>
  <c r="M77" i="1"/>
  <c r="R77" i="1" s="1"/>
  <c r="S77" i="1" s="1"/>
  <c r="M76" i="1"/>
  <c r="H49" i="12" s="1"/>
  <c r="M75" i="1"/>
  <c r="H48" i="12" s="1"/>
  <c r="M74" i="1"/>
  <c r="H47" i="12" s="1"/>
  <c r="M73" i="1"/>
  <c r="R73" i="1" s="1"/>
  <c r="S73" i="1" s="1"/>
  <c r="M72" i="1"/>
  <c r="H46" i="12" s="1"/>
  <c r="M71" i="1"/>
  <c r="R71" i="1" s="1"/>
  <c r="S71" i="1" s="1"/>
  <c r="M70" i="1"/>
  <c r="R70" i="1" s="1"/>
  <c r="S70" i="1" s="1"/>
  <c r="M69" i="1"/>
  <c r="R69" i="1" s="1"/>
  <c r="S69" i="1" s="1"/>
  <c r="M68" i="1"/>
  <c r="R68" i="1" s="1"/>
  <c r="S68" i="1" s="1"/>
  <c r="M67" i="1"/>
  <c r="R67" i="1" s="1"/>
  <c r="S67" i="1" s="1"/>
  <c r="M66" i="1"/>
  <c r="R66" i="1" s="1"/>
  <c r="S66" i="1" s="1"/>
  <c r="M65" i="1"/>
  <c r="H45" i="12" s="1"/>
  <c r="M63" i="1"/>
  <c r="R63" i="1" s="1"/>
  <c r="S63" i="1" s="1"/>
  <c r="M62" i="1"/>
  <c r="R62" i="1" s="1"/>
  <c r="S62" i="1" s="1"/>
  <c r="M61" i="1"/>
  <c r="R61" i="1" s="1"/>
  <c r="S61" i="1" s="1"/>
  <c r="M60" i="1"/>
  <c r="R60" i="1" s="1"/>
  <c r="S60" i="1" s="1"/>
  <c r="M59" i="1"/>
  <c r="R59" i="1" s="1"/>
  <c r="S59" i="1" s="1"/>
  <c r="M57" i="1"/>
  <c r="R57" i="1" s="1"/>
  <c r="S57" i="1" s="1"/>
  <c r="M56" i="1"/>
  <c r="R56" i="1" s="1"/>
  <c r="S56" i="1" s="1"/>
  <c r="M55" i="1"/>
  <c r="R55" i="1" s="1"/>
  <c r="S55" i="1" s="1"/>
  <c r="M53" i="1"/>
  <c r="R53" i="1" s="1"/>
  <c r="S53" i="1" s="1"/>
  <c r="M52" i="1"/>
  <c r="R52" i="1" s="1"/>
  <c r="S52" i="1" s="1"/>
  <c r="M51" i="1"/>
  <c r="R51" i="1" s="1"/>
  <c r="S51" i="1" s="1"/>
  <c r="M50" i="1"/>
  <c r="R50" i="1" s="1"/>
  <c r="S50" i="1" s="1"/>
  <c r="M49" i="1"/>
  <c r="R49" i="1" s="1"/>
  <c r="S49" i="1" s="1"/>
  <c r="M48" i="1"/>
  <c r="R48" i="1" s="1"/>
  <c r="S48" i="1" s="1"/>
  <c r="M46" i="1"/>
  <c r="R46" i="1" s="1"/>
  <c r="S46" i="1" s="1"/>
  <c r="M45" i="1"/>
  <c r="R45" i="1" s="1"/>
  <c r="S45" i="1" s="1"/>
  <c r="M44" i="1"/>
  <c r="R44" i="1" s="1"/>
  <c r="S44" i="1" s="1"/>
  <c r="M43" i="1"/>
  <c r="R43" i="1" s="1"/>
  <c r="S43" i="1" s="1"/>
  <c r="M40" i="1"/>
  <c r="R40" i="1" s="1"/>
  <c r="S40" i="1" s="1"/>
  <c r="M39" i="1"/>
  <c r="R39" i="1" s="1"/>
  <c r="S39" i="1" s="1"/>
  <c r="M38" i="1"/>
  <c r="R38" i="1" s="1"/>
  <c r="S38" i="1" s="1"/>
  <c r="M37" i="1"/>
  <c r="R37" i="1" s="1"/>
  <c r="S37" i="1" s="1"/>
  <c r="M36" i="1"/>
  <c r="R36" i="1" s="1"/>
  <c r="S36" i="1" s="1"/>
  <c r="M34" i="1"/>
  <c r="R34" i="1" s="1"/>
  <c r="S34" i="1" s="1"/>
  <c r="M33" i="1"/>
  <c r="R33" i="1" s="1"/>
  <c r="S33" i="1" s="1"/>
  <c r="M31" i="1"/>
  <c r="R31" i="1" s="1"/>
  <c r="S31" i="1" s="1"/>
  <c r="M30" i="1"/>
  <c r="R30" i="1" s="1"/>
  <c r="S30" i="1" s="1"/>
  <c r="M29" i="1"/>
  <c r="R29" i="1" s="1"/>
  <c r="S29" i="1" s="1"/>
  <c r="M27" i="1"/>
  <c r="R27" i="1" s="1"/>
  <c r="S27" i="1" s="1"/>
  <c r="M26" i="1"/>
  <c r="R26" i="1" s="1"/>
  <c r="S26" i="1" s="1"/>
  <c r="M25" i="1"/>
  <c r="R25" i="1" s="1"/>
  <c r="S25" i="1" s="1"/>
  <c r="M23" i="1"/>
  <c r="R23" i="1" s="1"/>
  <c r="S23" i="1" s="1"/>
  <c r="M22" i="1"/>
  <c r="R22" i="1" s="1"/>
  <c r="S22" i="1" s="1"/>
  <c r="M21" i="1"/>
  <c r="R21" i="1" s="1"/>
  <c r="S21" i="1" s="1"/>
  <c r="M20" i="1"/>
  <c r="R20" i="1" s="1"/>
  <c r="S20" i="1" s="1"/>
  <c r="M18" i="1"/>
  <c r="R18" i="1" s="1"/>
  <c r="S18" i="1" s="1"/>
  <c r="M17" i="1"/>
  <c r="R17" i="1" s="1"/>
  <c r="S17" i="1" s="1"/>
  <c r="M16" i="1"/>
  <c r="R16" i="1" s="1"/>
  <c r="S16" i="1" s="1"/>
  <c r="M15" i="1"/>
  <c r="R15" i="1" s="1"/>
  <c r="S15" i="1" s="1"/>
  <c r="M14" i="1"/>
  <c r="R14" i="1" s="1"/>
  <c r="S14" i="1" s="1"/>
  <c r="M13" i="1"/>
  <c r="R13" i="1" s="1"/>
  <c r="S13" i="1" s="1"/>
  <c r="L170" i="1"/>
  <c r="K170" i="1"/>
  <c r="I170" i="1"/>
  <c r="L127" i="1"/>
  <c r="K127" i="1"/>
  <c r="L120" i="1"/>
  <c r="K120" i="1"/>
  <c r="I120" i="1"/>
  <c r="L105" i="1"/>
  <c r="K105" i="1"/>
  <c r="I105" i="1"/>
  <c r="L102" i="1"/>
  <c r="K102" i="1"/>
  <c r="I102" i="1"/>
  <c r="L99" i="1"/>
  <c r="K99" i="1"/>
  <c r="I99" i="1"/>
  <c r="L96" i="1"/>
  <c r="K96" i="1"/>
  <c r="I96" i="1"/>
  <c r="L93" i="1"/>
  <c r="K93" i="1"/>
  <c r="I93" i="1"/>
  <c r="L81" i="1"/>
  <c r="K81" i="1"/>
  <c r="I81" i="1"/>
  <c r="L64" i="1"/>
  <c r="K64" i="1"/>
  <c r="I64" i="1"/>
  <c r="L58" i="1"/>
  <c r="K58" i="1"/>
  <c r="I58" i="1"/>
  <c r="L54" i="1"/>
  <c r="K54" i="1"/>
  <c r="I54" i="1"/>
  <c r="L47" i="1"/>
  <c r="K47" i="1"/>
  <c r="I47" i="1"/>
  <c r="L42" i="1"/>
  <c r="K42" i="1"/>
  <c r="I42" i="1"/>
  <c r="L35" i="1"/>
  <c r="K35" i="1"/>
  <c r="I35" i="1"/>
  <c r="L32" i="1"/>
  <c r="K32" i="1"/>
  <c r="I32" i="1"/>
  <c r="L28" i="1"/>
  <c r="K28" i="1"/>
  <c r="I28" i="1"/>
  <c r="L24" i="1"/>
  <c r="K24" i="1"/>
  <c r="I24" i="1"/>
  <c r="L19" i="1"/>
  <c r="K19" i="1"/>
  <c r="I19" i="1"/>
  <c r="L12" i="1"/>
  <c r="K12" i="1"/>
  <c r="I12" i="1"/>
  <c r="H170" i="1"/>
  <c r="H132" i="1"/>
  <c r="H93" i="1"/>
  <c r="H105" i="1"/>
  <c r="H102" i="1"/>
  <c r="H99" i="1"/>
  <c r="H96" i="1"/>
  <c r="F9" i="13" l="1"/>
  <c r="D11" i="13"/>
  <c r="I252" i="1"/>
  <c r="R166" i="1"/>
  <c r="S166" i="1" s="1"/>
  <c r="H101" i="2"/>
  <c r="P21" i="2"/>
  <c r="S73" i="2"/>
  <c r="T73" i="2" s="1"/>
  <c r="P153" i="2"/>
  <c r="R133" i="1"/>
  <c r="S133" i="1" s="1"/>
  <c r="S246" i="1"/>
  <c r="R246" i="1"/>
  <c r="F10" i="13"/>
  <c r="F11" i="13" s="1"/>
  <c r="Y136" i="1"/>
  <c r="Y175" i="1" s="1"/>
  <c r="Z154" i="1" s="1"/>
  <c r="T12" i="2"/>
  <c r="S30" i="2"/>
  <c r="T30" i="2" s="1"/>
  <c r="S42" i="2"/>
  <c r="T42" i="2" s="1"/>
  <c r="S50" i="2"/>
  <c r="T50" i="2" s="1"/>
  <c r="S64" i="2"/>
  <c r="T64" i="2" s="1"/>
  <c r="S77" i="2"/>
  <c r="T77" i="2" s="1"/>
  <c r="S88" i="2"/>
  <c r="T88" i="2" s="1"/>
  <c r="S104" i="2"/>
  <c r="T104" i="2" s="1"/>
  <c r="S116" i="2"/>
  <c r="T116" i="2" s="1"/>
  <c r="S132" i="2"/>
  <c r="T132" i="2" s="1"/>
  <c r="X153" i="2"/>
  <c r="S13" i="2"/>
  <c r="T13" i="2" s="1"/>
  <c r="S19" i="2"/>
  <c r="T19" i="2" s="1"/>
  <c r="S24" i="2"/>
  <c r="T24" i="2" s="1"/>
  <c r="S31" i="2"/>
  <c r="T31" i="2" s="1"/>
  <c r="S37" i="2"/>
  <c r="T37" i="2" s="1"/>
  <c r="S43" i="2"/>
  <c r="T43" i="2" s="1"/>
  <c r="S47" i="2"/>
  <c r="T47" i="2" s="1"/>
  <c r="S51" i="2"/>
  <c r="T51" i="2" s="1"/>
  <c r="S55" i="2"/>
  <c r="T55" i="2" s="1"/>
  <c r="S60" i="2"/>
  <c r="T60" i="2" s="1"/>
  <c r="S65" i="2"/>
  <c r="T65" i="2" s="1"/>
  <c r="S74" i="2"/>
  <c r="T74" i="2" s="1"/>
  <c r="S78" i="2"/>
  <c r="T78" i="2" s="1"/>
  <c r="S85" i="2"/>
  <c r="T85" i="2" s="1"/>
  <c r="S89" i="2"/>
  <c r="T89" i="2" s="1"/>
  <c r="S94" i="2"/>
  <c r="T94" i="2" s="1"/>
  <c r="S98" i="2"/>
  <c r="T98" i="2" s="1"/>
  <c r="S105" i="2"/>
  <c r="T105" i="2" s="1"/>
  <c r="S109" i="2"/>
  <c r="T109" i="2" s="1"/>
  <c r="S113" i="2"/>
  <c r="T113" i="2" s="1"/>
  <c r="S117" i="2"/>
  <c r="T117" i="2" s="1"/>
  <c r="S121" i="2"/>
  <c r="T121" i="2" s="1"/>
  <c r="S125" i="2"/>
  <c r="T125" i="2" s="1"/>
  <c r="S129" i="2"/>
  <c r="T129" i="2" s="1"/>
  <c r="S133" i="2"/>
  <c r="T133" i="2" s="1"/>
  <c r="S137" i="2"/>
  <c r="T137" i="2" s="1"/>
  <c r="S142" i="2"/>
  <c r="T142" i="2" s="1"/>
  <c r="S146" i="2"/>
  <c r="T146" i="2" s="1"/>
  <c r="S150" i="2"/>
  <c r="T150" i="2" s="1"/>
  <c r="Z28" i="2"/>
  <c r="S17" i="2"/>
  <c r="T17" i="2" s="1"/>
  <c r="S36" i="2"/>
  <c r="T36" i="2" s="1"/>
  <c r="S46" i="2"/>
  <c r="T46" i="2" s="1"/>
  <c r="S59" i="2"/>
  <c r="T59" i="2" s="1"/>
  <c r="S68" i="2"/>
  <c r="T68" i="2" s="1"/>
  <c r="S83" i="2"/>
  <c r="T83" i="2" s="1"/>
  <c r="S97" i="2"/>
  <c r="T97" i="2" s="1"/>
  <c r="S112" i="2"/>
  <c r="T112" i="2" s="1"/>
  <c r="S124" i="2"/>
  <c r="T124" i="2" s="1"/>
  <c r="S136" i="2"/>
  <c r="T136" i="2" s="1"/>
  <c r="S141" i="2"/>
  <c r="T141" i="2" s="1"/>
  <c r="S149" i="2"/>
  <c r="T149" i="2" s="1"/>
  <c r="S15" i="2"/>
  <c r="T15" i="2" s="1"/>
  <c r="S14" i="2"/>
  <c r="T14" i="2" s="1"/>
  <c r="S20" i="2"/>
  <c r="T20" i="2" s="1"/>
  <c r="S25" i="2"/>
  <c r="T25" i="2" s="1"/>
  <c r="S33" i="2"/>
  <c r="T33" i="2" s="1"/>
  <c r="S39" i="2"/>
  <c r="T39" i="2" s="1"/>
  <c r="S44" i="2"/>
  <c r="T44" i="2" s="1"/>
  <c r="S48" i="2"/>
  <c r="T48" i="2" s="1"/>
  <c r="S52" i="2"/>
  <c r="T52" i="2" s="1"/>
  <c r="S57" i="2"/>
  <c r="T57" i="2" s="1"/>
  <c r="S61" i="2"/>
  <c r="T61" i="2" s="1"/>
  <c r="S66" i="2"/>
  <c r="T66" i="2" s="1"/>
  <c r="S75" i="2"/>
  <c r="T75" i="2" s="1"/>
  <c r="S81" i="2"/>
  <c r="T81" i="2" s="1"/>
  <c r="S86" i="2"/>
  <c r="T86" i="2" s="1"/>
  <c r="S90" i="2"/>
  <c r="T90" i="2" s="1"/>
  <c r="S95" i="2"/>
  <c r="T95" i="2" s="1"/>
  <c r="S99" i="2"/>
  <c r="T99" i="2" s="1"/>
  <c r="S106" i="2"/>
  <c r="T106" i="2" s="1"/>
  <c r="S110" i="2"/>
  <c r="T110" i="2" s="1"/>
  <c r="S114" i="2"/>
  <c r="T114" i="2" s="1"/>
  <c r="S118" i="2"/>
  <c r="T118" i="2" s="1"/>
  <c r="S122" i="2"/>
  <c r="T122" i="2" s="1"/>
  <c r="S126" i="2"/>
  <c r="T126" i="2" s="1"/>
  <c r="S130" i="2"/>
  <c r="T130" i="2" s="1"/>
  <c r="S134" i="2"/>
  <c r="T134" i="2" s="1"/>
  <c r="S138" i="2"/>
  <c r="T138" i="2" s="1"/>
  <c r="S143" i="2"/>
  <c r="T143" i="2" s="1"/>
  <c r="S147" i="2"/>
  <c r="T147" i="2" s="1"/>
  <c r="S151" i="2"/>
  <c r="T151" i="2" s="1"/>
  <c r="S23" i="2"/>
  <c r="T23" i="2" s="1"/>
  <c r="S54" i="2"/>
  <c r="T54" i="2" s="1"/>
  <c r="S93" i="2"/>
  <c r="T93" i="2" s="1"/>
  <c r="S108" i="2"/>
  <c r="T108" i="2" s="1"/>
  <c r="S120" i="2"/>
  <c r="T120" i="2" s="1"/>
  <c r="S128" i="2"/>
  <c r="T128" i="2" s="1"/>
  <c r="S145" i="2"/>
  <c r="T145" i="2" s="1"/>
  <c r="S16" i="2"/>
  <c r="T16" i="2" s="1"/>
  <c r="S22" i="2"/>
  <c r="T22" i="2" s="1"/>
  <c r="S27" i="2"/>
  <c r="T27" i="2" s="1"/>
  <c r="S34" i="2"/>
  <c r="T34" i="2" s="1"/>
  <c r="S40" i="2"/>
  <c r="T40" i="2" s="1"/>
  <c r="S45" i="2"/>
  <c r="T45" i="2" s="1"/>
  <c r="S49" i="2"/>
  <c r="T49" i="2" s="1"/>
  <c r="S53" i="2"/>
  <c r="T53" i="2" s="1"/>
  <c r="S58" i="2"/>
  <c r="T58" i="2" s="1"/>
  <c r="S62" i="2"/>
  <c r="T62" i="2" s="1"/>
  <c r="S67" i="2"/>
  <c r="T67" i="2" s="1"/>
  <c r="S76" i="2"/>
  <c r="T76" i="2" s="1"/>
  <c r="S82" i="2"/>
  <c r="T82" i="2" s="1"/>
  <c r="S87" i="2"/>
  <c r="T87" i="2" s="1"/>
  <c r="S91" i="2"/>
  <c r="T91" i="2" s="1"/>
  <c r="S96" i="2"/>
  <c r="T96" i="2" s="1"/>
  <c r="S100" i="2"/>
  <c r="T100" i="2" s="1"/>
  <c r="S107" i="2"/>
  <c r="T107" i="2" s="1"/>
  <c r="S111" i="2"/>
  <c r="T111" i="2" s="1"/>
  <c r="S115" i="2"/>
  <c r="T115" i="2" s="1"/>
  <c r="S119" i="2"/>
  <c r="T119" i="2" s="1"/>
  <c r="S123" i="2"/>
  <c r="T123" i="2" s="1"/>
  <c r="S127" i="2"/>
  <c r="T127" i="2" s="1"/>
  <c r="S131" i="2"/>
  <c r="T131" i="2" s="1"/>
  <c r="S135" i="2"/>
  <c r="T135" i="2" s="1"/>
  <c r="S139" i="2"/>
  <c r="T139" i="2" s="1"/>
  <c r="S144" i="2"/>
  <c r="T144" i="2" s="1"/>
  <c r="S148" i="2"/>
  <c r="T148" i="2" s="1"/>
  <c r="S152" i="2"/>
  <c r="T152" i="2" s="1"/>
  <c r="X21" i="2"/>
  <c r="H93" i="3"/>
  <c r="H90" i="3" s="1"/>
  <c r="M12" i="1"/>
  <c r="X28" i="2"/>
  <c r="I28" i="2"/>
  <c r="I26" i="2" s="1"/>
  <c r="J29" i="2"/>
  <c r="J41" i="2"/>
  <c r="M54" i="2" s="1"/>
  <c r="D24" i="9" s="1"/>
  <c r="J84" i="2"/>
  <c r="J32" i="2"/>
  <c r="J56" i="2"/>
  <c r="J153" i="2"/>
  <c r="R138" i="1"/>
  <c r="S138" i="1" s="1"/>
  <c r="M181" i="1"/>
  <c r="M32" i="1"/>
  <c r="Y92" i="1"/>
  <c r="Y89" i="1" s="1"/>
  <c r="R65" i="1"/>
  <c r="S65" i="1" s="1"/>
  <c r="R156" i="1"/>
  <c r="S156" i="1" s="1"/>
  <c r="L92" i="1"/>
  <c r="L89" i="1" s="1"/>
  <c r="L175" i="1" s="1"/>
  <c r="O92" i="1"/>
  <c r="R160" i="1"/>
  <c r="S160" i="1" s="1"/>
  <c r="M236" i="1"/>
  <c r="M186" i="1"/>
  <c r="R186" i="1" s="1"/>
  <c r="S186" i="1" s="1"/>
  <c r="K280" i="1"/>
  <c r="M189" i="1"/>
  <c r="R189" i="1" s="1"/>
  <c r="S189" i="1" s="1"/>
  <c r="M255" i="1"/>
  <c r="R255" i="1" s="1"/>
  <c r="S255" i="1" s="1"/>
  <c r="O280" i="1"/>
  <c r="I92" i="1"/>
  <c r="M47" i="1"/>
  <c r="R47" i="1" s="1"/>
  <c r="S47" i="1" s="1"/>
  <c r="M81" i="1"/>
  <c r="M102" i="1"/>
  <c r="H221" i="3"/>
  <c r="AV221" i="3" s="1"/>
  <c r="AV224" i="3"/>
  <c r="H42" i="3"/>
  <c r="AV42" i="3" s="1"/>
  <c r="AV55" i="3"/>
  <c r="J38" i="2"/>
  <c r="P28" i="2"/>
  <c r="X101" i="2"/>
  <c r="Y92" i="2" s="1"/>
  <c r="J35" i="2"/>
  <c r="J63" i="2"/>
  <c r="M152" i="2"/>
  <c r="D120" i="9" s="1"/>
  <c r="J21" i="2"/>
  <c r="I101" i="2"/>
  <c r="J18" i="2"/>
  <c r="J140" i="2"/>
  <c r="I70" i="2"/>
  <c r="J92" i="2"/>
  <c r="Z101" i="2"/>
  <c r="AA92" i="2" s="1"/>
  <c r="P101" i="2"/>
  <c r="M120" i="1"/>
  <c r="U92" i="1"/>
  <c r="U89" i="1" s="1"/>
  <c r="R74" i="1"/>
  <c r="S74" i="1" s="1"/>
  <c r="R87" i="1"/>
  <c r="S87" i="1" s="1"/>
  <c r="R106" i="1"/>
  <c r="S106" i="1" s="1"/>
  <c r="R114" i="1"/>
  <c r="S114" i="1" s="1"/>
  <c r="R139" i="1"/>
  <c r="S139" i="1" s="1"/>
  <c r="R151" i="1"/>
  <c r="S151" i="1" s="1"/>
  <c r="R157" i="1"/>
  <c r="S157" i="1" s="1"/>
  <c r="R161" i="1"/>
  <c r="S161" i="1" s="1"/>
  <c r="M196" i="1"/>
  <c r="R196" i="1" s="1"/>
  <c r="S196" i="1" s="1"/>
  <c r="M248" i="1"/>
  <c r="R248" i="1" s="1"/>
  <c r="S248" i="1" s="1"/>
  <c r="M270" i="1"/>
  <c r="R270" i="1" s="1"/>
  <c r="S270" i="1" s="1"/>
  <c r="I280" i="1"/>
  <c r="J268" i="1" s="1"/>
  <c r="W280" i="1"/>
  <c r="M241" i="1"/>
  <c r="R241" i="1" s="1"/>
  <c r="S241" i="1" s="1"/>
  <c r="M99" i="1"/>
  <c r="Y41" i="1"/>
  <c r="R75" i="1"/>
  <c r="S75" i="1" s="1"/>
  <c r="R115" i="1"/>
  <c r="S115" i="1" s="1"/>
  <c r="R140" i="1"/>
  <c r="S140" i="1" s="1"/>
  <c r="R152" i="1"/>
  <c r="S152" i="1" s="1"/>
  <c r="R158" i="1"/>
  <c r="S158" i="1" s="1"/>
  <c r="R162" i="1"/>
  <c r="S162" i="1" s="1"/>
  <c r="R181" i="1"/>
  <c r="S181" i="1" s="1"/>
  <c r="M203" i="1"/>
  <c r="R203" i="1" s="1"/>
  <c r="S203" i="1" s="1"/>
  <c r="R178" i="1"/>
  <c r="S178" i="1" s="1"/>
  <c r="R275" i="1"/>
  <c r="S275" i="1" s="1"/>
  <c r="K66" i="12"/>
  <c r="W41" i="1"/>
  <c r="R72" i="1"/>
  <c r="S72" i="1" s="1"/>
  <c r="R76" i="1"/>
  <c r="S76" i="1" s="1"/>
  <c r="R112" i="1"/>
  <c r="S112" i="1" s="1"/>
  <c r="R116" i="1"/>
  <c r="S116" i="1" s="1"/>
  <c r="M221" i="1"/>
  <c r="R221" i="1" s="1"/>
  <c r="S221" i="1" s="1"/>
  <c r="K252" i="1"/>
  <c r="L252" i="1"/>
  <c r="O252" i="1"/>
  <c r="P230" i="1" s="1"/>
  <c r="W252" i="1"/>
  <c r="X230" i="1" s="1"/>
  <c r="R179" i="1"/>
  <c r="S179" i="1" s="1"/>
  <c r="W92" i="1"/>
  <c r="W89" i="1" s="1"/>
  <c r="Y252" i="1"/>
  <c r="Y280" i="1"/>
  <c r="Z268" i="1" s="1"/>
  <c r="U41" i="1"/>
  <c r="U252" i="1"/>
  <c r="V230" i="1" s="1"/>
  <c r="U280" i="1"/>
  <c r="M19" i="1"/>
  <c r="M24" i="1"/>
  <c r="M28" i="1"/>
  <c r="M35" i="1"/>
  <c r="M58" i="1"/>
  <c r="M64" i="1"/>
  <c r="M127" i="1"/>
  <c r="I41" i="1"/>
  <c r="M54" i="1"/>
  <c r="M105" i="1"/>
  <c r="M96" i="1"/>
  <c r="M170" i="1"/>
  <c r="R12" i="1"/>
  <c r="S12" i="1" s="1"/>
  <c r="M93" i="1"/>
  <c r="M42" i="1"/>
  <c r="O41" i="1"/>
  <c r="K41" i="1"/>
  <c r="L41" i="1"/>
  <c r="K92" i="1"/>
  <c r="R192" i="1"/>
  <c r="S192" i="1" s="1"/>
  <c r="H95" i="12"/>
  <c r="R174" i="1"/>
  <c r="H251" i="3"/>
  <c r="AV251" i="3" s="1"/>
  <c r="H28" i="2"/>
  <c r="M224" i="1"/>
  <c r="R224" i="1" s="1"/>
  <c r="S224" i="1" s="1"/>
  <c r="H92" i="1"/>
  <c r="H89" i="1" s="1"/>
  <c r="H175" i="1" s="1"/>
  <c r="X270" i="1" l="1"/>
  <c r="X268" i="1"/>
  <c r="V263" i="1"/>
  <c r="V268" i="1"/>
  <c r="P263" i="1"/>
  <c r="P268" i="1"/>
  <c r="W175" i="1"/>
  <c r="D7" i="11"/>
  <c r="J101" i="2"/>
  <c r="Q73" i="2" s="1"/>
  <c r="Z164" i="1"/>
  <c r="Z163" i="1"/>
  <c r="Z240" i="1"/>
  <c r="Z230" i="1"/>
  <c r="J240" i="1"/>
  <c r="J230" i="1"/>
  <c r="S174" i="1"/>
  <c r="I154" i="2"/>
  <c r="I159" i="2" s="1"/>
  <c r="I161" i="2" s="1"/>
  <c r="P26" i="2"/>
  <c r="K109" i="2"/>
  <c r="Q150" i="2"/>
  <c r="Q146" i="2"/>
  <c r="Q142" i="2"/>
  <c r="Q138" i="2"/>
  <c r="Q134" i="2"/>
  <c r="Q130" i="2"/>
  <c r="Q126" i="2"/>
  <c r="Q122" i="2"/>
  <c r="Q118" i="2"/>
  <c r="Q114" i="2"/>
  <c r="Q110" i="2"/>
  <c r="Q106" i="2"/>
  <c r="Q148" i="2"/>
  <c r="Q132" i="2"/>
  <c r="Q128" i="2"/>
  <c r="Q116" i="2"/>
  <c r="Q108" i="2"/>
  <c r="Q151" i="2"/>
  <c r="Q143" i="2"/>
  <c r="Q135" i="2"/>
  <c r="Q127" i="2"/>
  <c r="Q119" i="2"/>
  <c r="Q111" i="2"/>
  <c r="Q149" i="2"/>
  <c r="Q145" i="2"/>
  <c r="Q141" i="2"/>
  <c r="Q137" i="2"/>
  <c r="Q133" i="2"/>
  <c r="Q129" i="2"/>
  <c r="Q125" i="2"/>
  <c r="Q121" i="2"/>
  <c r="Q117" i="2"/>
  <c r="Q113" i="2"/>
  <c r="Q109" i="2"/>
  <c r="Q105" i="2"/>
  <c r="Q152" i="2"/>
  <c r="Q144" i="2"/>
  <c r="Q136" i="2"/>
  <c r="Q124" i="2"/>
  <c r="Q120" i="2"/>
  <c r="Q112" i="2"/>
  <c r="Q104" i="2"/>
  <c r="Q147" i="2"/>
  <c r="Q139" i="2"/>
  <c r="Q131" i="2"/>
  <c r="Q123" i="2"/>
  <c r="Q115" i="2"/>
  <c r="Q107" i="2"/>
  <c r="K122" i="2"/>
  <c r="K112" i="2"/>
  <c r="K121" i="2"/>
  <c r="Q100" i="2"/>
  <c r="Q76" i="2"/>
  <c r="Q78" i="2"/>
  <c r="Q99" i="2"/>
  <c r="Q83" i="2"/>
  <c r="Q82" i="2"/>
  <c r="Q81" i="2"/>
  <c r="K130" i="2"/>
  <c r="K136" i="2"/>
  <c r="K129" i="2"/>
  <c r="Q92" i="2"/>
  <c r="K138" i="2"/>
  <c r="K106" i="2"/>
  <c r="K149" i="2"/>
  <c r="K137" i="2"/>
  <c r="K105" i="2"/>
  <c r="Q140" i="2"/>
  <c r="K147" i="2"/>
  <c r="K114" i="2"/>
  <c r="K146" i="2"/>
  <c r="K113" i="2"/>
  <c r="Q153" i="2"/>
  <c r="Q84" i="2"/>
  <c r="V255" i="1"/>
  <c r="V270" i="1"/>
  <c r="Z280" i="1"/>
  <c r="Z276" i="1"/>
  <c r="Z272" i="1"/>
  <c r="Z267" i="1"/>
  <c r="Z259" i="1"/>
  <c r="Z273" i="1"/>
  <c r="Z256" i="1"/>
  <c r="Z279" i="1"/>
  <c r="Z275" i="1"/>
  <c r="Z271" i="1"/>
  <c r="Z266" i="1"/>
  <c r="Z262" i="1"/>
  <c r="Z258" i="1"/>
  <c r="Z277" i="1"/>
  <c r="Z264" i="1"/>
  <c r="Z278" i="1"/>
  <c r="Z274" i="1"/>
  <c r="Z265" i="1"/>
  <c r="Z261" i="1"/>
  <c r="Z257" i="1"/>
  <c r="Z269" i="1"/>
  <c r="Z260" i="1"/>
  <c r="X277" i="1"/>
  <c r="X273" i="1"/>
  <c r="X269" i="1"/>
  <c r="X264" i="1"/>
  <c r="X260" i="1"/>
  <c r="X256" i="1"/>
  <c r="X265" i="1"/>
  <c r="X280" i="1"/>
  <c r="X276" i="1"/>
  <c r="X272" i="1"/>
  <c r="X267" i="1"/>
  <c r="X259" i="1"/>
  <c r="X278" i="1"/>
  <c r="X257" i="1"/>
  <c r="X279" i="1"/>
  <c r="X275" i="1"/>
  <c r="X271" i="1"/>
  <c r="X266" i="1"/>
  <c r="X262" i="1"/>
  <c r="X258" i="1"/>
  <c r="X274" i="1"/>
  <c r="X261" i="1"/>
  <c r="P256" i="1"/>
  <c r="P277" i="1"/>
  <c r="P273" i="1"/>
  <c r="P269" i="1"/>
  <c r="P264" i="1"/>
  <c r="P260" i="1"/>
  <c r="P279" i="1"/>
  <c r="P271" i="1"/>
  <c r="P257" i="1"/>
  <c r="P278" i="1"/>
  <c r="P261" i="1"/>
  <c r="P280" i="1"/>
  <c r="P276" i="1"/>
  <c r="P272" i="1"/>
  <c r="P267" i="1"/>
  <c r="P259" i="1"/>
  <c r="P275" i="1"/>
  <c r="P266" i="1"/>
  <c r="P262" i="1"/>
  <c r="P258" i="1"/>
  <c r="P274" i="1"/>
  <c r="P265" i="1"/>
  <c r="P255" i="1"/>
  <c r="Z263" i="1"/>
  <c r="V278" i="1"/>
  <c r="V274" i="1"/>
  <c r="V265" i="1"/>
  <c r="V261" i="1"/>
  <c r="V257" i="1"/>
  <c r="V279" i="1"/>
  <c r="V266" i="1"/>
  <c r="V277" i="1"/>
  <c r="V273" i="1"/>
  <c r="V269" i="1"/>
  <c r="V264" i="1"/>
  <c r="V260" i="1"/>
  <c r="V256" i="1"/>
  <c r="V271" i="1"/>
  <c r="V258" i="1"/>
  <c r="V280" i="1"/>
  <c r="V276" i="1"/>
  <c r="V272" i="1"/>
  <c r="V267" i="1"/>
  <c r="V259" i="1"/>
  <c r="V275" i="1"/>
  <c r="V262" i="1"/>
  <c r="J277" i="1"/>
  <c r="J273" i="1"/>
  <c r="J269" i="1"/>
  <c r="J264" i="1"/>
  <c r="J260" i="1"/>
  <c r="J256" i="1"/>
  <c r="J275" i="1"/>
  <c r="J266" i="1"/>
  <c r="J258" i="1"/>
  <c r="J274" i="1"/>
  <c r="J265" i="1"/>
  <c r="J257" i="1"/>
  <c r="J280" i="1"/>
  <c r="J276" i="1"/>
  <c r="J272" i="1"/>
  <c r="J267" i="1"/>
  <c r="J259" i="1"/>
  <c r="J279" i="1"/>
  <c r="J271" i="1"/>
  <c r="J262" i="1"/>
  <c r="J278" i="1"/>
  <c r="J261" i="1"/>
  <c r="J263" i="1"/>
  <c r="R236" i="1"/>
  <c r="S236" i="1" s="1"/>
  <c r="Z270" i="1"/>
  <c r="Z255" i="1"/>
  <c r="P270" i="1"/>
  <c r="X255" i="1"/>
  <c r="X263" i="1"/>
  <c r="J270" i="1"/>
  <c r="J255" i="1"/>
  <c r="X247" i="1"/>
  <c r="X240" i="1"/>
  <c r="V247" i="1"/>
  <c r="V240" i="1"/>
  <c r="P247" i="1"/>
  <c r="P240" i="1"/>
  <c r="Z247" i="1"/>
  <c r="Z241" i="1"/>
  <c r="J226" i="1"/>
  <c r="J247" i="1"/>
  <c r="J241" i="1"/>
  <c r="J246" i="1"/>
  <c r="S29" i="2"/>
  <c r="T29" i="2" s="1"/>
  <c r="Y150" i="2"/>
  <c r="Y146" i="2"/>
  <c r="Y142" i="2"/>
  <c r="Y138" i="2"/>
  <c r="Y134" i="2"/>
  <c r="Y130" i="2"/>
  <c r="Y126" i="2"/>
  <c r="Y122" i="2"/>
  <c r="Y118" i="2"/>
  <c r="Y114" i="2"/>
  <c r="Y110" i="2"/>
  <c r="Y106" i="2"/>
  <c r="Y152" i="2"/>
  <c r="Y149" i="2"/>
  <c r="Y145" i="2"/>
  <c r="Y141" i="2"/>
  <c r="Y137" i="2"/>
  <c r="Y133" i="2"/>
  <c r="Y129" i="2"/>
  <c r="Y125" i="2"/>
  <c r="Y121" i="2"/>
  <c r="Y117" i="2"/>
  <c r="Y113" i="2"/>
  <c r="Y109" i="2"/>
  <c r="Y105" i="2"/>
  <c r="Y153" i="2"/>
  <c r="Y147" i="2"/>
  <c r="Y139" i="2"/>
  <c r="Y131" i="2"/>
  <c r="Y123" i="2"/>
  <c r="Y115" i="2"/>
  <c r="Y107" i="2"/>
  <c r="Y144" i="2"/>
  <c r="Y136" i="2"/>
  <c r="Y128" i="2"/>
  <c r="Y120" i="2"/>
  <c r="Y112" i="2"/>
  <c r="Y104" i="2"/>
  <c r="Y143" i="2"/>
  <c r="Y135" i="2"/>
  <c r="Y127" i="2"/>
  <c r="Y119" i="2"/>
  <c r="Y111" i="2"/>
  <c r="Y151" i="2"/>
  <c r="Y132" i="2"/>
  <c r="Y124" i="2"/>
  <c r="Y148" i="2"/>
  <c r="Y116" i="2"/>
  <c r="Y108" i="2"/>
  <c r="M150" i="2"/>
  <c r="D88" i="9" s="1"/>
  <c r="K140" i="2"/>
  <c r="S140" i="2"/>
  <c r="T140" i="2" s="1"/>
  <c r="H96" i="12"/>
  <c r="K96" i="12" s="1"/>
  <c r="L96" i="12" s="1"/>
  <c r="S21" i="2"/>
  <c r="T21" i="2" s="1"/>
  <c r="Y95" i="2"/>
  <c r="Y91" i="2"/>
  <c r="Y87" i="2"/>
  <c r="Y83" i="2"/>
  <c r="Y79" i="2"/>
  <c r="Y75" i="2"/>
  <c r="Y100" i="2"/>
  <c r="Y98" i="2"/>
  <c r="Y94" i="2"/>
  <c r="Y90" i="2"/>
  <c r="Y86" i="2"/>
  <c r="Y82" i="2"/>
  <c r="Y78" i="2"/>
  <c r="Y74" i="2"/>
  <c r="Y101" i="2"/>
  <c r="Y96" i="2"/>
  <c r="Y88" i="2"/>
  <c r="Y80" i="2"/>
  <c r="Y99" i="2"/>
  <c r="Y93" i="2"/>
  <c r="Y85" i="2"/>
  <c r="Y77" i="2"/>
  <c r="Y76" i="2"/>
  <c r="Y97" i="2"/>
  <c r="Y89" i="2"/>
  <c r="Y81" i="2"/>
  <c r="S32" i="2"/>
  <c r="T32" i="2" s="1"/>
  <c r="Y84" i="2"/>
  <c r="K152" i="2"/>
  <c r="K144" i="2"/>
  <c r="K135" i="2"/>
  <c r="K127" i="2"/>
  <c r="K119" i="2"/>
  <c r="K111" i="2"/>
  <c r="K82" i="2"/>
  <c r="K128" i="2"/>
  <c r="K108" i="2"/>
  <c r="AA73" i="2"/>
  <c r="K75" i="2"/>
  <c r="K132" i="2"/>
  <c r="K104" i="2"/>
  <c r="AA98" i="2"/>
  <c r="AA94" i="2"/>
  <c r="AA90" i="2"/>
  <c r="AA86" i="2"/>
  <c r="AA82" i="2"/>
  <c r="AA78" i="2"/>
  <c r="AA74" i="2"/>
  <c r="AA101" i="2"/>
  <c r="AA97" i="2"/>
  <c r="AA93" i="2"/>
  <c r="AA89" i="2"/>
  <c r="AA85" i="2"/>
  <c r="AA81" i="2"/>
  <c r="AA77" i="2"/>
  <c r="AA91" i="2"/>
  <c r="AA83" i="2"/>
  <c r="AA75" i="2"/>
  <c r="AA96" i="2"/>
  <c r="AA88" i="2"/>
  <c r="AA80" i="2"/>
  <c r="AA99" i="2"/>
  <c r="AA95" i="2"/>
  <c r="AA87" i="2"/>
  <c r="AA79" i="2"/>
  <c r="AA100" i="2"/>
  <c r="AA76" i="2"/>
  <c r="S35" i="2"/>
  <c r="T35" i="2" s="1"/>
  <c r="S56" i="2"/>
  <c r="T56" i="2" s="1"/>
  <c r="K95" i="2"/>
  <c r="K92" i="2"/>
  <c r="S92" i="2"/>
  <c r="T92" i="2" s="1"/>
  <c r="S84" i="2"/>
  <c r="T84" i="2" s="1"/>
  <c r="X26" i="2"/>
  <c r="K151" i="2"/>
  <c r="K143" i="2"/>
  <c r="K134" i="2"/>
  <c r="K126" i="2"/>
  <c r="K118" i="2"/>
  <c r="K110" i="2"/>
  <c r="K90" i="2"/>
  <c r="K141" i="2"/>
  <c r="K124" i="2"/>
  <c r="K97" i="2"/>
  <c r="K150" i="2"/>
  <c r="K142" i="2"/>
  <c r="K133" i="2"/>
  <c r="K125" i="2"/>
  <c r="K117" i="2"/>
  <c r="Y73" i="2"/>
  <c r="K73" i="2"/>
  <c r="Z26" i="2"/>
  <c r="K85" i="2"/>
  <c r="M61" i="2"/>
  <c r="D40" i="9" s="1"/>
  <c r="S18" i="2"/>
  <c r="T18" i="2" s="1"/>
  <c r="S63" i="2"/>
  <c r="T63" i="2" s="1"/>
  <c r="S38" i="2"/>
  <c r="T38" i="2" s="1"/>
  <c r="H143" i="12"/>
  <c r="K144" i="12" s="1"/>
  <c r="K153" i="2"/>
  <c r="S153" i="2"/>
  <c r="T153" i="2" s="1"/>
  <c r="S41" i="2"/>
  <c r="T41" i="2" s="1"/>
  <c r="K148" i="2"/>
  <c r="K139" i="2"/>
  <c r="K131" i="2"/>
  <c r="K123" i="2"/>
  <c r="K115" i="2"/>
  <c r="K107" i="2"/>
  <c r="K87" i="2"/>
  <c r="K145" i="2"/>
  <c r="K120" i="2"/>
  <c r="K93" i="2"/>
  <c r="AA84" i="2"/>
  <c r="Y140" i="2"/>
  <c r="K116" i="2"/>
  <c r="K88" i="2"/>
  <c r="AV90" i="3"/>
  <c r="H175" i="3"/>
  <c r="AV93" i="3"/>
  <c r="Z248" i="1"/>
  <c r="Z243" i="1"/>
  <c r="Z238" i="1"/>
  <c r="Z234" i="1"/>
  <c r="Z229" i="1"/>
  <c r="Z225" i="1"/>
  <c r="Z221" i="1"/>
  <c r="Z217" i="1"/>
  <c r="Z213" i="1"/>
  <c r="Z209" i="1"/>
  <c r="Z205" i="1"/>
  <c r="Z201" i="1"/>
  <c r="Z197" i="1"/>
  <c r="Z193" i="1"/>
  <c r="Z189" i="1"/>
  <c r="Z185" i="1"/>
  <c r="Z181" i="1"/>
  <c r="Z252" i="1"/>
  <c r="Z251" i="1"/>
  <c r="Z246" i="1"/>
  <c r="Z242" i="1"/>
  <c r="Z237" i="1"/>
  <c r="Z233" i="1"/>
  <c r="Z228" i="1"/>
  <c r="Z224" i="1"/>
  <c r="Z220" i="1"/>
  <c r="Z216" i="1"/>
  <c r="Z212" i="1"/>
  <c r="Z208" i="1"/>
  <c r="Z204" i="1"/>
  <c r="Z200" i="1"/>
  <c r="Z196" i="1"/>
  <c r="Z192" i="1"/>
  <c r="Z188" i="1"/>
  <c r="Z184" i="1"/>
  <c r="Z180" i="1"/>
  <c r="Z250" i="1"/>
  <c r="Z245" i="1"/>
  <c r="Z236" i="1"/>
  <c r="Z232" i="1"/>
  <c r="Z227" i="1"/>
  <c r="Z223" i="1"/>
  <c r="Z219" i="1"/>
  <c r="Z215" i="1"/>
  <c r="Z211" i="1"/>
  <c r="Z207" i="1"/>
  <c r="Z203" i="1"/>
  <c r="Z199" i="1"/>
  <c r="Z195" i="1"/>
  <c r="Z191" i="1"/>
  <c r="Z187" i="1"/>
  <c r="Z183" i="1"/>
  <c r="Z179" i="1"/>
  <c r="Z249" i="1"/>
  <c r="Z244" i="1"/>
  <c r="Z239" i="1"/>
  <c r="Z235" i="1"/>
  <c r="Z231" i="1"/>
  <c r="Z226" i="1"/>
  <c r="Z222" i="1"/>
  <c r="Z218" i="1"/>
  <c r="Z214" i="1"/>
  <c r="Z210" i="1"/>
  <c r="Z206" i="1"/>
  <c r="Z202" i="1"/>
  <c r="Z198" i="1"/>
  <c r="Z194" i="1"/>
  <c r="Z190" i="1"/>
  <c r="Z186" i="1"/>
  <c r="Z182" i="1"/>
  <c r="Z178" i="1"/>
  <c r="X249" i="1"/>
  <c r="X198" i="1"/>
  <c r="X182" i="1"/>
  <c r="X248" i="1"/>
  <c r="X238" i="1"/>
  <c r="X229" i="1"/>
  <c r="X217" i="1"/>
  <c r="X213" i="1"/>
  <c r="X205" i="1"/>
  <c r="X197" i="1"/>
  <c r="X189" i="1"/>
  <c r="X181" i="1"/>
  <c r="X251" i="1"/>
  <c r="X246" i="1"/>
  <c r="X242" i="1"/>
  <c r="X237" i="1"/>
  <c r="X233" i="1"/>
  <c r="X228" i="1"/>
  <c r="X224" i="1"/>
  <c r="X220" i="1"/>
  <c r="X216" i="1"/>
  <c r="X212" i="1"/>
  <c r="X208" i="1"/>
  <c r="X204" i="1"/>
  <c r="X200" i="1"/>
  <c r="X196" i="1"/>
  <c r="X188" i="1"/>
  <c r="X184" i="1"/>
  <c r="X180" i="1"/>
  <c r="X250" i="1"/>
  <c r="X245" i="1"/>
  <c r="X241" i="1"/>
  <c r="X236" i="1"/>
  <c r="X232" i="1"/>
  <c r="X227" i="1"/>
  <c r="X223" i="1"/>
  <c r="X219" i="1"/>
  <c r="X215" i="1"/>
  <c r="X211" i="1"/>
  <c r="X207" i="1"/>
  <c r="X203" i="1"/>
  <c r="X199" i="1"/>
  <c r="X195" i="1"/>
  <c r="X191" i="1"/>
  <c r="X187" i="1"/>
  <c r="X183" i="1"/>
  <c r="X179" i="1"/>
  <c r="X244" i="1"/>
  <c r="X239" i="1"/>
  <c r="X235" i="1"/>
  <c r="X231" i="1"/>
  <c r="X226" i="1"/>
  <c r="X222" i="1"/>
  <c r="X218" i="1"/>
  <c r="X214" i="1"/>
  <c r="X210" i="1"/>
  <c r="X206" i="1"/>
  <c r="X202" i="1"/>
  <c r="X194" i="1"/>
  <c r="X190" i="1"/>
  <c r="X186" i="1"/>
  <c r="X178" i="1"/>
  <c r="X252" i="1"/>
  <c r="X243" i="1"/>
  <c r="X234" i="1"/>
  <c r="X225" i="1"/>
  <c r="X221" i="1"/>
  <c r="X209" i="1"/>
  <c r="X201" i="1"/>
  <c r="X193" i="1"/>
  <c r="X185" i="1"/>
  <c r="X192" i="1"/>
  <c r="V249" i="1"/>
  <c r="V244" i="1"/>
  <c r="V239" i="1"/>
  <c r="V235" i="1"/>
  <c r="V231" i="1"/>
  <c r="V226" i="1"/>
  <c r="V222" i="1"/>
  <c r="V218" i="1"/>
  <c r="V214" i="1"/>
  <c r="V210" i="1"/>
  <c r="V206" i="1"/>
  <c r="V202" i="1"/>
  <c r="V198" i="1"/>
  <c r="V194" i="1"/>
  <c r="V190" i="1"/>
  <c r="V186" i="1"/>
  <c r="V182" i="1"/>
  <c r="V178" i="1"/>
  <c r="V251" i="1"/>
  <c r="V242" i="1"/>
  <c r="V233" i="1"/>
  <c r="V224" i="1"/>
  <c r="V212" i="1"/>
  <c r="V204" i="1"/>
  <c r="V192" i="1"/>
  <c r="V188" i="1"/>
  <c r="V180" i="1"/>
  <c r="V250" i="1"/>
  <c r="V241" i="1"/>
  <c r="V227" i="1"/>
  <c r="V219" i="1"/>
  <c r="V211" i="1"/>
  <c r="V203" i="1"/>
  <c r="V187" i="1"/>
  <c r="V179" i="1"/>
  <c r="V252" i="1"/>
  <c r="V248" i="1"/>
  <c r="V243" i="1"/>
  <c r="V238" i="1"/>
  <c r="V234" i="1"/>
  <c r="V229" i="1"/>
  <c r="V225" i="1"/>
  <c r="V221" i="1"/>
  <c r="V217" i="1"/>
  <c r="V213" i="1"/>
  <c r="V209" i="1"/>
  <c r="V205" i="1"/>
  <c r="V201" i="1"/>
  <c r="V197" i="1"/>
  <c r="V193" i="1"/>
  <c r="V189" i="1"/>
  <c r="V185" i="1"/>
  <c r="V181" i="1"/>
  <c r="V246" i="1"/>
  <c r="V237" i="1"/>
  <c r="V228" i="1"/>
  <c r="V220" i="1"/>
  <c r="V216" i="1"/>
  <c r="V208" i="1"/>
  <c r="V200" i="1"/>
  <c r="V196" i="1"/>
  <c r="V184" i="1"/>
  <c r="V245" i="1"/>
  <c r="V236" i="1"/>
  <c r="V232" i="1"/>
  <c r="V223" i="1"/>
  <c r="V215" i="1"/>
  <c r="V207" i="1"/>
  <c r="V199" i="1"/>
  <c r="V195" i="1"/>
  <c r="V191" i="1"/>
  <c r="V183" i="1"/>
  <c r="X170" i="1"/>
  <c r="X172" i="1"/>
  <c r="X168" i="1"/>
  <c r="X162" i="1"/>
  <c r="X158" i="1"/>
  <c r="X153" i="1"/>
  <c r="X149" i="1"/>
  <c r="X145" i="1"/>
  <c r="X141" i="1"/>
  <c r="X137" i="1"/>
  <c r="X133" i="1"/>
  <c r="X128" i="1"/>
  <c r="X124" i="1"/>
  <c r="X120" i="1"/>
  <c r="X116" i="1"/>
  <c r="X112" i="1"/>
  <c r="X108" i="1"/>
  <c r="X104" i="1"/>
  <c r="X100" i="1"/>
  <c r="X96" i="1"/>
  <c r="X92" i="1"/>
  <c r="X88" i="1"/>
  <c r="X84" i="1"/>
  <c r="X80" i="1"/>
  <c r="X76" i="1"/>
  <c r="X72" i="1"/>
  <c r="X68" i="1"/>
  <c r="X64" i="1"/>
  <c r="X60" i="1"/>
  <c r="X56" i="1"/>
  <c r="X52" i="1"/>
  <c r="X48" i="1"/>
  <c r="X44" i="1"/>
  <c r="X40" i="1"/>
  <c r="X36" i="1"/>
  <c r="X32" i="1"/>
  <c r="X28" i="1"/>
  <c r="X24" i="1"/>
  <c r="X20" i="1"/>
  <c r="X16" i="1"/>
  <c r="X12" i="1"/>
  <c r="X175" i="1"/>
  <c r="X171" i="1"/>
  <c r="X167" i="1"/>
  <c r="X161" i="1"/>
  <c r="X157" i="1"/>
  <c r="X152" i="1"/>
  <c r="X148" i="1"/>
  <c r="X144" i="1"/>
  <c r="X140" i="1"/>
  <c r="X132" i="1"/>
  <c r="X127" i="1"/>
  <c r="X123" i="1"/>
  <c r="X119" i="1"/>
  <c r="X115" i="1"/>
  <c r="X111" i="1"/>
  <c r="X107" i="1"/>
  <c r="X103" i="1"/>
  <c r="X99" i="1"/>
  <c r="X95" i="1"/>
  <c r="X91" i="1"/>
  <c r="X87" i="1"/>
  <c r="X83" i="1"/>
  <c r="X79" i="1"/>
  <c r="X75" i="1"/>
  <c r="X71" i="1"/>
  <c r="X67" i="1"/>
  <c r="X63" i="1"/>
  <c r="X59" i="1"/>
  <c r="X55" i="1"/>
  <c r="X51" i="1"/>
  <c r="X47" i="1"/>
  <c r="X43" i="1"/>
  <c r="X39" i="1"/>
  <c r="X35" i="1"/>
  <c r="X31" i="1"/>
  <c r="X27" i="1"/>
  <c r="X23" i="1"/>
  <c r="X19" i="1"/>
  <c r="X15" i="1"/>
  <c r="X174" i="1"/>
  <c r="X166" i="1"/>
  <c r="X160" i="1"/>
  <c r="X156" i="1"/>
  <c r="X151" i="1"/>
  <c r="X159" i="1"/>
  <c r="X146" i="1"/>
  <c r="X138" i="1"/>
  <c r="X129" i="1"/>
  <c r="X121" i="1"/>
  <c r="X113" i="1"/>
  <c r="X105" i="1"/>
  <c r="X97" i="1"/>
  <c r="X89" i="1"/>
  <c r="X81" i="1"/>
  <c r="X73" i="1"/>
  <c r="X65" i="1"/>
  <c r="X57" i="1"/>
  <c r="X49" i="1"/>
  <c r="X41" i="1"/>
  <c r="X33" i="1"/>
  <c r="X25" i="1"/>
  <c r="X17" i="1"/>
  <c r="X173" i="1"/>
  <c r="X155" i="1"/>
  <c r="X143" i="1"/>
  <c r="X135" i="1"/>
  <c r="X126" i="1"/>
  <c r="X118" i="1"/>
  <c r="X110" i="1"/>
  <c r="X102" i="1"/>
  <c r="X94" i="1"/>
  <c r="X86" i="1"/>
  <c r="X78" i="1"/>
  <c r="X70" i="1"/>
  <c r="X62" i="1"/>
  <c r="X54" i="1"/>
  <c r="X46" i="1"/>
  <c r="X38" i="1"/>
  <c r="X30" i="1"/>
  <c r="X22" i="1"/>
  <c r="X14" i="1"/>
  <c r="X169" i="1"/>
  <c r="X150" i="1"/>
  <c r="X142" i="1"/>
  <c r="X134" i="1"/>
  <c r="X125" i="1"/>
  <c r="X117" i="1"/>
  <c r="X109" i="1"/>
  <c r="X101" i="1"/>
  <c r="X93" i="1"/>
  <c r="X85" i="1"/>
  <c r="X77" i="1"/>
  <c r="X69" i="1"/>
  <c r="X61" i="1"/>
  <c r="X53" i="1"/>
  <c r="X45" i="1"/>
  <c r="X37" i="1"/>
  <c r="X29" i="1"/>
  <c r="X21" i="1"/>
  <c r="X13" i="1"/>
  <c r="X165" i="1"/>
  <c r="X147" i="1"/>
  <c r="X139" i="1"/>
  <c r="X131" i="1"/>
  <c r="X122" i="1"/>
  <c r="X114" i="1"/>
  <c r="X106" i="1"/>
  <c r="X98" i="1"/>
  <c r="X90" i="1"/>
  <c r="X82" i="1"/>
  <c r="X74" i="1"/>
  <c r="X66" i="1"/>
  <c r="X58" i="1"/>
  <c r="X50" i="1"/>
  <c r="X42" i="1"/>
  <c r="X34" i="1"/>
  <c r="X26" i="1"/>
  <c r="X18" i="1"/>
  <c r="X136" i="1"/>
  <c r="O89" i="1"/>
  <c r="O281" i="1"/>
  <c r="P249" i="1"/>
  <c r="P244" i="1"/>
  <c r="P239" i="1"/>
  <c r="P235" i="1"/>
  <c r="P231" i="1"/>
  <c r="P226" i="1"/>
  <c r="P222" i="1"/>
  <c r="P218" i="1"/>
  <c r="P214" i="1"/>
  <c r="P210" i="1"/>
  <c r="P206" i="1"/>
  <c r="P202" i="1"/>
  <c r="P198" i="1"/>
  <c r="P194" i="1"/>
  <c r="P190" i="1"/>
  <c r="P186" i="1"/>
  <c r="P182" i="1"/>
  <c r="P178" i="1"/>
  <c r="P245" i="1"/>
  <c r="P232" i="1"/>
  <c r="P219" i="1"/>
  <c r="P207" i="1"/>
  <c r="P195" i="1"/>
  <c r="P187" i="1"/>
  <c r="P251" i="1"/>
  <c r="P248" i="1"/>
  <c r="P243" i="1"/>
  <c r="P238" i="1"/>
  <c r="P234" i="1"/>
  <c r="P229" i="1"/>
  <c r="P225" i="1"/>
  <c r="P221" i="1"/>
  <c r="P213" i="1"/>
  <c r="P209" i="1"/>
  <c r="P205" i="1"/>
  <c r="P201" i="1"/>
  <c r="P197" i="1"/>
  <c r="P193" i="1"/>
  <c r="P189" i="1"/>
  <c r="P185" i="1"/>
  <c r="P181" i="1"/>
  <c r="P250" i="1"/>
  <c r="P236" i="1"/>
  <c r="P223" i="1"/>
  <c r="P199" i="1"/>
  <c r="P183" i="1"/>
  <c r="P252" i="1"/>
  <c r="P246" i="1"/>
  <c r="P242" i="1"/>
  <c r="P237" i="1"/>
  <c r="P233" i="1"/>
  <c r="P228" i="1"/>
  <c r="P224" i="1"/>
  <c r="P220" i="1"/>
  <c r="P216" i="1"/>
  <c r="P212" i="1"/>
  <c r="P208" i="1"/>
  <c r="P204" i="1"/>
  <c r="P200" i="1"/>
  <c r="P196" i="1"/>
  <c r="P192" i="1"/>
  <c r="P188" i="1"/>
  <c r="P184" i="1"/>
  <c r="P180" i="1"/>
  <c r="P241" i="1"/>
  <c r="P227" i="1"/>
  <c r="P215" i="1"/>
  <c r="P203" i="1"/>
  <c r="P191" i="1"/>
  <c r="P179" i="1"/>
  <c r="P217" i="1"/>
  <c r="P211" i="1"/>
  <c r="R42" i="1"/>
  <c r="S42" i="1" s="1"/>
  <c r="R35" i="1"/>
  <c r="S35" i="1" s="1"/>
  <c r="R99" i="1"/>
  <c r="S99" i="1" s="1"/>
  <c r="I89" i="1"/>
  <c r="R93" i="1"/>
  <c r="S93" i="1" s="1"/>
  <c r="S155" i="1"/>
  <c r="R127" i="1"/>
  <c r="S127" i="1" s="1"/>
  <c r="R28" i="1"/>
  <c r="S28" i="1" s="1"/>
  <c r="R102" i="1"/>
  <c r="S102" i="1" s="1"/>
  <c r="R32" i="1"/>
  <c r="S32" i="1" s="1"/>
  <c r="R96" i="1"/>
  <c r="S96" i="1" s="1"/>
  <c r="R24" i="1"/>
  <c r="S24" i="1" s="1"/>
  <c r="R105" i="1"/>
  <c r="S105" i="1" s="1"/>
  <c r="R64" i="1"/>
  <c r="S64" i="1" s="1"/>
  <c r="J250" i="1"/>
  <c r="J245" i="1"/>
  <c r="J236" i="1"/>
  <c r="J232" i="1"/>
  <c r="J227" i="1"/>
  <c r="J223" i="1"/>
  <c r="J219" i="1"/>
  <c r="J215" i="1"/>
  <c r="J207" i="1"/>
  <c r="J203" i="1"/>
  <c r="J199" i="1"/>
  <c r="J195" i="1"/>
  <c r="J191" i="1"/>
  <c r="J187" i="1"/>
  <c r="J183" i="1"/>
  <c r="J179" i="1"/>
  <c r="J249" i="1"/>
  <c r="J244" i="1"/>
  <c r="J239" i="1"/>
  <c r="J235" i="1"/>
  <c r="J231" i="1"/>
  <c r="J222" i="1"/>
  <c r="J218" i="1"/>
  <c r="J214" i="1"/>
  <c r="J210" i="1"/>
  <c r="J206" i="1"/>
  <c r="J202" i="1"/>
  <c r="J198" i="1"/>
  <c r="J194" i="1"/>
  <c r="J190" i="1"/>
  <c r="J186" i="1"/>
  <c r="J182" i="1"/>
  <c r="J178" i="1"/>
  <c r="J248" i="1"/>
  <c r="J221" i="1"/>
  <c r="J189" i="1"/>
  <c r="J252" i="1"/>
  <c r="J243" i="1"/>
  <c r="J234" i="1"/>
  <c r="J225" i="1"/>
  <c r="J209" i="1"/>
  <c r="J201" i="1"/>
  <c r="J193" i="1"/>
  <c r="J185" i="1"/>
  <c r="J251" i="1"/>
  <c r="J242" i="1"/>
  <c r="J233" i="1"/>
  <c r="J224" i="1"/>
  <c r="J216" i="1"/>
  <c r="J208" i="1"/>
  <c r="J200" i="1"/>
  <c r="J184" i="1"/>
  <c r="J238" i="1"/>
  <c r="J229" i="1"/>
  <c r="J213" i="1"/>
  <c r="J205" i="1"/>
  <c r="J197" i="1"/>
  <c r="J181" i="1"/>
  <c r="J220" i="1"/>
  <c r="J188" i="1"/>
  <c r="J212" i="1"/>
  <c r="J180" i="1"/>
  <c r="J237" i="1"/>
  <c r="J204" i="1"/>
  <c r="J228" i="1"/>
  <c r="J196" i="1"/>
  <c r="J217" i="1"/>
  <c r="J211" i="1"/>
  <c r="J192" i="1"/>
  <c r="R81" i="1"/>
  <c r="S81" i="1" s="1"/>
  <c r="R170" i="1"/>
  <c r="S170" i="1" s="1"/>
  <c r="R54" i="1"/>
  <c r="S54" i="1" s="1"/>
  <c r="R58" i="1"/>
  <c r="S58" i="1" s="1"/>
  <c r="R19" i="1"/>
  <c r="S19" i="1" s="1"/>
  <c r="R120" i="1"/>
  <c r="S120" i="1" s="1"/>
  <c r="H38" i="12"/>
  <c r="K38" i="12" s="1"/>
  <c r="M151" i="2"/>
  <c r="D104" i="9" s="1"/>
  <c r="K281" i="1"/>
  <c r="Y281" i="1"/>
  <c r="W281" i="1"/>
  <c r="W283" i="1" s="1"/>
  <c r="H129" i="12"/>
  <c r="K130" i="12" s="1"/>
  <c r="H102" i="12"/>
  <c r="H117" i="12" s="1"/>
  <c r="H26" i="2"/>
  <c r="J28" i="2"/>
  <c r="M252" i="1"/>
  <c r="N230" i="1" s="1"/>
  <c r="U281" i="1"/>
  <c r="M41" i="1"/>
  <c r="K89" i="1"/>
  <c r="K175" i="1" s="1"/>
  <c r="M92" i="1"/>
  <c r="I281" i="1"/>
  <c r="M100" i="2" l="1"/>
  <c r="D72" i="9" s="1"/>
  <c r="O175" i="1"/>
  <c r="K96" i="2"/>
  <c r="S101" i="2"/>
  <c r="T101" i="2" s="1"/>
  <c r="K89" i="2"/>
  <c r="K99" i="2"/>
  <c r="K74" i="2"/>
  <c r="K77" i="2"/>
  <c r="K91" i="2"/>
  <c r="Q89" i="2"/>
  <c r="Q90" i="2"/>
  <c r="Q87" i="2"/>
  <c r="Q77" i="2"/>
  <c r="Q86" i="2"/>
  <c r="Q80" i="2"/>
  <c r="K78" i="2"/>
  <c r="K79" i="2"/>
  <c r="K101" i="2"/>
  <c r="K98" i="2"/>
  <c r="K84" i="2"/>
  <c r="K94" i="2"/>
  <c r="K100" i="2"/>
  <c r="Q97" i="2"/>
  <c r="Q75" i="2"/>
  <c r="Q91" i="2"/>
  <c r="Q85" i="2"/>
  <c r="Q94" i="2"/>
  <c r="Q88" i="2"/>
  <c r="X154" i="1"/>
  <c r="X164" i="1"/>
  <c r="X163" i="1"/>
  <c r="K76" i="2"/>
  <c r="K80" i="2"/>
  <c r="H108" i="12"/>
  <c r="H116" i="12" s="1"/>
  <c r="H151" i="12" s="1"/>
  <c r="K151" i="12" s="1"/>
  <c r="K81" i="2"/>
  <c r="K83" i="2"/>
  <c r="K86" i="2"/>
  <c r="Q74" i="2"/>
  <c r="Q79" i="2"/>
  <c r="Q95" i="2"/>
  <c r="Q93" i="2"/>
  <c r="Q98" i="2"/>
  <c r="Q96" i="2"/>
  <c r="Q101" i="2"/>
  <c r="X130" i="1"/>
  <c r="K109" i="12"/>
  <c r="P70" i="2"/>
  <c r="N247" i="1"/>
  <c r="N240" i="1"/>
  <c r="AV175" i="3"/>
  <c r="AW130" i="3" s="1"/>
  <c r="H254" i="3"/>
  <c r="H265" i="3" s="1"/>
  <c r="AV265" i="3" s="1"/>
  <c r="Z130" i="1"/>
  <c r="Z128" i="1"/>
  <c r="S28" i="2"/>
  <c r="T28" i="2" s="1"/>
  <c r="Z70" i="2"/>
  <c r="Z154" i="2" s="1"/>
  <c r="X70" i="2"/>
  <c r="Y26" i="2" s="1"/>
  <c r="AW50" i="3"/>
  <c r="AW101" i="3"/>
  <c r="AW114" i="3"/>
  <c r="AW13" i="3"/>
  <c r="AW25" i="3"/>
  <c r="AW15" i="3"/>
  <c r="AW95" i="3"/>
  <c r="AW168" i="3"/>
  <c r="AW123" i="3"/>
  <c r="AW66" i="3"/>
  <c r="AW106" i="3"/>
  <c r="AW75" i="3"/>
  <c r="AW119" i="3"/>
  <c r="AW81" i="3"/>
  <c r="AW138" i="3"/>
  <c r="AW38" i="3"/>
  <c r="AW58" i="3"/>
  <c r="AW147" i="3"/>
  <c r="AW169" i="3"/>
  <c r="AW47" i="3"/>
  <c r="AW91" i="3"/>
  <c r="AW37" i="3"/>
  <c r="AW142" i="3"/>
  <c r="AW133" i="3"/>
  <c r="AW167" i="3"/>
  <c r="AW80" i="3"/>
  <c r="AW112" i="3"/>
  <c r="AW53" i="3"/>
  <c r="AW113" i="3"/>
  <c r="AW54" i="3"/>
  <c r="AW74" i="3"/>
  <c r="AW139" i="3"/>
  <c r="AW165" i="3"/>
  <c r="AW23" i="3"/>
  <c r="AW43" i="3"/>
  <c r="AW107" i="3"/>
  <c r="AW127" i="3"/>
  <c r="AW129" i="3"/>
  <c r="AW32" i="3"/>
  <c r="AW128" i="3"/>
  <c r="AW162" i="3"/>
  <c r="AW134" i="3"/>
  <c r="AW14" i="3"/>
  <c r="AW62" i="3"/>
  <c r="AW78" i="3"/>
  <c r="AW126" i="3"/>
  <c r="AW143" i="3"/>
  <c r="AW69" i="3"/>
  <c r="AW121" i="3"/>
  <c r="AW51" i="3"/>
  <c r="AW67" i="3"/>
  <c r="AW115" i="3"/>
  <c r="AW132" i="3"/>
  <c r="AW21" i="3"/>
  <c r="AW73" i="3"/>
  <c r="AW28" i="3"/>
  <c r="AW44" i="3"/>
  <c r="AW92" i="3"/>
  <c r="AW108" i="3"/>
  <c r="AW158" i="3"/>
  <c r="AW175" i="3"/>
  <c r="AW150" i="3"/>
  <c r="AW24" i="3"/>
  <c r="AW72" i="3"/>
  <c r="AW88" i="3"/>
  <c r="AW153" i="3"/>
  <c r="Z43" i="1"/>
  <c r="Z174" i="1"/>
  <c r="Z170" i="1"/>
  <c r="Z166" i="1"/>
  <c r="Z160" i="1"/>
  <c r="Z156" i="1"/>
  <c r="Z151" i="1"/>
  <c r="Z147" i="1"/>
  <c r="Z143" i="1"/>
  <c r="Z139" i="1"/>
  <c r="Z135" i="1"/>
  <c r="Z131" i="1"/>
  <c r="Z126" i="1"/>
  <c r="Z122" i="1"/>
  <c r="Z118" i="1"/>
  <c r="Z114" i="1"/>
  <c r="Z110" i="1"/>
  <c r="Z106" i="1"/>
  <c r="Z102" i="1"/>
  <c r="Z98" i="1"/>
  <c r="Z94" i="1"/>
  <c r="Z90" i="1"/>
  <c r="Z86" i="1"/>
  <c r="Z82" i="1"/>
  <c r="Z78" i="1"/>
  <c r="Z74" i="1"/>
  <c r="Z70" i="1"/>
  <c r="Z66" i="1"/>
  <c r="Z62" i="1"/>
  <c r="Z58" i="1"/>
  <c r="Z54" i="1"/>
  <c r="Z50" i="1"/>
  <c r="Z46" i="1"/>
  <c r="Z42" i="1"/>
  <c r="Z38" i="1"/>
  <c r="Z34" i="1"/>
  <c r="Z30" i="1"/>
  <c r="Z26" i="1"/>
  <c r="Z22" i="1"/>
  <c r="Z18" i="1"/>
  <c r="Z14" i="1"/>
  <c r="Z172" i="1"/>
  <c r="Z168" i="1"/>
  <c r="Z162" i="1"/>
  <c r="Z158" i="1"/>
  <c r="Z153" i="1"/>
  <c r="Z149" i="1"/>
  <c r="Z145" i="1"/>
  <c r="Z141" i="1"/>
  <c r="Z137" i="1"/>
  <c r="Z133" i="1"/>
  <c r="Z124" i="1"/>
  <c r="Z116" i="1"/>
  <c r="Z112" i="1"/>
  <c r="Z108" i="1"/>
  <c r="Z100" i="1"/>
  <c r="Z92" i="1"/>
  <c r="Z84" i="1"/>
  <c r="Z76" i="1"/>
  <c r="Z68" i="1"/>
  <c r="Z60" i="1"/>
  <c r="Z52" i="1"/>
  <c r="Z44" i="1"/>
  <c r="Z36" i="1"/>
  <c r="Z28" i="1"/>
  <c r="Z20" i="1"/>
  <c r="Z12" i="1"/>
  <c r="Z167" i="1"/>
  <c r="Z157" i="1"/>
  <c r="Z148" i="1"/>
  <c r="Z140" i="1"/>
  <c r="Z132" i="1"/>
  <c r="Z123" i="1"/>
  <c r="Z107" i="1"/>
  <c r="Z95" i="1"/>
  <c r="Z87" i="1"/>
  <c r="Z79" i="1"/>
  <c r="Z75" i="1"/>
  <c r="Z67" i="1"/>
  <c r="Z59" i="1"/>
  <c r="Z51" i="1"/>
  <c r="Z39" i="1"/>
  <c r="Z31" i="1"/>
  <c r="Z23" i="1"/>
  <c r="Z15" i="1"/>
  <c r="Z173" i="1"/>
  <c r="Z169" i="1"/>
  <c r="Z165" i="1"/>
  <c r="Z159" i="1"/>
  <c r="Z155" i="1"/>
  <c r="Z150" i="1"/>
  <c r="Z146" i="1"/>
  <c r="Z142" i="1"/>
  <c r="Z138" i="1"/>
  <c r="Z134" i="1"/>
  <c r="Z129" i="1"/>
  <c r="Z125" i="1"/>
  <c r="Z121" i="1"/>
  <c r="Z117" i="1"/>
  <c r="Z113" i="1"/>
  <c r="Z109" i="1"/>
  <c r="Z105" i="1"/>
  <c r="Z101" i="1"/>
  <c r="Z97" i="1"/>
  <c r="Z93" i="1"/>
  <c r="Z89" i="1"/>
  <c r="Z85" i="1"/>
  <c r="Z81" i="1"/>
  <c r="Z77" i="1"/>
  <c r="Z73" i="1"/>
  <c r="Z69" i="1"/>
  <c r="Z65" i="1"/>
  <c r="Z61" i="1"/>
  <c r="Z57" i="1"/>
  <c r="Z53" i="1"/>
  <c r="Z49" i="1"/>
  <c r="Z45" i="1"/>
  <c r="Z41" i="1"/>
  <c r="Z37" i="1"/>
  <c r="Z33" i="1"/>
  <c r="Z29" i="1"/>
  <c r="Z25" i="1"/>
  <c r="Z21" i="1"/>
  <c r="Z17" i="1"/>
  <c r="Z13" i="1"/>
  <c r="Z120" i="1"/>
  <c r="Z104" i="1"/>
  <c r="Z96" i="1"/>
  <c r="Z88" i="1"/>
  <c r="Z80" i="1"/>
  <c r="Z72" i="1"/>
  <c r="Z64" i="1"/>
  <c r="Z56" i="1"/>
  <c r="Z48" i="1"/>
  <c r="Z40" i="1"/>
  <c r="Z32" i="1"/>
  <c r="Z24" i="1"/>
  <c r="Z16" i="1"/>
  <c r="Z171" i="1"/>
  <c r="Z161" i="1"/>
  <c r="Z152" i="1"/>
  <c r="Z144" i="1"/>
  <c r="Z136" i="1"/>
  <c r="Z127" i="1"/>
  <c r="Z119" i="1"/>
  <c r="Z115" i="1"/>
  <c r="Z111" i="1"/>
  <c r="Z103" i="1"/>
  <c r="Z99" i="1"/>
  <c r="Z91" i="1"/>
  <c r="Z83" i="1"/>
  <c r="Z71" i="1"/>
  <c r="Z63" i="1"/>
  <c r="Z55" i="1"/>
  <c r="Z47" i="1"/>
  <c r="Z35" i="1"/>
  <c r="Z27" i="1"/>
  <c r="Z19" i="1"/>
  <c r="Z175" i="1"/>
  <c r="O283" i="1"/>
  <c r="P172" i="1"/>
  <c r="P158" i="1"/>
  <c r="P153" i="1"/>
  <c r="P141" i="1"/>
  <c r="P133" i="1"/>
  <c r="P116" i="1"/>
  <c r="P112" i="1"/>
  <c r="P100" i="1"/>
  <c r="P88" i="1"/>
  <c r="P76" i="1"/>
  <c r="P72" i="1"/>
  <c r="P56" i="1"/>
  <c r="P52" i="1"/>
  <c r="P40" i="1"/>
  <c r="P36" i="1"/>
  <c r="P173" i="1"/>
  <c r="P159" i="1"/>
  <c r="P125" i="1"/>
  <c r="P113" i="1"/>
  <c r="P45" i="1"/>
  <c r="P33" i="1"/>
  <c r="P167" i="1"/>
  <c r="P161" i="1"/>
  <c r="P148" i="1"/>
  <c r="P144" i="1"/>
  <c r="P123" i="1"/>
  <c r="P119" i="1"/>
  <c r="P107" i="1"/>
  <c r="P103" i="1"/>
  <c r="P87" i="1"/>
  <c r="P83" i="1"/>
  <c r="P71" i="1"/>
  <c r="P67" i="1"/>
  <c r="P55" i="1"/>
  <c r="P51" i="1"/>
  <c r="P31" i="1"/>
  <c r="P27" i="1"/>
  <c r="P169" i="1"/>
  <c r="P146" i="1"/>
  <c r="P109" i="1"/>
  <c r="P97" i="1"/>
  <c r="P61" i="1"/>
  <c r="P49" i="1"/>
  <c r="P175" i="1"/>
  <c r="P166" i="1"/>
  <c r="P151" i="1"/>
  <c r="P147" i="1"/>
  <c r="P135" i="1"/>
  <c r="P131" i="1"/>
  <c r="P118" i="1"/>
  <c r="P114" i="1"/>
  <c r="P98" i="1"/>
  <c r="P94" i="1"/>
  <c r="P82" i="1"/>
  <c r="P78" i="1"/>
  <c r="P66" i="1"/>
  <c r="P62" i="1"/>
  <c r="P38" i="1"/>
  <c r="P34" i="1"/>
  <c r="P22" i="1"/>
  <c r="P18" i="1"/>
  <c r="P129" i="1"/>
  <c r="P117" i="1"/>
  <c r="P65" i="1"/>
  <c r="P53" i="1"/>
  <c r="P13" i="1"/>
  <c r="P174" i="1"/>
  <c r="P64" i="1"/>
  <c r="P102" i="1"/>
  <c r="P99" i="1"/>
  <c r="P96" i="1"/>
  <c r="P12" i="1"/>
  <c r="P105" i="1"/>
  <c r="P47" i="1"/>
  <c r="P170" i="1"/>
  <c r="P35" i="1"/>
  <c r="P81" i="1"/>
  <c r="P24" i="1"/>
  <c r="P58" i="1"/>
  <c r="P41" i="1"/>
  <c r="R252" i="1"/>
  <c r="S252" i="1" s="1"/>
  <c r="N249" i="1"/>
  <c r="N244" i="1"/>
  <c r="N239" i="1"/>
  <c r="N235" i="1"/>
  <c r="N231" i="1"/>
  <c r="N226" i="1"/>
  <c r="N222" i="1"/>
  <c r="N218" i="1"/>
  <c r="N214" i="1"/>
  <c r="N210" i="1"/>
  <c r="N206" i="1"/>
  <c r="N202" i="1"/>
  <c r="N198" i="1"/>
  <c r="N194" i="1"/>
  <c r="N190" i="1"/>
  <c r="N186" i="1"/>
  <c r="N182" i="1"/>
  <c r="N178" i="1"/>
  <c r="N252" i="1"/>
  <c r="N248" i="1"/>
  <c r="N243" i="1"/>
  <c r="N238" i="1"/>
  <c r="N234" i="1"/>
  <c r="N229" i="1"/>
  <c r="N225" i="1"/>
  <c r="N221" i="1"/>
  <c r="N213" i="1"/>
  <c r="N209" i="1"/>
  <c r="N205" i="1"/>
  <c r="N201" i="1"/>
  <c r="N197" i="1"/>
  <c r="N193" i="1"/>
  <c r="N189" i="1"/>
  <c r="N185" i="1"/>
  <c r="N181" i="1"/>
  <c r="N251" i="1"/>
  <c r="N246" i="1"/>
  <c r="N242" i="1"/>
  <c r="N237" i="1"/>
  <c r="N233" i="1"/>
  <c r="N228" i="1"/>
  <c r="N224" i="1"/>
  <c r="N220" i="1"/>
  <c r="N216" i="1"/>
  <c r="N212" i="1"/>
  <c r="N208" i="1"/>
  <c r="N204" i="1"/>
  <c r="N200" i="1"/>
  <c r="N196" i="1"/>
  <c r="N188" i="1"/>
  <c r="N184" i="1"/>
  <c r="N180" i="1"/>
  <c r="N241" i="1"/>
  <c r="N223" i="1"/>
  <c r="N207" i="1"/>
  <c r="N191" i="1"/>
  <c r="N250" i="1"/>
  <c r="N232" i="1"/>
  <c r="N215" i="1"/>
  <c r="N199" i="1"/>
  <c r="N183" i="1"/>
  <c r="N245" i="1"/>
  <c r="N227" i="1"/>
  <c r="N195" i="1"/>
  <c r="N179" i="1"/>
  <c r="N187" i="1"/>
  <c r="N236" i="1"/>
  <c r="N219" i="1"/>
  <c r="N203" i="1"/>
  <c r="N217" i="1"/>
  <c r="N211" i="1"/>
  <c r="N192" i="1"/>
  <c r="R92" i="1"/>
  <c r="S92" i="1" s="1"/>
  <c r="R41" i="1"/>
  <c r="S41" i="1" s="1"/>
  <c r="Y283" i="1"/>
  <c r="K103" i="12"/>
  <c r="L102" i="12" s="1"/>
  <c r="H109" i="12"/>
  <c r="K110" i="12" s="1"/>
  <c r="L109" i="12" s="1"/>
  <c r="K116" i="12"/>
  <c r="J26" i="2"/>
  <c r="H70" i="2"/>
  <c r="M89" i="1"/>
  <c r="H144" i="12"/>
  <c r="K145" i="12" s="1"/>
  <c r="L144" i="12" s="1"/>
  <c r="K117" i="12"/>
  <c r="R267" i="1"/>
  <c r="S267" i="1" s="1"/>
  <c r="P163" i="1" l="1"/>
  <c r="P164" i="1"/>
  <c r="P154" i="1"/>
  <c r="P89" i="1"/>
  <c r="P54" i="1"/>
  <c r="P155" i="1"/>
  <c r="P120" i="1"/>
  <c r="P137" i="1"/>
  <c r="P93" i="1"/>
  <c r="P136" i="1"/>
  <c r="P21" i="1"/>
  <c r="P77" i="1"/>
  <c r="P142" i="1"/>
  <c r="P26" i="1"/>
  <c r="P46" i="1"/>
  <c r="P70" i="1"/>
  <c r="P86" i="1"/>
  <c r="P106" i="1"/>
  <c r="P122" i="1"/>
  <c r="P139" i="1"/>
  <c r="P156" i="1"/>
  <c r="P17" i="1"/>
  <c r="P73" i="1"/>
  <c r="P121" i="1"/>
  <c r="P15" i="1"/>
  <c r="P39" i="1"/>
  <c r="P59" i="1"/>
  <c r="P75" i="1"/>
  <c r="P91" i="1"/>
  <c r="P111" i="1"/>
  <c r="P132" i="1"/>
  <c r="P152" i="1"/>
  <c r="P171" i="1"/>
  <c r="P57" i="1"/>
  <c r="P138" i="1"/>
  <c r="P16" i="1"/>
  <c r="P44" i="1"/>
  <c r="P60" i="1"/>
  <c r="P80" i="1"/>
  <c r="P104" i="1"/>
  <c r="P124" i="1"/>
  <c r="P145" i="1"/>
  <c r="P162" i="1"/>
  <c r="AW120" i="3"/>
  <c r="AW56" i="3"/>
  <c r="AW105" i="3"/>
  <c r="AW141" i="3"/>
  <c r="AW76" i="3"/>
  <c r="AW163" i="3"/>
  <c r="AW166" i="3"/>
  <c r="AW99" i="3"/>
  <c r="AW35" i="3"/>
  <c r="AW17" i="3"/>
  <c r="AW110" i="3"/>
  <c r="AW46" i="3"/>
  <c r="AW89" i="3"/>
  <c r="AW96" i="3"/>
  <c r="AW174" i="3"/>
  <c r="AW87" i="3"/>
  <c r="AW109" i="3"/>
  <c r="AW118" i="3"/>
  <c r="AW34" i="3"/>
  <c r="AW93" i="3"/>
  <c r="AW48" i="3"/>
  <c r="AW100" i="3"/>
  <c r="AW136" i="3"/>
  <c r="AW27" i="3"/>
  <c r="AW122" i="3"/>
  <c r="AW125" i="3"/>
  <c r="AW140" i="3"/>
  <c r="AW31" i="3"/>
  <c r="AW77" i="3"/>
  <c r="AW156" i="3"/>
  <c r="AW135" i="3"/>
  <c r="AW55" i="3"/>
  <c r="AW170" i="3"/>
  <c r="P130" i="1"/>
  <c r="P92" i="1"/>
  <c r="P42" i="1"/>
  <c r="P32" i="1"/>
  <c r="P19" i="1"/>
  <c r="P28" i="1"/>
  <c r="P127" i="1"/>
  <c r="P165" i="1"/>
  <c r="P37" i="1"/>
  <c r="P101" i="1"/>
  <c r="P14" i="1"/>
  <c r="P30" i="1"/>
  <c r="P50" i="1"/>
  <c r="P74" i="1"/>
  <c r="P90" i="1"/>
  <c r="P110" i="1"/>
  <c r="P126" i="1"/>
  <c r="P143" i="1"/>
  <c r="P160" i="1"/>
  <c r="P29" i="1"/>
  <c r="P85" i="1"/>
  <c r="P134" i="1"/>
  <c r="P23" i="1"/>
  <c r="P43" i="1"/>
  <c r="P63" i="1"/>
  <c r="P79" i="1"/>
  <c r="P95" i="1"/>
  <c r="P115" i="1"/>
  <c r="P140" i="1"/>
  <c r="P157" i="1"/>
  <c r="P25" i="1"/>
  <c r="P69" i="1"/>
  <c r="P150" i="1"/>
  <c r="P20" i="1"/>
  <c r="P48" i="1"/>
  <c r="P68" i="1"/>
  <c r="P84" i="1"/>
  <c r="P108" i="1"/>
  <c r="P128" i="1"/>
  <c r="P149" i="1"/>
  <c r="P168" i="1"/>
  <c r="AW104" i="3"/>
  <c r="AW40" i="3"/>
  <c r="AW61" i="3"/>
  <c r="AW124" i="3"/>
  <c r="AW60" i="3"/>
  <c r="AW117" i="3"/>
  <c r="AW148" i="3"/>
  <c r="AW83" i="3"/>
  <c r="AW19" i="3"/>
  <c r="AW160" i="3"/>
  <c r="AW94" i="3"/>
  <c r="AW30" i="3"/>
  <c r="AW41" i="3"/>
  <c r="AW64" i="3"/>
  <c r="AW152" i="3"/>
  <c r="AW63" i="3"/>
  <c r="AW45" i="3"/>
  <c r="AW98" i="3"/>
  <c r="AW172" i="3"/>
  <c r="AW145" i="3"/>
  <c r="AW16" i="3"/>
  <c r="AW36" i="3"/>
  <c r="AW111" i="3"/>
  <c r="AW154" i="3"/>
  <c r="AW82" i="3"/>
  <c r="AW65" i="3"/>
  <c r="AW52" i="3"/>
  <c r="AW151" i="3"/>
  <c r="AW84" i="3"/>
  <c r="AW90" i="3"/>
  <c r="AW159" i="3"/>
  <c r="AW29" i="3"/>
  <c r="AW97" i="3"/>
  <c r="AW79" i="3"/>
  <c r="AW49" i="3"/>
  <c r="AW68" i="3"/>
  <c r="AW157" i="3"/>
  <c r="AW71" i="3"/>
  <c r="AW57" i="3"/>
  <c r="AW102" i="3"/>
  <c r="AW18" i="3"/>
  <c r="AW116" i="3"/>
  <c r="AW161" i="3"/>
  <c r="AW85" i="3"/>
  <c r="AW22" i="3"/>
  <c r="AW59" i="3"/>
  <c r="AW20" i="3"/>
  <c r="AW70" i="3"/>
  <c r="AW171" i="3"/>
  <c r="AW42" i="3"/>
  <c r="AW39" i="3"/>
  <c r="AW103" i="3"/>
  <c r="AW164" i="3"/>
  <c r="AW146" i="3"/>
  <c r="AW155" i="3"/>
  <c r="AW144" i="3"/>
  <c r="M266" i="1"/>
  <c r="R266" i="1" s="1"/>
  <c r="S266" i="1" s="1"/>
  <c r="Q67" i="2"/>
  <c r="Q59" i="2"/>
  <c r="Q55" i="2"/>
  <c r="Q51" i="2"/>
  <c r="Q47" i="2"/>
  <c r="Q43" i="2"/>
  <c r="Q39" i="2"/>
  <c r="Q31" i="2"/>
  <c r="Q27" i="2"/>
  <c r="Q23" i="2"/>
  <c r="Q19" i="2"/>
  <c r="Q11" i="2"/>
  <c r="Q65" i="2"/>
  <c r="Q53" i="2"/>
  <c r="Q45" i="2"/>
  <c r="Q37" i="2"/>
  <c r="Q13" i="2"/>
  <c r="Q64" i="2"/>
  <c r="Q48" i="2"/>
  <c r="Q40" i="2"/>
  <c r="Q24" i="2"/>
  <c r="Q16" i="2"/>
  <c r="Q70" i="2"/>
  <c r="Q66" i="2"/>
  <c r="Q62" i="2"/>
  <c r="Q58" i="2"/>
  <c r="Q54" i="2"/>
  <c r="Q50" i="2"/>
  <c r="Q46" i="2"/>
  <c r="Q42" i="2"/>
  <c r="Q34" i="2"/>
  <c r="Q30" i="2"/>
  <c r="Q22" i="2"/>
  <c r="Q14" i="2"/>
  <c r="Q69" i="2"/>
  <c r="Q61" i="2"/>
  <c r="Q57" i="2"/>
  <c r="Q49" i="2"/>
  <c r="Q33" i="2"/>
  <c r="Q25" i="2"/>
  <c r="Q17" i="2"/>
  <c r="Q68" i="2"/>
  <c r="Q60" i="2"/>
  <c r="Q52" i="2"/>
  <c r="Q44" i="2"/>
  <c r="Q36" i="2"/>
  <c r="Q20" i="2"/>
  <c r="Q12" i="2"/>
  <c r="Q15" i="2"/>
  <c r="Q32" i="2"/>
  <c r="Q18" i="2"/>
  <c r="Q38" i="2"/>
  <c r="Q56" i="2"/>
  <c r="Q29" i="2"/>
  <c r="Q35" i="2"/>
  <c r="Q41" i="2"/>
  <c r="Q63" i="2"/>
  <c r="Q21" i="2"/>
  <c r="P154" i="2"/>
  <c r="P159" i="2" s="1"/>
  <c r="P161" i="2" s="1"/>
  <c r="Q28" i="2"/>
  <c r="Q26" i="2"/>
  <c r="AV254" i="3"/>
  <c r="I136" i="1" s="1"/>
  <c r="I175" i="1" s="1"/>
  <c r="J175" i="1" s="1"/>
  <c r="AW131" i="3"/>
  <c r="AW26" i="3"/>
  <c r="AW33" i="3"/>
  <c r="AW149" i="3"/>
  <c r="AW173" i="3"/>
  <c r="AW86" i="3"/>
  <c r="AA67" i="2"/>
  <c r="AA59" i="2"/>
  <c r="AA55" i="2"/>
  <c r="AA51" i="2"/>
  <c r="AA47" i="2"/>
  <c r="AA43" i="2"/>
  <c r="AA39" i="2"/>
  <c r="AA31" i="2"/>
  <c r="AA27" i="2"/>
  <c r="AA23" i="2"/>
  <c r="AA19" i="2"/>
  <c r="AA11" i="2"/>
  <c r="AA69" i="2"/>
  <c r="AA66" i="2"/>
  <c r="AA62" i="2"/>
  <c r="AA58" i="2"/>
  <c r="AA54" i="2"/>
  <c r="AA50" i="2"/>
  <c r="AA46" i="2"/>
  <c r="AA42" i="2"/>
  <c r="AA34" i="2"/>
  <c r="AA30" i="2"/>
  <c r="AA22" i="2"/>
  <c r="AA14" i="2"/>
  <c r="AA70" i="2"/>
  <c r="AA65" i="2"/>
  <c r="AA61" i="2"/>
  <c r="AA57" i="2"/>
  <c r="AA53" i="2"/>
  <c r="AA49" i="2"/>
  <c r="AA45" i="2"/>
  <c r="AA37" i="2"/>
  <c r="AA33" i="2"/>
  <c r="AA25" i="2"/>
  <c r="AA17" i="2"/>
  <c r="AA13" i="2"/>
  <c r="AA68" i="2"/>
  <c r="AA52" i="2"/>
  <c r="AA36" i="2"/>
  <c r="AA20" i="2"/>
  <c r="AA64" i="2"/>
  <c r="AA48" i="2"/>
  <c r="AA16" i="2"/>
  <c r="AA60" i="2"/>
  <c r="AA44" i="2"/>
  <c r="AA12" i="2"/>
  <c r="AA40" i="2"/>
  <c r="AA24" i="2"/>
  <c r="AA15" i="2"/>
  <c r="AA18" i="2"/>
  <c r="AA32" i="2"/>
  <c r="AA29" i="2"/>
  <c r="AA38" i="2"/>
  <c r="AA56" i="2"/>
  <c r="AA63" i="2"/>
  <c r="AA35" i="2"/>
  <c r="AA41" i="2"/>
  <c r="AA21" i="2"/>
  <c r="Z159" i="2"/>
  <c r="Z161" i="2" s="1"/>
  <c r="AA28" i="2"/>
  <c r="H122" i="12"/>
  <c r="K123" i="12" s="1"/>
  <c r="S26" i="2"/>
  <c r="T26" i="2" s="1"/>
  <c r="AA26" i="2"/>
  <c r="Y64" i="2"/>
  <c r="Y60" i="2"/>
  <c r="Y52" i="2"/>
  <c r="Y48" i="2"/>
  <c r="Y44" i="2"/>
  <c r="Y40" i="2"/>
  <c r="Y36" i="2"/>
  <c r="Y67" i="2"/>
  <c r="Y59" i="2"/>
  <c r="Y55" i="2"/>
  <c r="Y51" i="2"/>
  <c r="Y47" i="2"/>
  <c r="Y43" i="2"/>
  <c r="Y39" i="2"/>
  <c r="Y31" i="2"/>
  <c r="Y27" i="2"/>
  <c r="Y23" i="2"/>
  <c r="Y19" i="2"/>
  <c r="Y11" i="2"/>
  <c r="Y66" i="2"/>
  <c r="Y62" i="2"/>
  <c r="Y58" i="2"/>
  <c r="Y54" i="2"/>
  <c r="Y50" i="2"/>
  <c r="Y46" i="2"/>
  <c r="Y42" i="2"/>
  <c r="Y34" i="2"/>
  <c r="Y30" i="2"/>
  <c r="Y22" i="2"/>
  <c r="Y14" i="2"/>
  <c r="Y68" i="2"/>
  <c r="Y61" i="2"/>
  <c r="Y45" i="2"/>
  <c r="Y24" i="2"/>
  <c r="Y16" i="2"/>
  <c r="Y70" i="2"/>
  <c r="Y57" i="2"/>
  <c r="Y13" i="2"/>
  <c r="Y53" i="2"/>
  <c r="Y37" i="2"/>
  <c r="Y20" i="2"/>
  <c r="Y12" i="2"/>
  <c r="Y49" i="2"/>
  <c r="Y69" i="2"/>
  <c r="Y65" i="2"/>
  <c r="Y33" i="2"/>
  <c r="Y25" i="2"/>
  <c r="Y17" i="2"/>
  <c r="Y15" i="2"/>
  <c r="Y41" i="2"/>
  <c r="Y35" i="2"/>
  <c r="Y56" i="2"/>
  <c r="Y18" i="2"/>
  <c r="Y38" i="2"/>
  <c r="Y29" i="2"/>
  <c r="Y63" i="2"/>
  <c r="Y32" i="2"/>
  <c r="Y21" i="2"/>
  <c r="Y28" i="2"/>
  <c r="X154" i="2"/>
  <c r="X159" i="2" s="1"/>
  <c r="X161" i="2" s="1"/>
  <c r="R89" i="1"/>
  <c r="S89" i="1" s="1"/>
  <c r="L116" i="12"/>
  <c r="J70" i="2"/>
  <c r="H154" i="2"/>
  <c r="H159" i="2" s="1"/>
  <c r="H161" i="2" s="1"/>
  <c r="J161" i="2" s="1"/>
  <c r="S161" i="2" s="1"/>
  <c r="T161" i="2" s="1"/>
  <c r="M263" i="1"/>
  <c r="L280" i="1"/>
  <c r="L281" i="1" s="1"/>
  <c r="J154" i="1" l="1"/>
  <c r="K26" i="2"/>
  <c r="M136" i="1"/>
  <c r="K70" i="2"/>
  <c r="S70" i="2"/>
  <c r="T70" i="2" s="1"/>
  <c r="K69" i="2"/>
  <c r="K12" i="2"/>
  <c r="K42" i="2"/>
  <c r="K64" i="2"/>
  <c r="K14" i="2"/>
  <c r="K25" i="2"/>
  <c r="K39" i="2"/>
  <c r="K48" i="2"/>
  <c r="K57" i="2"/>
  <c r="K66" i="2"/>
  <c r="K23" i="2"/>
  <c r="K11" i="2"/>
  <c r="K22" i="2"/>
  <c r="K34" i="2"/>
  <c r="K45" i="2"/>
  <c r="K53" i="2"/>
  <c r="K62" i="2"/>
  <c r="K19" i="2"/>
  <c r="K43" i="2"/>
  <c r="K60" i="2"/>
  <c r="K13" i="2"/>
  <c r="K24" i="2"/>
  <c r="K37" i="2"/>
  <c r="K47" i="2"/>
  <c r="K55" i="2"/>
  <c r="K65" i="2"/>
  <c r="K17" i="2"/>
  <c r="K46" i="2"/>
  <c r="K68" i="2"/>
  <c r="K31" i="2"/>
  <c r="K51" i="2"/>
  <c r="K36" i="2"/>
  <c r="K30" i="2"/>
  <c r="K50" i="2"/>
  <c r="K15" i="2"/>
  <c r="K20" i="2"/>
  <c r="K33" i="2"/>
  <c r="K44" i="2"/>
  <c r="K52" i="2"/>
  <c r="K61" i="2"/>
  <c r="K54" i="2"/>
  <c r="K16" i="2"/>
  <c r="K27" i="2"/>
  <c r="K40" i="2"/>
  <c r="K49" i="2"/>
  <c r="K58" i="2"/>
  <c r="K67" i="2"/>
  <c r="K59" i="2"/>
  <c r="K29" i="2"/>
  <c r="K21" i="2"/>
  <c r="K32" i="2"/>
  <c r="K35" i="2"/>
  <c r="K18" i="2"/>
  <c r="K38" i="2"/>
  <c r="K56" i="2"/>
  <c r="K41" i="2"/>
  <c r="K63" i="2"/>
  <c r="K28" i="2"/>
  <c r="M280" i="1"/>
  <c r="J154" i="2"/>
  <c r="M69" i="2"/>
  <c r="D56" i="9" s="1"/>
  <c r="H19" i="12"/>
  <c r="H136" i="12"/>
  <c r="K137" i="12" s="1"/>
  <c r="S263" i="1"/>
  <c r="N263" i="1" l="1"/>
  <c r="N268" i="1"/>
  <c r="J164" i="1"/>
  <c r="J153" i="1"/>
  <c r="J163" i="1"/>
  <c r="J170" i="1"/>
  <c r="M281" i="1"/>
  <c r="R281" i="1" s="1"/>
  <c r="S281" i="1" s="1"/>
  <c r="R136" i="1"/>
  <c r="J130" i="1"/>
  <c r="J131" i="1"/>
  <c r="J133" i="1"/>
  <c r="J129" i="1"/>
  <c r="J96" i="1"/>
  <c r="J32" i="1"/>
  <c r="J92" i="1"/>
  <c r="J120" i="1"/>
  <c r="J58" i="1"/>
  <c r="J78" i="1"/>
  <c r="J30" i="1"/>
  <c r="J31" i="1"/>
  <c r="J26" i="1"/>
  <c r="J43" i="1"/>
  <c r="J71" i="1"/>
  <c r="J107" i="1"/>
  <c r="J148" i="1"/>
  <c r="J20" i="1"/>
  <c r="J48" i="1"/>
  <c r="J72" i="1"/>
  <c r="J112" i="1"/>
  <c r="J173" i="1"/>
  <c r="J127" i="1"/>
  <c r="J19" i="1"/>
  <c r="J81" i="1"/>
  <c r="J47" i="1"/>
  <c r="J42" i="1"/>
  <c r="J105" i="1"/>
  <c r="J27" i="1"/>
  <c r="J94" i="1"/>
  <c r="J160" i="1"/>
  <c r="J38" i="1"/>
  <c r="J98" i="1"/>
  <c r="J169" i="1"/>
  <c r="J39" i="1"/>
  <c r="J135" i="1"/>
  <c r="J34" i="1"/>
  <c r="J122" i="1"/>
  <c r="J51" i="1"/>
  <c r="J75" i="1"/>
  <c r="J115" i="1"/>
  <c r="J157" i="1"/>
  <c r="J36" i="1"/>
  <c r="J52" i="1"/>
  <c r="J76" i="1"/>
  <c r="J116" i="1"/>
  <c r="J25" i="1"/>
  <c r="J165" i="1"/>
  <c r="J143" i="1"/>
  <c r="J82" i="1"/>
  <c r="J147" i="1"/>
  <c r="J118" i="1"/>
  <c r="J106" i="1"/>
  <c r="J89" i="1"/>
  <c r="J24" i="1"/>
  <c r="J93" i="1"/>
  <c r="J54" i="1"/>
  <c r="J12" i="1"/>
  <c r="J137" i="1"/>
  <c r="J35" i="1"/>
  <c r="J46" i="1"/>
  <c r="J110" i="1"/>
  <c r="J14" i="1"/>
  <c r="J50" i="1"/>
  <c r="J114" i="1"/>
  <c r="J15" i="1"/>
  <c r="J70" i="1"/>
  <c r="J151" i="1"/>
  <c r="J74" i="1"/>
  <c r="J139" i="1"/>
  <c r="J55" i="1"/>
  <c r="J83" i="1"/>
  <c r="J123" i="1"/>
  <c r="J161" i="1"/>
  <c r="J40" i="1"/>
  <c r="J56" i="1"/>
  <c r="J88" i="1"/>
  <c r="J141" i="1"/>
  <c r="J73" i="1"/>
  <c r="J41" i="1"/>
  <c r="J102" i="1"/>
  <c r="J99" i="1"/>
  <c r="J64" i="1"/>
  <c r="J155" i="1"/>
  <c r="J28" i="1"/>
  <c r="J174" i="1"/>
  <c r="J62" i="1"/>
  <c r="J126" i="1"/>
  <c r="J22" i="1"/>
  <c r="J66" i="1"/>
  <c r="J23" i="1"/>
  <c r="J86" i="1"/>
  <c r="J18" i="1"/>
  <c r="J90" i="1"/>
  <c r="J156" i="1"/>
  <c r="J63" i="1"/>
  <c r="J91" i="1"/>
  <c r="J144" i="1"/>
  <c r="J16" i="1"/>
  <c r="J44" i="1"/>
  <c r="J60" i="1"/>
  <c r="J100" i="1"/>
  <c r="J145" i="1"/>
  <c r="J142" i="1"/>
  <c r="J68" i="1"/>
  <c r="J84" i="1"/>
  <c r="J108" i="1"/>
  <c r="J128" i="1"/>
  <c r="J158" i="1"/>
  <c r="J57" i="1"/>
  <c r="J80" i="1"/>
  <c r="J104" i="1"/>
  <c r="J124" i="1"/>
  <c r="J149" i="1"/>
  <c r="J33" i="1"/>
  <c r="J119" i="1"/>
  <c r="J21" i="1"/>
  <c r="J53" i="1"/>
  <c r="J121" i="1"/>
  <c r="J17" i="1"/>
  <c r="J37" i="1"/>
  <c r="J85" i="1"/>
  <c r="J167" i="1"/>
  <c r="J13" i="1"/>
  <c r="J29" i="1"/>
  <c r="J49" i="1"/>
  <c r="J69" i="1"/>
  <c r="J113" i="1"/>
  <c r="J87" i="1"/>
  <c r="J45" i="1"/>
  <c r="J65" i="1"/>
  <c r="J101" i="1"/>
  <c r="J166" i="1"/>
  <c r="J168" i="1"/>
  <c r="J97" i="1"/>
  <c r="J117" i="1"/>
  <c r="J159" i="1"/>
  <c r="J111" i="1"/>
  <c r="J162" i="1"/>
  <c r="J136" i="1"/>
  <c r="J61" i="1"/>
  <c r="J77" i="1"/>
  <c r="J109" i="1"/>
  <c r="J138" i="1"/>
  <c r="J79" i="1"/>
  <c r="J152" i="1"/>
  <c r="J134" i="1"/>
  <c r="J150" i="1"/>
  <c r="J67" i="1"/>
  <c r="J103" i="1"/>
  <c r="J140" i="1"/>
  <c r="D8" i="11"/>
  <c r="D9" i="11" s="1"/>
  <c r="D41" i="11" s="1"/>
  <c r="J125" i="1"/>
  <c r="J146" i="1"/>
  <c r="J59" i="1"/>
  <c r="J95" i="1"/>
  <c r="J132" i="1"/>
  <c r="J171" i="1"/>
  <c r="J172" i="1"/>
  <c r="I283" i="1"/>
  <c r="J159" i="2"/>
  <c r="S154" i="2"/>
  <c r="T154" i="2" s="1"/>
  <c r="R280" i="1"/>
  <c r="S280" i="1" s="1"/>
  <c r="H10" i="12"/>
  <c r="K10" i="12" s="1"/>
  <c r="L10" i="12" s="1"/>
  <c r="H87" i="12"/>
  <c r="K87" i="12" s="1"/>
  <c r="L86" i="12" s="1"/>
  <c r="N255" i="1"/>
  <c r="N277" i="1"/>
  <c r="N273" i="1"/>
  <c r="N269" i="1"/>
  <c r="N264" i="1"/>
  <c r="N260" i="1"/>
  <c r="N256" i="1"/>
  <c r="N280" i="1"/>
  <c r="N276" i="1"/>
  <c r="N272" i="1"/>
  <c r="N267" i="1"/>
  <c r="N259" i="1"/>
  <c r="N279" i="1"/>
  <c r="N275" i="1"/>
  <c r="N271" i="1"/>
  <c r="N262" i="1"/>
  <c r="N258" i="1"/>
  <c r="N278" i="1"/>
  <c r="N261" i="1"/>
  <c r="N270" i="1"/>
  <c r="N265" i="1"/>
  <c r="N257" i="1"/>
  <c r="N274" i="1"/>
  <c r="N266" i="1"/>
  <c r="H123" i="12"/>
  <c r="K19" i="12"/>
  <c r="S136" i="1" l="1"/>
  <c r="H18" i="12"/>
  <c r="S159" i="2"/>
  <c r="T159" i="2" s="1"/>
  <c r="K124" i="12"/>
  <c r="L123" i="12" s="1"/>
  <c r="H130" i="12"/>
  <c r="K18" i="12" l="1"/>
  <c r="L18" i="12" s="1"/>
  <c r="H152" i="12"/>
  <c r="K152" i="12" s="1"/>
  <c r="L151" i="12" s="1"/>
  <c r="K131" i="12"/>
  <c r="L130" i="12" s="1"/>
  <c r="H137" i="12"/>
  <c r="K138" i="12" s="1"/>
  <c r="L137" i="12" s="1"/>
  <c r="BA175" i="3" l="1"/>
  <c r="BB27" i="3" l="1"/>
  <c r="BB164" i="3"/>
  <c r="BB17" i="3"/>
  <c r="BB175" i="3"/>
  <c r="BB58" i="3"/>
  <c r="BB154" i="3"/>
  <c r="BB64" i="3"/>
  <c r="BB170" i="3"/>
  <c r="BB110" i="3"/>
  <c r="BB67" i="3"/>
  <c r="BB114" i="3"/>
  <c r="BB139" i="3"/>
  <c r="BB85" i="3"/>
  <c r="BB117" i="3"/>
  <c r="BB75" i="3"/>
  <c r="BB59" i="3"/>
  <c r="BB83" i="3"/>
  <c r="BB50" i="3"/>
  <c r="BB152" i="3"/>
  <c r="BB23" i="3"/>
  <c r="BB172" i="3"/>
  <c r="BB31" i="3"/>
  <c r="BB90" i="3"/>
  <c r="BB97" i="3"/>
  <c r="BB21" i="3"/>
  <c r="BB95" i="3"/>
  <c r="BB86" i="3"/>
  <c r="BB26" i="3"/>
  <c r="BB129" i="3"/>
  <c r="BB15" i="3"/>
  <c r="BB157" i="3"/>
  <c r="BB80" i="3"/>
  <c r="BB136" i="3"/>
  <c r="BB109" i="3"/>
  <c r="BB163" i="3"/>
  <c r="BB35" i="3"/>
  <c r="BB165" i="3"/>
  <c r="BB143" i="3"/>
  <c r="BB81" i="3"/>
  <c r="BB103" i="3"/>
  <c r="BB148" i="3"/>
  <c r="BB22" i="3"/>
  <c r="BA254" i="3"/>
  <c r="BB116" i="3"/>
  <c r="BB43" i="3"/>
  <c r="BB120" i="3"/>
  <c r="BB134" i="3"/>
  <c r="BB145" i="3"/>
  <c r="BB38" i="3"/>
  <c r="BB144" i="3"/>
  <c r="BB34" i="3"/>
  <c r="BB29" i="3"/>
  <c r="BB71" i="3"/>
  <c r="BB141" i="3"/>
  <c r="BB127" i="3"/>
  <c r="BB18" i="3"/>
  <c r="BB113" i="3"/>
  <c r="BB150" i="3"/>
  <c r="BB37" i="3"/>
  <c r="BB93" i="3"/>
  <c r="BB79" i="3"/>
  <c r="BB36" i="3"/>
  <c r="BB98" i="3"/>
  <c r="BB68" i="3"/>
  <c r="BB72" i="3"/>
  <c r="BB54" i="3"/>
  <c r="BB102" i="3"/>
  <c r="BB20" i="3"/>
  <c r="BB78" i="3"/>
  <c r="BB19" i="3"/>
  <c r="BB128" i="3"/>
  <c r="BB57" i="3"/>
  <c r="BB124" i="3"/>
  <c r="BB115" i="3"/>
  <c r="BB158" i="3"/>
  <c r="BB74" i="3"/>
  <c r="BB146" i="3"/>
  <c r="BB162" i="3"/>
  <c r="BB77" i="3"/>
  <c r="BB168" i="3"/>
  <c r="BB40" i="3"/>
  <c r="BB159" i="3"/>
  <c r="BB48" i="3"/>
  <c r="BB138" i="3"/>
  <c r="BB147" i="3"/>
  <c r="BB16" i="3"/>
  <c r="BB135" i="3"/>
  <c r="BB166" i="3"/>
  <c r="BB76" i="3"/>
  <c r="BB45" i="3"/>
  <c r="BB66" i="3"/>
  <c r="BB130" i="3"/>
  <c r="BB70" i="3"/>
  <c r="BB60" i="3"/>
  <c r="BB46" i="3"/>
  <c r="BB156" i="3"/>
  <c r="BB174" i="3"/>
  <c r="BB91" i="3"/>
  <c r="BB41" i="3"/>
  <c r="BB132" i="3"/>
  <c r="BB122" i="3"/>
  <c r="BB55" i="3"/>
  <c r="BB14" i="3"/>
  <c r="BB65" i="3"/>
  <c r="BB169" i="3"/>
  <c r="BB142" i="3"/>
  <c r="BB61" i="3"/>
  <c r="BB25" i="3"/>
  <c r="BB73" i="3"/>
  <c r="BB56" i="3"/>
  <c r="BB123" i="3"/>
  <c r="BB51" i="3"/>
  <c r="BB88" i="3"/>
  <c r="BB153" i="3"/>
  <c r="BB94" i="3"/>
  <c r="BB106" i="3"/>
  <c r="BB92" i="3"/>
  <c r="BB104" i="3"/>
  <c r="BB44" i="3"/>
  <c r="BB28" i="3"/>
  <c r="BB47" i="3"/>
  <c r="BB112" i="3"/>
  <c r="BB13" i="3"/>
  <c r="BB140" i="3"/>
  <c r="BB49" i="3"/>
  <c r="BB62" i="3"/>
  <c r="BB39" i="3"/>
  <c r="BB82" i="3"/>
  <c r="BB173" i="3"/>
  <c r="BB105" i="3"/>
  <c r="BB99" i="3"/>
  <c r="BB89" i="3"/>
  <c r="BB131" i="3"/>
  <c r="BB133" i="3"/>
  <c r="BB53" i="3"/>
  <c r="BB126" i="3"/>
  <c r="BB149" i="3"/>
  <c r="BB167" i="3"/>
  <c r="BB119" i="3"/>
  <c r="BB101" i="3"/>
  <c r="BB24" i="3"/>
  <c r="BB42" i="3"/>
  <c r="BB30" i="3"/>
  <c r="BB108" i="3"/>
  <c r="BB52" i="3"/>
  <c r="BB118" i="3"/>
  <c r="BB161" i="3"/>
  <c r="BB32" i="3"/>
  <c r="BB171" i="3"/>
  <c r="BB63" i="3"/>
  <c r="BB151" i="3"/>
  <c r="BB107" i="3"/>
  <c r="BB33" i="3"/>
  <c r="BB96" i="3"/>
  <c r="BB100" i="3"/>
  <c r="BB155" i="3"/>
  <c r="BB121" i="3"/>
  <c r="BB125" i="3"/>
  <c r="BB160" i="3"/>
  <c r="BB87" i="3"/>
  <c r="BB111" i="3"/>
  <c r="BB84" i="3"/>
  <c r="BB69" i="3"/>
  <c r="BA265" i="3" l="1"/>
  <c r="U136" i="1"/>
  <c r="U175" i="1" s="1"/>
  <c r="V163" i="1" l="1"/>
  <c r="V154" i="1"/>
  <c r="V116" i="1"/>
  <c r="V40" i="1"/>
  <c r="V62" i="1"/>
  <c r="V79" i="1"/>
  <c r="V28" i="1"/>
  <c r="V58" i="1"/>
  <c r="V97" i="1"/>
  <c r="V130" i="1"/>
  <c r="V81" i="1"/>
  <c r="V16" i="1"/>
  <c r="V32" i="1"/>
  <c r="V124" i="1"/>
  <c r="V46" i="1"/>
  <c r="V159" i="1"/>
  <c r="V111" i="1"/>
  <c r="V89" i="1"/>
  <c r="V86" i="1"/>
  <c r="V27" i="1"/>
  <c r="V37" i="1"/>
  <c r="V13" i="1"/>
  <c r="V54" i="1"/>
  <c r="V15" i="1"/>
  <c r="V83" i="1"/>
  <c r="V144" i="1"/>
  <c r="V88" i="1"/>
  <c r="V95" i="1"/>
  <c r="V68" i="1"/>
  <c r="V157" i="1"/>
  <c r="V55" i="1"/>
  <c r="V23" i="1"/>
  <c r="V140" i="1"/>
  <c r="V113" i="1"/>
  <c r="V156" i="1"/>
  <c r="V139" i="1"/>
  <c r="V85" i="1"/>
  <c r="V171" i="1"/>
  <c r="V90" i="1"/>
  <c r="V165" i="1"/>
  <c r="V146" i="1"/>
  <c r="V109" i="1"/>
  <c r="V135" i="1"/>
  <c r="V155" i="1"/>
  <c r="V107" i="1"/>
  <c r="U283" i="1"/>
  <c r="V96" i="1"/>
  <c r="V94" i="1"/>
  <c r="V150" i="1"/>
  <c r="V84" i="1"/>
  <c r="V51" i="1"/>
  <c r="V174" i="1"/>
  <c r="V59" i="1"/>
  <c r="V41" i="1"/>
  <c r="V121" i="1"/>
  <c r="V87" i="1"/>
  <c r="V71" i="1"/>
  <c r="V164" i="1"/>
  <c r="V167" i="1"/>
  <c r="V76" i="1"/>
  <c r="V92" i="1"/>
  <c r="V93" i="1"/>
  <c r="V61" i="1"/>
  <c r="V35" i="1"/>
  <c r="V132" i="1"/>
  <c r="V131" i="1"/>
  <c r="V99" i="1"/>
  <c r="V70" i="1"/>
  <c r="V77" i="1"/>
  <c r="V69" i="1"/>
  <c r="V45" i="1"/>
  <c r="V141" i="1"/>
  <c r="V31" i="1"/>
  <c r="V30" i="1"/>
  <c r="V34" i="1"/>
  <c r="V166" i="1"/>
  <c r="V22" i="1"/>
  <c r="V17" i="1"/>
  <c r="V117" i="1"/>
  <c r="V66" i="1"/>
  <c r="V122" i="1"/>
  <c r="V14" i="1"/>
  <c r="V134" i="1"/>
  <c r="V175" i="1"/>
  <c r="V160" i="1"/>
  <c r="V73" i="1"/>
  <c r="V104" i="1"/>
  <c r="V151" i="1"/>
  <c r="V72" i="1"/>
  <c r="V60" i="1"/>
  <c r="V148" i="1"/>
  <c r="V172" i="1"/>
  <c r="V75" i="1"/>
  <c r="V143" i="1"/>
  <c r="V20" i="1"/>
  <c r="V142" i="1"/>
  <c r="V39" i="1"/>
  <c r="V25" i="1"/>
  <c r="V36" i="1"/>
  <c r="V18" i="1"/>
  <c r="V126" i="1"/>
  <c r="V103" i="1"/>
  <c r="V52" i="1"/>
  <c r="V33" i="1"/>
  <c r="V153" i="1"/>
  <c r="V110" i="1"/>
  <c r="V43" i="1"/>
  <c r="V80" i="1"/>
  <c r="V57" i="1"/>
  <c r="V145" i="1"/>
  <c r="V100" i="1"/>
  <c r="V38" i="1"/>
  <c r="V162" i="1"/>
  <c r="V19" i="1"/>
  <c r="V158" i="1"/>
  <c r="V108" i="1"/>
  <c r="V44" i="1"/>
  <c r="V65" i="1"/>
  <c r="V50" i="1"/>
  <c r="V120" i="1"/>
  <c r="V82" i="1"/>
  <c r="V42" i="1"/>
  <c r="V119" i="1"/>
  <c r="V29" i="1"/>
  <c r="V152" i="1"/>
  <c r="V138" i="1"/>
  <c r="V128" i="1"/>
  <c r="V63" i="1"/>
  <c r="V74" i="1"/>
  <c r="V129" i="1"/>
  <c r="V24" i="1"/>
  <c r="V98" i="1"/>
  <c r="V118" i="1"/>
  <c r="V127" i="1"/>
  <c r="V21" i="1"/>
  <c r="V105" i="1"/>
  <c r="V48" i="1"/>
  <c r="V147" i="1"/>
  <c r="V49" i="1"/>
  <c r="V12" i="1"/>
  <c r="V102" i="1"/>
  <c r="V67" i="1"/>
  <c r="V114" i="1"/>
  <c r="V149" i="1"/>
  <c r="V137" i="1"/>
  <c r="V133" i="1"/>
  <c r="V64" i="1"/>
  <c r="V168" i="1"/>
  <c r="V106" i="1"/>
  <c r="V56" i="1"/>
  <c r="V170" i="1"/>
  <c r="V123" i="1"/>
  <c r="V112" i="1"/>
  <c r="V47" i="1"/>
  <c r="V125" i="1"/>
  <c r="V26" i="1"/>
  <c r="V91" i="1"/>
  <c r="V53" i="1"/>
  <c r="V173" i="1"/>
  <c r="V169" i="1"/>
  <c r="V101" i="1"/>
  <c r="V161" i="1"/>
  <c r="V78" i="1"/>
  <c r="V115" i="1"/>
  <c r="V136" i="1"/>
  <c r="M137" i="1"/>
  <c r="R137" i="1" s="1"/>
  <c r="M175" i="1" l="1"/>
  <c r="N150" i="1" s="1"/>
  <c r="S137" i="1"/>
  <c r="R175" i="1"/>
  <c r="S175" i="1" s="1"/>
  <c r="N137" i="1"/>
  <c r="N123" i="1"/>
  <c r="N72" i="1"/>
  <c r="N18" i="1"/>
  <c r="N87" i="1"/>
  <c r="N172" i="1"/>
  <c r="N144" i="1"/>
  <c r="N66" i="1"/>
  <c r="N115" i="1"/>
  <c r="N80" i="1"/>
  <c r="N170" i="1"/>
  <c r="N145" i="1"/>
  <c r="N53" i="1"/>
  <c r="N173" i="1"/>
  <c r="N143" i="1"/>
  <c r="N149" i="1"/>
  <c r="N95" i="1"/>
  <c r="N139" i="1"/>
  <c r="N175" i="1"/>
  <c r="N27" i="1"/>
  <c r="N56" i="1"/>
  <c r="N112" i="1"/>
  <c r="N168" i="1"/>
  <c r="N129" i="1"/>
  <c r="N70" i="1"/>
  <c r="N41" i="1"/>
  <c r="N48" i="1"/>
  <c r="N30" i="1"/>
  <c r="N109" i="1"/>
  <c r="N120" i="1"/>
  <c r="N165" i="1"/>
  <c r="N167" i="1"/>
  <c r="N126" i="1"/>
  <c r="N161" i="1"/>
  <c r="N134" i="1"/>
  <c r="N159" i="1"/>
  <c r="N116" i="1"/>
  <c r="N155" i="1"/>
  <c r="N32" i="1"/>
  <c r="N174" i="1"/>
  <c r="N148" i="1"/>
  <c r="H39" i="12"/>
  <c r="K39" i="12" s="1"/>
  <c r="L38" i="12" s="1"/>
  <c r="N38" i="1"/>
  <c r="N152" i="1"/>
  <c r="N147" i="1"/>
  <c r="N13" i="1"/>
  <c r="N83" i="1"/>
  <c r="N67" i="1"/>
  <c r="N61" i="1"/>
  <c r="N110" i="1"/>
  <c r="N97" i="1"/>
  <c r="N45" i="1"/>
  <c r="N62" i="1"/>
  <c r="N37" i="1"/>
  <c r="N20" i="1"/>
  <c r="N151" i="1"/>
  <c r="N49" i="1"/>
  <c r="N124" i="1"/>
  <c r="N171" i="1"/>
  <c r="N84" i="1"/>
  <c r="N40" i="1"/>
  <c r="N52" i="1"/>
  <c r="N160" i="1"/>
  <c r="N90" i="1"/>
  <c r="N91" i="1"/>
  <c r="N54" i="1"/>
  <c r="N76" i="1"/>
  <c r="M283" i="1"/>
  <c r="N114" i="1"/>
  <c r="N99" i="1"/>
  <c r="N22" i="1"/>
  <c r="N136" i="1"/>
  <c r="N33" i="1"/>
  <c r="N164" i="1"/>
  <c r="N29" i="1"/>
  <c r="N166" i="1"/>
  <c r="N47" i="1"/>
  <c r="N12" i="1"/>
  <c r="N36" i="1"/>
  <c r="N119" i="1"/>
  <c r="N25" i="1"/>
  <c r="N17" i="1"/>
  <c r="N71" i="1"/>
  <c r="N21" i="1"/>
  <c r="N102" i="1"/>
  <c r="N111" i="1"/>
  <c r="N138" i="1"/>
  <c r="N88" i="1"/>
  <c r="N98" i="1"/>
  <c r="N121" i="1"/>
  <c r="N113" i="1"/>
  <c r="N103" i="1"/>
  <c r="N69" i="1"/>
  <c r="N107" i="1"/>
  <c r="N117" i="1"/>
  <c r="N163" i="1"/>
  <c r="N125" i="1"/>
  <c r="N93" i="1"/>
  <c r="N157" i="1"/>
  <c r="N153" i="1"/>
  <c r="N105" i="1"/>
  <c r="N15" i="1"/>
  <c r="N92" i="1"/>
  <c r="N73" i="1"/>
  <c r="N55" i="1"/>
  <c r="N146" i="1"/>
  <c r="N140" i="1"/>
  <c r="N118" i="1"/>
  <c r="N34" i="1"/>
  <c r="N158" i="1"/>
  <c r="N104" i="1"/>
  <c r="N64" i="1"/>
  <c r="N128" i="1"/>
  <c r="N85" i="1"/>
  <c r="N58" i="1"/>
  <c r="N94" i="1"/>
  <c r="N96" i="1"/>
  <c r="N132" i="1"/>
  <c r="N82" i="1"/>
  <c r="N51" i="1"/>
  <c r="N156" i="1"/>
  <c r="N57" i="1"/>
  <c r="N79" i="1"/>
  <c r="N42" i="1"/>
  <c r="H84" i="12"/>
  <c r="K67" i="12" s="1"/>
  <c r="L66" i="12" s="1"/>
  <c r="N44" i="1"/>
  <c r="N31" i="1"/>
  <c r="N106" i="1"/>
  <c r="N50" i="1"/>
  <c r="N59" i="1"/>
  <c r="N23" i="1"/>
  <c r="N77" i="1"/>
  <c r="N169" i="1"/>
  <c r="N141" i="1"/>
  <c r="N14" i="1"/>
  <c r="N60" i="1"/>
  <c r="N68" i="1"/>
  <c r="N19" i="1"/>
  <c r="N16" i="1"/>
  <c r="N24" i="1"/>
  <c r="N35" i="1"/>
  <c r="N78" i="1"/>
  <c r="N75" i="1"/>
  <c r="N162" i="1"/>
  <c r="N81" i="1"/>
  <c r="N135" i="1"/>
  <c r="N46" i="1"/>
  <c r="N101" i="1"/>
  <c r="N39" i="1"/>
  <c r="N108" i="1"/>
  <c r="N86" i="1"/>
  <c r="N154" i="1"/>
  <c r="N65" i="1"/>
  <c r="N63" i="1"/>
  <c r="N89" i="1"/>
  <c r="N100" i="1"/>
  <c r="N142" i="1"/>
  <c r="N43" i="1"/>
  <c r="N130" i="1"/>
  <c r="N28" i="1"/>
  <c r="N131" i="1"/>
  <c r="N26" i="1"/>
  <c r="N74" i="1"/>
  <c r="N133" i="1"/>
  <c r="N122" i="1"/>
  <c r="N127" i="1" l="1"/>
</calcChain>
</file>

<file path=xl/comments1.xml><?xml version="1.0" encoding="utf-8"?>
<comments xmlns="http://schemas.openxmlformats.org/spreadsheetml/2006/main">
  <authors>
    <author>Bryan Howell Y. Zapanta</author>
  </authors>
  <commentList>
    <comment ref="O9" authorId="0" shapeId="0">
      <text>
        <r>
          <rPr>
            <sz val="9"/>
            <color indexed="81"/>
            <rFont val="Tahoma"/>
            <family val="2"/>
          </rPr>
          <t>IC : 
Please input prior quarter admitted balance. Example if current quarter is 30 September 2020 then input 30 June 2020 data in this coliumn</t>
        </r>
      </text>
    </comment>
    <comment ref="U9" authorId="0" shapeId="0">
      <text>
        <r>
          <rPr>
            <b/>
            <sz val="9"/>
            <color indexed="81"/>
            <rFont val="Tahoma"/>
            <family val="2"/>
          </rPr>
          <t xml:space="preserve">IC : Input date
</t>
        </r>
        <r>
          <rPr>
            <sz val="9"/>
            <color indexed="81"/>
            <rFont val="Tahoma"/>
            <family val="2"/>
          </rPr>
          <t>Example: if current quarter is 30 September 2020 then input admitted balances as of 31 March 2020</t>
        </r>
      </text>
    </comment>
    <comment ref="W9" authorId="0" shapeId="0">
      <text>
        <r>
          <rPr>
            <b/>
            <sz val="9"/>
            <color indexed="81"/>
            <rFont val="Tahoma"/>
            <family val="2"/>
          </rPr>
          <t xml:space="preserve">IC : Input date
</t>
        </r>
        <r>
          <rPr>
            <sz val="9"/>
            <color indexed="81"/>
            <rFont val="Tahoma"/>
            <family val="2"/>
          </rPr>
          <t xml:space="preserve">
Example: if current quarter is 30 September 2020 then input admitted balances as of 31 December 2019</t>
        </r>
      </text>
    </comment>
    <comment ref="Y9" authorId="0" shapeId="0">
      <text>
        <r>
          <rPr>
            <b/>
            <sz val="9"/>
            <color indexed="81"/>
            <rFont val="Tahoma"/>
            <family val="2"/>
          </rPr>
          <t xml:space="preserve">IC : Input date
</t>
        </r>
        <r>
          <rPr>
            <sz val="9"/>
            <color indexed="81"/>
            <rFont val="Tahoma"/>
            <family val="2"/>
          </rPr>
          <t>Example: if current quarter is 30 September 2019 then input admitted balances as of 30 September 2019</t>
        </r>
      </text>
    </comment>
  </commentList>
</comments>
</file>

<file path=xl/comments2.xml><?xml version="1.0" encoding="utf-8"?>
<comments xmlns="http://schemas.openxmlformats.org/spreadsheetml/2006/main">
  <authors>
    <author>Bryan Howell Y. Zapanta</author>
    <author>Amor G. Fat</author>
  </authors>
  <commentList>
    <comment ref="P8" authorId="0" shapeId="0">
      <text>
        <r>
          <rPr>
            <b/>
            <sz val="9"/>
            <color indexed="81"/>
            <rFont val="Tahoma"/>
            <family val="2"/>
          </rPr>
          <t xml:space="preserve">IC: 
</t>
        </r>
        <r>
          <rPr>
            <sz val="9"/>
            <color indexed="81"/>
            <rFont val="Tahoma"/>
            <family val="2"/>
          </rPr>
          <t xml:space="preserve">Please input data period equivalent to prior year. Example, if current period is January  to September 2020 then prior comparative is January to September 2019. 
</t>
        </r>
      </text>
    </comment>
    <comment ref="V8" authorId="1" shapeId="0">
      <text>
        <r>
          <rPr>
            <b/>
            <sz val="9"/>
            <color indexed="81"/>
            <rFont val="Tahoma"/>
            <family val="2"/>
          </rPr>
          <t xml:space="preserve">IC:
</t>
        </r>
        <r>
          <rPr>
            <sz val="9"/>
            <color indexed="81"/>
            <rFont val="Tahoma"/>
            <family val="2"/>
          </rPr>
          <t xml:space="preserve">Example, if current period is January to September 30, 2020 then input January to June 30, 2020 balances to this column. </t>
        </r>
      </text>
    </comment>
    <comment ref="X8" authorId="1" shapeId="0">
      <text>
        <r>
          <rPr>
            <b/>
            <sz val="9"/>
            <color indexed="81"/>
            <rFont val="Tahoma"/>
            <family val="2"/>
          </rPr>
          <t>IC:</t>
        </r>
        <r>
          <rPr>
            <sz val="9"/>
            <color indexed="81"/>
            <rFont val="Tahoma"/>
            <family val="2"/>
          </rPr>
          <t xml:space="preserve">
Example, if current period is January to September 2020 then input January to March 31 2020 balances to this column.</t>
        </r>
      </text>
    </comment>
    <comment ref="Z8" authorId="1" shapeId="0">
      <text>
        <r>
          <rPr>
            <b/>
            <sz val="9"/>
            <color indexed="81"/>
            <rFont val="Tahoma"/>
            <family val="2"/>
          </rPr>
          <t>IC:</t>
        </r>
        <r>
          <rPr>
            <sz val="9"/>
            <color indexed="81"/>
            <rFont val="Tahoma"/>
            <family val="2"/>
          </rPr>
          <t xml:space="preserve">
Example, if current period is January to September 2020 then input January to December 2019 balances to this column.</t>
        </r>
      </text>
    </comment>
  </commentList>
</comments>
</file>

<file path=xl/comments3.xml><?xml version="1.0" encoding="utf-8"?>
<comments xmlns="http://schemas.openxmlformats.org/spreadsheetml/2006/main">
  <authors>
    <author>Bryan Howell Zapanta</author>
  </authors>
  <commentList>
    <comment ref="D8" authorId="0" shapeId="0">
      <text>
        <r>
          <rPr>
            <b/>
            <sz val="9"/>
            <color indexed="81"/>
            <rFont val="Tahoma"/>
            <family val="2"/>
          </rPr>
          <t>Bryan Howell Zapanta:</t>
        </r>
        <r>
          <rPr>
            <sz val="9"/>
            <color indexed="81"/>
            <rFont val="Tahoma"/>
            <family val="2"/>
          </rPr>
          <t xml:space="preserve">
based on NAIC usual range</t>
        </r>
      </text>
    </comment>
    <comment ref="E17" authorId="0" shapeId="0">
      <text>
        <r>
          <rPr>
            <b/>
            <sz val="9"/>
            <color indexed="81"/>
            <rFont val="Tahoma"/>
            <family val="2"/>
          </rPr>
          <t>Bryan Howell Zapanta:</t>
        </r>
        <r>
          <rPr>
            <sz val="9"/>
            <color indexed="81"/>
            <rFont val="Tahoma"/>
            <family val="2"/>
          </rPr>
          <t xml:space="preserve">
</t>
        </r>
      </text>
    </comment>
    <comment ref="E44" authorId="0" shapeId="0">
      <text>
        <r>
          <rPr>
            <b/>
            <sz val="9"/>
            <color indexed="81"/>
            <rFont val="Tahoma"/>
            <family val="2"/>
          </rPr>
          <t>Bryan Howell Zapanta:</t>
        </r>
        <r>
          <rPr>
            <sz val="9"/>
            <color indexed="81"/>
            <rFont val="Tahoma"/>
            <family val="2"/>
          </rPr>
          <t xml:space="preserve">
based on NAIC</t>
        </r>
      </text>
    </comment>
    <comment ref="E85" authorId="0" shapeId="0">
      <text>
        <r>
          <rPr>
            <b/>
            <sz val="9"/>
            <color indexed="81"/>
            <rFont val="Tahoma"/>
            <family val="2"/>
          </rPr>
          <t>Bryan Howell Zapanta:</t>
        </r>
        <r>
          <rPr>
            <sz val="9"/>
            <color indexed="81"/>
            <rFont val="Tahoma"/>
            <family val="2"/>
          </rPr>
          <t xml:space="preserve">
</t>
        </r>
      </text>
    </comment>
    <comment ref="E95" authorId="0" shapeId="0">
      <text>
        <r>
          <rPr>
            <b/>
            <sz val="9"/>
            <color indexed="81"/>
            <rFont val="Tahoma"/>
            <family val="2"/>
          </rPr>
          <t>Bryan Howell Zapanta:</t>
        </r>
        <r>
          <rPr>
            <sz val="9"/>
            <color indexed="81"/>
            <rFont val="Tahoma"/>
            <family val="2"/>
          </rPr>
          <t xml:space="preserve">
Based on NAIC
</t>
        </r>
      </text>
    </comment>
    <comment ref="E108" authorId="0" shapeId="0">
      <text>
        <r>
          <rPr>
            <b/>
            <sz val="9"/>
            <color indexed="81"/>
            <rFont val="Tahoma"/>
            <family val="2"/>
          </rPr>
          <t>Bryan Howell Zapanta:</t>
        </r>
        <r>
          <rPr>
            <sz val="9"/>
            <color indexed="81"/>
            <rFont val="Tahoma"/>
            <family val="2"/>
          </rPr>
          <t xml:space="preserve">
Usual range not yet established.</t>
        </r>
      </text>
    </comment>
    <comment ref="E115" authorId="0" shapeId="0">
      <text>
        <r>
          <rPr>
            <b/>
            <sz val="9"/>
            <color indexed="81"/>
            <rFont val="Tahoma"/>
            <family val="2"/>
          </rPr>
          <t>Bryan Howell Zapanta:</t>
        </r>
        <r>
          <rPr>
            <sz val="9"/>
            <color indexed="81"/>
            <rFont val="Tahoma"/>
            <family val="2"/>
          </rPr>
          <t xml:space="preserve">
Usual range not yet established.</t>
        </r>
      </text>
    </comment>
    <comment ref="E122" authorId="0" shapeId="0">
      <text>
        <r>
          <rPr>
            <b/>
            <sz val="9"/>
            <color indexed="81"/>
            <rFont val="Tahoma"/>
            <family val="2"/>
          </rPr>
          <t>Bryan Howell Zapanta:</t>
        </r>
        <r>
          <rPr>
            <sz val="9"/>
            <color indexed="81"/>
            <rFont val="Tahoma"/>
            <family val="2"/>
          </rPr>
          <t xml:space="preserve">
Usual range not yet established.</t>
        </r>
      </text>
    </comment>
    <comment ref="E129" authorId="0" shapeId="0">
      <text>
        <r>
          <rPr>
            <b/>
            <sz val="9"/>
            <color indexed="81"/>
            <rFont val="Tahoma"/>
            <family val="2"/>
          </rPr>
          <t>Bryan Howell Zapanta:</t>
        </r>
        <r>
          <rPr>
            <sz val="9"/>
            <color indexed="81"/>
            <rFont val="Tahoma"/>
            <family val="2"/>
          </rPr>
          <t xml:space="preserve">
Usual range not yet established.</t>
        </r>
      </text>
    </comment>
    <comment ref="E136" authorId="0" shapeId="0">
      <text>
        <r>
          <rPr>
            <b/>
            <sz val="9"/>
            <color indexed="81"/>
            <rFont val="Tahoma"/>
            <family val="2"/>
          </rPr>
          <t>Bryan Howell Zapanta:</t>
        </r>
        <r>
          <rPr>
            <sz val="9"/>
            <color indexed="81"/>
            <rFont val="Tahoma"/>
            <family val="2"/>
          </rPr>
          <t xml:space="preserve">
Usual range not yet established.</t>
        </r>
      </text>
    </comment>
    <comment ref="E143" authorId="0" shapeId="0">
      <text>
        <r>
          <rPr>
            <b/>
            <sz val="9"/>
            <color indexed="81"/>
            <rFont val="Tahoma"/>
            <family val="2"/>
          </rPr>
          <t>Bryan Howell Zapanta:</t>
        </r>
        <r>
          <rPr>
            <sz val="9"/>
            <color indexed="81"/>
            <rFont val="Tahoma"/>
            <family val="2"/>
          </rPr>
          <t xml:space="preserve">
Usual range not yet established.</t>
        </r>
      </text>
    </comment>
    <comment ref="E150" authorId="0" shapeId="0">
      <text>
        <r>
          <rPr>
            <b/>
            <sz val="9"/>
            <color indexed="81"/>
            <rFont val="Tahoma"/>
            <family val="2"/>
          </rPr>
          <t>Bryan Howell Zapanta:</t>
        </r>
        <r>
          <rPr>
            <sz val="9"/>
            <color indexed="81"/>
            <rFont val="Tahoma"/>
            <family val="2"/>
          </rPr>
          <t xml:space="preserve">
Usual range not yet established.</t>
        </r>
      </text>
    </comment>
  </commentList>
</comments>
</file>

<file path=xl/sharedStrings.xml><?xml version="1.0" encoding="utf-8"?>
<sst xmlns="http://schemas.openxmlformats.org/spreadsheetml/2006/main" count="1940" uniqueCount="916">
  <si>
    <t>STATEMENT OF FINANCIAL POSITON</t>
  </si>
  <si>
    <t>COMPANY:</t>
  </si>
  <si>
    <t>CUT-OFF DATE:</t>
  </si>
  <si>
    <t>QUARTER:</t>
  </si>
  <si>
    <t>3rd</t>
  </si>
  <si>
    <t>Financial Reporting Framework</t>
  </si>
  <si>
    <t>Change</t>
  </si>
  <si>
    <t>Particulars</t>
  </si>
  <si>
    <t>Market Value</t>
  </si>
  <si>
    <t xml:space="preserve">Non-Admitted Assets
</t>
  </si>
  <si>
    <t>Adjusted Balance</t>
  </si>
  <si>
    <t>In Amount</t>
  </si>
  <si>
    <t>%</t>
  </si>
  <si>
    <t>*A</t>
  </si>
  <si>
    <t>B</t>
  </si>
  <si>
    <t>C</t>
  </si>
  <si>
    <t>D</t>
  </si>
  <si>
    <t>E = B + C - D</t>
  </si>
  <si>
    <t>**F</t>
  </si>
  <si>
    <t>G = E - F</t>
  </si>
  <si>
    <t>H = (G/F) * 100%</t>
  </si>
  <si>
    <t>I</t>
  </si>
  <si>
    <t>J</t>
  </si>
  <si>
    <t>K</t>
  </si>
  <si>
    <t>ASSETS</t>
  </si>
  <si>
    <t xml:space="preserve">Cash on Hand </t>
  </si>
  <si>
    <t>Undeposited Collections</t>
  </si>
  <si>
    <t>Petty Cash Fund</t>
  </si>
  <si>
    <t>Commission Fund</t>
  </si>
  <si>
    <t>Policy Loan Fund</t>
  </si>
  <si>
    <t>Documentary Stamps Fund</t>
  </si>
  <si>
    <t>Other Funds</t>
  </si>
  <si>
    <t xml:space="preserve">Cash in Banks </t>
  </si>
  <si>
    <t>Current - Peso</t>
  </si>
  <si>
    <t>Current - Foreign</t>
  </si>
  <si>
    <t>Savings - Peso</t>
  </si>
  <si>
    <t>Savings - Foreign</t>
  </si>
  <si>
    <t>Time Deposits</t>
  </si>
  <si>
    <t xml:space="preserve">Peso Currency </t>
  </si>
  <si>
    <t>Foreign Currency</t>
  </si>
  <si>
    <t>Premiums Due and Uncollected</t>
  </si>
  <si>
    <t>Due from Ceding Companies, net</t>
  </si>
  <si>
    <t>Premiums Due from Ceding Companies - Treaty</t>
  </si>
  <si>
    <t>Premiums Due from Ceding Companies - Facultative</t>
  </si>
  <si>
    <t>Allowance for Impairment Losses</t>
  </si>
  <si>
    <t>Funds Held By Ceding Companies, net</t>
  </si>
  <si>
    <t>Funds Held By Ceding Companies</t>
  </si>
  <si>
    <t>Amounts Recoverable from Reinsurers, net</t>
  </si>
  <si>
    <t>Reinsurance Recoverable on Paid Losses - Treaty</t>
  </si>
  <si>
    <t>Reinsurance Recoverable on Paid Losses - Facultative</t>
  </si>
  <si>
    <t>Reinsurance Recoverable on Unpaid Losses - Treaty</t>
  </si>
  <si>
    <t>Reinsurance Recoverable on Unpaid Losses - Facultative</t>
  </si>
  <si>
    <t>Financial Assets at Fair Value Through Profit or Loss</t>
  </si>
  <si>
    <t>Securities Held for Trading</t>
  </si>
  <si>
    <t>8.1.1</t>
  </si>
  <si>
    <t>Trading Debt Securities - Government</t>
  </si>
  <si>
    <t>8.1.2</t>
  </si>
  <si>
    <t>Trading Debt Securities - Private</t>
  </si>
  <si>
    <t>8.1.3</t>
  </si>
  <si>
    <t>Trading Equity Securities</t>
  </si>
  <si>
    <t>8.1.4</t>
  </si>
  <si>
    <t>Mutual, Unit Investment Trust, Real Estate Investment Trusts and Other Funds</t>
  </si>
  <si>
    <t>Financial Assets Designated at Fair Value Through Profit or Loss (FVPL)</t>
  </si>
  <si>
    <t>8.2.1</t>
  </si>
  <si>
    <t>Debt Securities - Government</t>
  </si>
  <si>
    <t>8.2.2</t>
  </si>
  <si>
    <t>Debt Securities - Private</t>
  </si>
  <si>
    <t>8.2.3</t>
  </si>
  <si>
    <t>Equity Securities</t>
  </si>
  <si>
    <t>8.2.4</t>
  </si>
  <si>
    <t>Mutual Funds and Unit Investment Trusts</t>
  </si>
  <si>
    <t>8.2.5</t>
  </si>
  <si>
    <t>Real Estate Investment Trusts</t>
  </si>
  <si>
    <t>8.2.6</t>
  </si>
  <si>
    <t>Derivative Assets</t>
  </si>
  <si>
    <t>8.3.1</t>
  </si>
  <si>
    <t>Foreign exchange contracts</t>
  </si>
  <si>
    <t>8.3.2</t>
  </si>
  <si>
    <t>Interest rate contracts</t>
  </si>
  <si>
    <t>8.3.3</t>
  </si>
  <si>
    <t>Equity contracts</t>
  </si>
  <si>
    <t>Held-to-Maturity (HTM) Investments</t>
  </si>
  <si>
    <t>HTM Debt Securities - Government</t>
  </si>
  <si>
    <t>9.1.a.</t>
  </si>
  <si>
    <t>Unamortized (Discount)/Premium</t>
  </si>
  <si>
    <t>HTM Debt Securities - Private</t>
  </si>
  <si>
    <t>9.2.a.</t>
  </si>
  <si>
    <t>Loans and Receivables</t>
  </si>
  <si>
    <t>Real Estate Mortgage Loans</t>
  </si>
  <si>
    <t>Collateral Loans</t>
  </si>
  <si>
    <t>Guaranteed Loans</t>
  </si>
  <si>
    <t>Chattel Mortgage Loans</t>
  </si>
  <si>
    <t>Policy Loans</t>
  </si>
  <si>
    <t>Unearned interest Income</t>
  </si>
  <si>
    <t>Notes Receivable</t>
  </si>
  <si>
    <t>Housing Loans</t>
  </si>
  <si>
    <t>Car Loans</t>
  </si>
  <si>
    <t>Low Cost Housing</t>
  </si>
  <si>
    <t>Purchase Money Mortgages</t>
  </si>
  <si>
    <t>Sales Contract Receivables</t>
  </si>
  <si>
    <t>Unquoted Debt Securities</t>
  </si>
  <si>
    <t>Salary Loans</t>
  </si>
  <si>
    <t>Other Loans Receivables</t>
  </si>
  <si>
    <t>Available-for-Sale (AFS) Financial Assets</t>
  </si>
  <si>
    <t>AFS Debt Securities - Government</t>
  </si>
  <si>
    <t>AFS Debt Securities - Private</t>
  </si>
  <si>
    <t>AFS Equity Securities</t>
  </si>
  <si>
    <t>Investments Income Due and Accrued</t>
  </si>
  <si>
    <t>Accrued Interest Income - Cash In Banks</t>
  </si>
  <si>
    <t>Accrued Interest Income - Time Deposits</t>
  </si>
  <si>
    <t>Accrued Interest Income - Financial Assets at FVPL</t>
  </si>
  <si>
    <t>12.3.1</t>
  </si>
  <si>
    <t>12.3.1.1</t>
  </si>
  <si>
    <t>12.3.1.2</t>
  </si>
  <si>
    <t>12.3.2</t>
  </si>
  <si>
    <t>Financial Assets Designated at FVPL</t>
  </si>
  <si>
    <t>12.3.2.1</t>
  </si>
  <si>
    <t>12.3.2.2</t>
  </si>
  <si>
    <t>Accrued Interest Income - AFS Financial Assets</t>
  </si>
  <si>
    <t>12.4.1</t>
  </si>
  <si>
    <t>12.4.2</t>
  </si>
  <si>
    <t>Accrued Interest Income - HTM Investments</t>
  </si>
  <si>
    <t>12.5.1</t>
  </si>
  <si>
    <t>12.5.2</t>
  </si>
  <si>
    <t>Accrued Interest Income - Loans and Receivables</t>
  </si>
  <si>
    <t>12.6.1</t>
  </si>
  <si>
    <t>12.6.2</t>
  </si>
  <si>
    <t>12.6.3</t>
  </si>
  <si>
    <t>12.6.4</t>
  </si>
  <si>
    <t>12.6.5</t>
  </si>
  <si>
    <t>12.6.6</t>
  </si>
  <si>
    <t>12.6.7</t>
  </si>
  <si>
    <t>12.6.8</t>
  </si>
  <si>
    <t>12.6.9</t>
  </si>
  <si>
    <t>Low Cost Housing Loans</t>
  </si>
  <si>
    <t>12.6.10</t>
  </si>
  <si>
    <t>12.6.11</t>
  </si>
  <si>
    <t>Sales Contract Receivable</t>
  </si>
  <si>
    <t>12.6.12</t>
  </si>
  <si>
    <t>12.6.13</t>
  </si>
  <si>
    <t>12.6.14</t>
  </si>
  <si>
    <t>Others</t>
  </si>
  <si>
    <t>Accrued Dividends Receivable</t>
  </si>
  <si>
    <t>12.7.1</t>
  </si>
  <si>
    <t>FVPL Equity Securities</t>
  </si>
  <si>
    <t>12.7.2</t>
  </si>
  <si>
    <t>DVPL Equity Securities</t>
  </si>
  <si>
    <t>12.7.3</t>
  </si>
  <si>
    <t>Accrued Investment Income on Security Fund Contribution</t>
  </si>
  <si>
    <t>Accrued Investment Income on Investment Properties</t>
  </si>
  <si>
    <t>Accrued Investment Income - Others</t>
  </si>
  <si>
    <t>Accounts Receivable</t>
  </si>
  <si>
    <t>Advances to Agents (Agents Accounts) / Employees</t>
  </si>
  <si>
    <t>Operating Lease Receivables</t>
  </si>
  <si>
    <t>Investments in Subsidiaries, Associates and Joint Ventures</t>
  </si>
  <si>
    <t>Investment in Subsidiaries</t>
  </si>
  <si>
    <t>Investment in Associates</t>
  </si>
  <si>
    <t>Investment in Joint Ventures</t>
  </si>
  <si>
    <t>Segregated Fund Assets</t>
  </si>
  <si>
    <t>Property and Equipment</t>
  </si>
  <si>
    <t>Land - At Cost</t>
  </si>
  <si>
    <t>Building and Building Improvements - At Cost</t>
  </si>
  <si>
    <t>16.2.a</t>
  </si>
  <si>
    <t>Accumulate Depreciation - Building and Building Improvements</t>
  </si>
  <si>
    <t>Leasehold Improvements - At Cost</t>
  </si>
  <si>
    <t>16.3.a</t>
  </si>
  <si>
    <t>Accumulated Depreciation - Leasehold Improvements</t>
  </si>
  <si>
    <t>IT Equipment - At Cost</t>
  </si>
  <si>
    <t>16.4.a</t>
  </si>
  <si>
    <t>Accumulated Depreciation - IT Equipment</t>
  </si>
  <si>
    <t>Transportation Equipment - At Cost</t>
  </si>
  <si>
    <t>16.5.a</t>
  </si>
  <si>
    <t>Accumulated Depreciation - Transportation Equipment</t>
  </si>
  <si>
    <t>Office Furniture, Fixtures and Equipment - At Cost</t>
  </si>
  <si>
    <t>16.6.a</t>
  </si>
  <si>
    <t>Accumulated Depreciation – Office Furniture, Fixtures and Equipment</t>
  </si>
  <si>
    <t>Property and Equipment Under Finance Lease</t>
  </si>
  <si>
    <t>16.7.a</t>
  </si>
  <si>
    <t>Accumulated Depreciation</t>
  </si>
  <si>
    <t>Revaluation Increment</t>
  </si>
  <si>
    <t>16.8.a</t>
  </si>
  <si>
    <t>Accumulated Depreciation - Revaluation Increment</t>
  </si>
  <si>
    <t>Accumulated Impairment Losses</t>
  </si>
  <si>
    <t>Investment Property</t>
  </si>
  <si>
    <t>17.2.a</t>
  </si>
  <si>
    <t>Land - At Fair Value</t>
  </si>
  <si>
    <t>Building and Building Improvements - At Fair Value</t>
  </si>
  <si>
    <t>Foreclosed Properties</t>
  </si>
  <si>
    <t>Non-current Assets Held for Sale</t>
  </si>
  <si>
    <t>Receivable from Life Insurance Pools</t>
  </si>
  <si>
    <t>Subscription Receivable</t>
  </si>
  <si>
    <t>Security Fund Contribution</t>
  </si>
  <si>
    <t>Pension Asset</t>
  </si>
  <si>
    <t>Derivative Assets Held for Hedging</t>
  </si>
  <si>
    <t>Fair Value Hedge</t>
  </si>
  <si>
    <t>Cash Flow Hedge</t>
  </si>
  <si>
    <t>Hedges of a Net Investment in Foreign Operation</t>
  </si>
  <si>
    <t>Other Assets </t>
  </si>
  <si>
    <t>TOTAL ASSETS</t>
  </si>
  <si>
    <t>LIABILITIES</t>
  </si>
  <si>
    <t>Aggregate Reserve for Life Policies</t>
  </si>
  <si>
    <t>Aggregate Reserve for Accident and Health Policies</t>
  </si>
  <si>
    <t>Reserve for Supplementary Contracts Without Life Contingencies</t>
  </si>
  <si>
    <t>Policy and Contract Claims Payable</t>
  </si>
  <si>
    <t>Claims Due and Unpaid</t>
  </si>
  <si>
    <t>Outstanding Claims Reserve</t>
  </si>
  <si>
    <t>Claims Resisted</t>
  </si>
  <si>
    <t>Claims Incurred but not yet Reported</t>
  </si>
  <si>
    <t>Due to Reinsurers</t>
  </si>
  <si>
    <t>Premiums Due to Reinsurers - Treaty</t>
  </si>
  <si>
    <t>Premiums Due to Reinsurers - Facultative</t>
  </si>
  <si>
    <t>Funds Held for Reinsurers</t>
  </si>
  <si>
    <t>Premiums Reserve Withheld for Reinsurers - Treaty</t>
  </si>
  <si>
    <t>Life Insurance Deposit/Applicant's Deposit</t>
  </si>
  <si>
    <t>Segregated Fund Liabilities</t>
  </si>
  <si>
    <t>Premium Deposit Fund</t>
  </si>
  <si>
    <t>Remitances Unapplied Deposit</t>
  </si>
  <si>
    <t>Premium Received in Advance</t>
  </si>
  <si>
    <t>Policyholders' Dividends Due and Unpaid</t>
  </si>
  <si>
    <t>Dividends payable to policyholders</t>
  </si>
  <si>
    <t>Experience refunds</t>
  </si>
  <si>
    <t>Policyholders' Dividends Accumulations/ Dividends Held on Deposit</t>
  </si>
  <si>
    <t>Maturities and Surrenders Payables</t>
  </si>
  <si>
    <t>Commissions Payable</t>
  </si>
  <si>
    <t>Return Premiums Payable</t>
  </si>
  <si>
    <t>Taxes Payable</t>
  </si>
  <si>
    <t>Premiums Tax Payable</t>
  </si>
  <si>
    <t>Documentary Stamps Tax Payable</t>
  </si>
  <si>
    <t>Value-added Tax (VAT) Payable</t>
  </si>
  <si>
    <t>Income Tax Payable</t>
  </si>
  <si>
    <t>Withholding Tax Payable</t>
  </si>
  <si>
    <t>Fire Service Tax Payable</t>
  </si>
  <si>
    <t>Other Taxes and Licenses Payable</t>
  </si>
  <si>
    <t>Accounts Payable</t>
  </si>
  <si>
    <t>SSS Premiums Payable</t>
  </si>
  <si>
    <t>SSS Loans Payable</t>
  </si>
  <si>
    <t>Pag-ibig Premiums Payable</t>
  </si>
  <si>
    <t>Pag-ibig Loans Payable</t>
  </si>
  <si>
    <t>Operating Lease Liability</t>
  </si>
  <si>
    <t>Other Accounts Payable</t>
  </si>
  <si>
    <t>Deposit for Real Estate Under Contract to Sell</t>
  </si>
  <si>
    <t>Dividends Payable</t>
  </si>
  <si>
    <t>Liability on Life insurance Pool Business</t>
  </si>
  <si>
    <t>Financial Liabilities at Fair Value Through Profit or Loss</t>
  </si>
  <si>
    <t>Financial Liabilities Held for Trading</t>
  </si>
  <si>
    <t>Financial Liabilities Designated at Fair Value Through Profit or Loss</t>
  </si>
  <si>
    <t>Derivative Liabilities</t>
  </si>
  <si>
    <t>46.3.1</t>
  </si>
  <si>
    <t>46.3.2</t>
  </si>
  <si>
    <t>46.3.3</t>
  </si>
  <si>
    <t>Notes Payable</t>
  </si>
  <si>
    <t>Finance Lease Liability</t>
  </si>
  <si>
    <t>Pension Obligation</t>
  </si>
  <si>
    <t>Accrual for Long-Term Employee Benefits</t>
  </si>
  <si>
    <t>Deferred Tax Liability </t>
  </si>
  <si>
    <t>Provisions</t>
  </si>
  <si>
    <t>Cash-Settled Share-Based Payment</t>
  </si>
  <si>
    <t>Accrued Expenses</t>
  </si>
  <si>
    <t>Accrued Utilities</t>
  </si>
  <si>
    <t>Accrued Services</t>
  </si>
  <si>
    <t>Accrual for Unused Compensated Absences</t>
  </si>
  <si>
    <t>Other Liabilities</t>
  </si>
  <si>
    <t>Deferred Income</t>
  </si>
  <si>
    <t>Agency Retirement Plan</t>
  </si>
  <si>
    <t>Agency Group Hospitalization Plan</t>
  </si>
  <si>
    <t>Agency Group Term Plan</t>
  </si>
  <si>
    <t>Agency Cash Bond Deposit</t>
  </si>
  <si>
    <t>Derivative Liabilities Held for Hedging</t>
  </si>
  <si>
    <t>TOTAL LIABILITIES</t>
  </si>
  <si>
    <t>EQUITY</t>
  </si>
  <si>
    <t>Capital Stock</t>
  </si>
  <si>
    <t>Preferred Stock</t>
  </si>
  <si>
    <t>Common Stock</t>
  </si>
  <si>
    <t>Statutory Deposit</t>
  </si>
  <si>
    <t>Capital Stock Subscribed</t>
  </si>
  <si>
    <t>Contributed Surplus</t>
  </si>
  <si>
    <t>Contingency Surplus / Home Office Inward Remittances</t>
  </si>
  <si>
    <t>Capital Paid In Excess of Par</t>
  </si>
  <si>
    <t>Retained Earnings / Home Office Account</t>
  </si>
  <si>
    <t>Retained Earnings - Appropriated for Negative Reserve</t>
  </si>
  <si>
    <t>Retained Earnings - Appropriated Others</t>
  </si>
  <si>
    <t>Retained Earnings - Unappropriated</t>
  </si>
  <si>
    <t>Cost of Share-Based Payment</t>
  </si>
  <si>
    <t>Reserve Accounts</t>
  </si>
  <si>
    <t>Reserve for AFS Securities</t>
  </si>
  <si>
    <t>Reserve for Cash Flow Hedge</t>
  </si>
  <si>
    <t>Reserve for Hedge of a Net Investment in Foreign Operation</t>
  </si>
  <si>
    <t>Cumulative Foreign Currency Translation</t>
  </si>
  <si>
    <t>Remeasurement on Life Insurance Reserves</t>
  </si>
  <si>
    <t>Reserve for Investment in Associates</t>
  </si>
  <si>
    <t>Reserve for Appraisal Increment - Property and Equipment</t>
  </si>
  <si>
    <t>Remeasurement Gains (Losses) on Retirement Pension Asset (Obligation)</t>
  </si>
  <si>
    <t>Treasury Stock</t>
  </si>
  <si>
    <t>TOTAL NETWORTH</t>
  </si>
  <si>
    <t>TOTAL LIABILITIES AND NETWORTH</t>
  </si>
  <si>
    <t>NOTE:</t>
  </si>
  <si>
    <t>Balances should be tied up to the amounts used in RBC template</t>
  </si>
  <si>
    <t>STATEMENT OF COMPREHENSIVE INCOME</t>
  </si>
  <si>
    <t>PARTICULARS</t>
  </si>
  <si>
    <t xml:space="preserve">Traditional </t>
  </si>
  <si>
    <t>Variable</t>
  </si>
  <si>
    <t>TOTAL</t>
  </si>
  <si>
    <t>Percentage</t>
  </si>
  <si>
    <t>Formula</t>
  </si>
  <si>
    <t>A</t>
  </si>
  <si>
    <t>INCOME</t>
  </si>
  <si>
    <t>Premium Income - First Year</t>
  </si>
  <si>
    <t>Premium Income - Renewal</t>
  </si>
  <si>
    <t>Premium Group - First Year/Renewal</t>
  </si>
  <si>
    <t>Premium Paid-up Insurance</t>
  </si>
  <si>
    <t>Gross premiums earned on insurance contracts</t>
  </si>
  <si>
    <t>Reinsurance Premiums Received - First Year</t>
  </si>
  <si>
    <t>Reinsurance Renewal Premiums Received</t>
  </si>
  <si>
    <t>Reinsurance Premiums Ceded - First Year/Renewal</t>
  </si>
  <si>
    <t/>
  </si>
  <si>
    <t>Reinsurance - First Year/Renewal - Individual Insurance</t>
  </si>
  <si>
    <t>Reinsurance - Group Insurance</t>
  </si>
  <si>
    <t>Reinsurers’ share of gross premiums earned on insurance contracts</t>
  </si>
  <si>
    <t>Profit Commissions</t>
  </si>
  <si>
    <t>Experience Refund</t>
  </si>
  <si>
    <t>Interest On Overdue Premium</t>
  </si>
  <si>
    <t>Policy Issue Fee</t>
  </si>
  <si>
    <t>Interest Income</t>
  </si>
  <si>
    <t>Interest Income - Cash In Banks</t>
  </si>
  <si>
    <t>Interest Income - Financial Assets at FVPL</t>
  </si>
  <si>
    <t>80.2.1</t>
  </si>
  <si>
    <t>Securities Held For Trading</t>
  </si>
  <si>
    <t>80.2.1.1</t>
  </si>
  <si>
    <t>80.2.1.2</t>
  </si>
  <si>
    <t>80.2.2</t>
  </si>
  <si>
    <t>80.2.2.1</t>
  </si>
  <si>
    <t>80.2.2.2</t>
  </si>
  <si>
    <t>Interest Income - Available-for-sale Financial Assets</t>
  </si>
  <si>
    <t>80.3.1</t>
  </si>
  <si>
    <t>AFS Debt Securities Government</t>
  </si>
  <si>
    <t>80.3.2</t>
  </si>
  <si>
    <t>Interest Income - Held-to-maturity Investments</t>
  </si>
  <si>
    <t>80.4.1</t>
  </si>
  <si>
    <t>80.4.2</t>
  </si>
  <si>
    <t>Interest Income - Loans and Receivables</t>
  </si>
  <si>
    <t>80.5.1</t>
  </si>
  <si>
    <t>80.5.2</t>
  </si>
  <si>
    <t>80.5.3</t>
  </si>
  <si>
    <t>80.5.4</t>
  </si>
  <si>
    <t>80.5.5</t>
  </si>
  <si>
    <t>80.5.6</t>
  </si>
  <si>
    <t>80.5.7</t>
  </si>
  <si>
    <t>80.5.8</t>
  </si>
  <si>
    <t>80.5.9</t>
  </si>
  <si>
    <t>Sales Contracts Receivables</t>
  </si>
  <si>
    <t>80.5.10</t>
  </si>
  <si>
    <t>80.5.11</t>
  </si>
  <si>
    <t>80.5.12</t>
  </si>
  <si>
    <t>80.5.13</t>
  </si>
  <si>
    <t>Dividend Income</t>
  </si>
  <si>
    <t>Gain/Loss On Sale of Investments</t>
  </si>
  <si>
    <t>Financial Assets And Liabilities Held For Trading</t>
  </si>
  <si>
    <t>Financial Assets And Liabilities Designated at Fair Value Through
Profit and Loss</t>
  </si>
  <si>
    <t>Available-for-sale Financial Assets</t>
  </si>
  <si>
    <t>Investment property</t>
  </si>
  <si>
    <t>Gain On Sale Of Property and Equipment</t>
  </si>
  <si>
    <t>Unrealized Gain on Investments</t>
  </si>
  <si>
    <t>Financial Assets and Liabilities Held For Trading</t>
  </si>
  <si>
    <t>Financial Assets And Liabilities Designated At Fair Value Through
Profit and Loss</t>
  </si>
  <si>
    <t>Derivative Assets/Liabilities</t>
  </si>
  <si>
    <t>Rental Income</t>
  </si>
  <si>
    <t>Miscellaneous Income</t>
  </si>
  <si>
    <t>TOTAL INCOME</t>
  </si>
  <si>
    <t>UNDERWRITING EXPENSE</t>
  </si>
  <si>
    <t>Claims Expense</t>
  </si>
  <si>
    <t>Death Claims</t>
  </si>
  <si>
    <t>Accidental Death Benefit</t>
  </si>
  <si>
    <t>Disability Claims</t>
  </si>
  <si>
    <t>Health Insurance Benefit</t>
  </si>
  <si>
    <t>Medical Insurance Benefit</t>
  </si>
  <si>
    <t>Endowment Maturities/Anticipated Endowment Maturities</t>
  </si>
  <si>
    <t>Cash Surrender Values</t>
  </si>
  <si>
    <t>Increase/Decrease In Aggregate Policy Reserves</t>
  </si>
  <si>
    <t>Increase In Loading</t>
  </si>
  <si>
    <t>Retrocession Commission</t>
  </si>
  <si>
    <t>Commission Expense</t>
  </si>
  <si>
    <t>Commission First Year - Individual</t>
  </si>
  <si>
    <t>Commission First Year - Group</t>
  </si>
  <si>
    <t>Renewal Commissions</t>
  </si>
  <si>
    <t>Overriding Commissions</t>
  </si>
  <si>
    <t>Medical Fee</t>
  </si>
  <si>
    <t>Inspection Report Fee</t>
  </si>
  <si>
    <t>Premium Tax</t>
  </si>
  <si>
    <t>Documentary Stamps</t>
  </si>
  <si>
    <t>Documentary Stamps - Ordinary Business/Individual</t>
  </si>
  <si>
    <t>Documentary Stamps - Group Business</t>
  </si>
  <si>
    <t>Documentary Stamps - Stocks</t>
  </si>
  <si>
    <t>Documentary Stamps - Policy Loans</t>
  </si>
  <si>
    <t>Documentary Stamps - Others</t>
  </si>
  <si>
    <t>Agency Expense</t>
  </si>
  <si>
    <t>Prizes And Awards</t>
  </si>
  <si>
    <t>99 (A)</t>
  </si>
  <si>
    <t>Other Underwriting Expense</t>
  </si>
  <si>
    <t xml:space="preserve">TOTAL UNDERWRITING EXPENSE </t>
  </si>
  <si>
    <t>ADMINISTRATIVE EXPENSES</t>
  </si>
  <si>
    <t>Salaries and Wages</t>
  </si>
  <si>
    <t>SSS Contributions</t>
  </si>
  <si>
    <t>Philhealth Contributions</t>
  </si>
  <si>
    <t>Pag-Ibig Contribution</t>
  </si>
  <si>
    <t>Employees Compensation and Maternity Contributions</t>
  </si>
  <si>
    <t>Hospitalization Contribution</t>
  </si>
  <si>
    <t>Medical Supplies</t>
  </si>
  <si>
    <t>Employee's Welfare</t>
  </si>
  <si>
    <t>Employee Benefits</t>
  </si>
  <si>
    <t>Post-Employment Benefit Cost</t>
  </si>
  <si>
    <t>Professional and Technical Development</t>
  </si>
  <si>
    <t>Representation and Entertainment</t>
  </si>
  <si>
    <t>Transportation and Travel Expenses</t>
  </si>
  <si>
    <t>Investment Management Fees</t>
  </si>
  <si>
    <t>Director's Fees and Allowances</t>
  </si>
  <si>
    <t>Corporate Secretary's Fees</t>
  </si>
  <si>
    <t>Auditors' Fees</t>
  </si>
  <si>
    <t>Actuarial Fees</t>
  </si>
  <si>
    <t>Service Fees</t>
  </si>
  <si>
    <t>Legal Fees</t>
  </si>
  <si>
    <t>Association Dues</t>
  </si>
  <si>
    <t>Light and Water</t>
  </si>
  <si>
    <t>Communication and Postage</t>
  </si>
  <si>
    <t>Printing, Stationery and Supplies</t>
  </si>
  <si>
    <t>Books and Periodicals</t>
  </si>
  <si>
    <t>Advertising and Promotions</t>
  </si>
  <si>
    <t>Contributions and Donations</t>
  </si>
  <si>
    <t>Rental Expense</t>
  </si>
  <si>
    <t>Insurance Expenses</t>
  </si>
  <si>
    <t>Taxes and Licenses</t>
  </si>
  <si>
    <t>Bank Charges</t>
  </si>
  <si>
    <t>Interest Expenses</t>
  </si>
  <si>
    <t>Repairs and Maintenance - Materials</t>
  </si>
  <si>
    <t>Repairs and Maintenance - Labor</t>
  </si>
  <si>
    <t>Depreciation and Amortization</t>
  </si>
  <si>
    <t>Share in Profit/Loss of Associates and Joint Ventures</t>
  </si>
  <si>
    <t>Provision for Impairment Losses</t>
  </si>
  <si>
    <t>Due From Ceding Companies</t>
  </si>
  <si>
    <t>Amounts Recoverable from Ceding Companies</t>
  </si>
  <si>
    <t>AFS Financial Assets</t>
  </si>
  <si>
    <t>HTM Investments</t>
  </si>
  <si>
    <t>Accounts Receivables</t>
  </si>
  <si>
    <t>Investmentproperty</t>
  </si>
  <si>
    <t>Intangible Assets</t>
  </si>
  <si>
    <t>136.10</t>
  </si>
  <si>
    <t>Miscellaneous Expense</t>
  </si>
  <si>
    <t>Suspense</t>
  </si>
  <si>
    <t>TOTAL ADMINISTRATIVE EXPENSES</t>
  </si>
  <si>
    <t>INCOME (LOSS) BEFORE INCOME TAX</t>
  </si>
  <si>
    <t>Provision for Income Tax</t>
  </si>
  <si>
    <t>Provision For Income Tax - Final</t>
  </si>
  <si>
    <t>Provision For Income Tax - Current</t>
  </si>
  <si>
    <t>Provision For Income Tax - Deferred</t>
  </si>
  <si>
    <t>NET INCOME (LOSS)</t>
  </si>
  <si>
    <t>OTHER COMPREHENSIVE INCOME</t>
  </si>
  <si>
    <t>TOTAL COMPREHENSIVE INCOME</t>
  </si>
  <si>
    <t>=J54/J41</t>
  </si>
  <si>
    <t>=J61/J56</t>
  </si>
  <si>
    <t>=J69/J70</t>
  </si>
  <si>
    <t>=J100/J101</t>
  </si>
  <si>
    <t>=J152/J153</t>
  </si>
  <si>
    <t>=J151/J153</t>
  </si>
  <si>
    <t>=J150/J140</t>
  </si>
  <si>
    <t>SEGREGATED FUND ASSETS AND LIABILITIES</t>
  </si>
  <si>
    <t xml:space="preserve">COMPONENTS </t>
  </si>
  <si>
    <t>FUND NAME</t>
  </si>
  <si>
    <t>March 31, 2018</t>
  </si>
  <si>
    <t>December 31, 2017</t>
  </si>
  <si>
    <t>September 30, 2017</t>
  </si>
  <si>
    <t>Total</t>
  </si>
  <si>
    <t>Input Fund name</t>
  </si>
  <si>
    <t>SEED CAPITAL</t>
  </si>
  <si>
    <t>Surrender values on cancelled policies</t>
  </si>
  <si>
    <t>Interest due or accrued on policy or contract funds</t>
  </si>
  <si>
    <t>Anticipated Endowments left with the company</t>
  </si>
  <si>
    <t>Separate Variable Acccount - Policyholder</t>
  </si>
  <si>
    <t>Check Digit</t>
  </si>
  <si>
    <t xml:space="preserve"> Financial Reporting Framework</t>
  </si>
  <si>
    <t>Non-Current Assets Held For Sale</t>
  </si>
  <si>
    <t xml:space="preserve">Market Value </t>
  </si>
  <si>
    <t xml:space="preserve">Adjusted Balance / Admitted Assets
</t>
  </si>
  <si>
    <t>H</t>
  </si>
  <si>
    <t>SCHEDULE OF OTHER ASSETS</t>
  </si>
  <si>
    <t>OTHER ASSETS</t>
  </si>
  <si>
    <t>SCHEDULE OF OTHER ACCOUNTS PAYABLE</t>
  </si>
  <si>
    <t>OTHER ACCOUNTS PAYABLE</t>
  </si>
  <si>
    <t xml:space="preserve">Adjusted Balance
</t>
  </si>
  <si>
    <t xml:space="preserve">C = A + B  </t>
  </si>
  <si>
    <t>E = C - D</t>
  </si>
  <si>
    <t>F = (E/D) * 100%</t>
  </si>
  <si>
    <t>G</t>
  </si>
  <si>
    <t>SCHEDULE OF INTERCOMPANY ACCOUNTS FOR COMPOSITE COMPANIES</t>
  </si>
  <si>
    <t xml:space="preserve">Life Insurance </t>
  </si>
  <si>
    <t>Non-Life Insurance</t>
  </si>
  <si>
    <t>Should be zero</t>
  </si>
  <si>
    <t>Remarks for variances</t>
  </si>
  <si>
    <t>Account</t>
  </si>
  <si>
    <t>Account Name in SFP</t>
  </si>
  <si>
    <t xml:space="preserve">Balance </t>
  </si>
  <si>
    <t xml:space="preserve">Due from Non-Life Insurance </t>
  </si>
  <si>
    <t>Due to Life Insurance</t>
  </si>
  <si>
    <t>Due to Non-Life Insurance</t>
  </si>
  <si>
    <t xml:space="preserve">Due from Life Insurance </t>
  </si>
  <si>
    <t>&lt;Please link to SOFP tab&gt;</t>
  </si>
  <si>
    <t>AFFILIATED INVESTMENT RECEIVABLES(PAYABLES)</t>
  </si>
  <si>
    <t>Name</t>
  </si>
  <si>
    <t>Relationship</t>
  </si>
  <si>
    <t>Receivable</t>
  </si>
  <si>
    <t>Payable</t>
  </si>
  <si>
    <t>Net</t>
  </si>
  <si>
    <t xml:space="preserve">Subsidiary 1 </t>
  </si>
  <si>
    <t xml:space="preserve">Subsidiary 2 </t>
  </si>
  <si>
    <t xml:space="preserve">Subsidiary 3 </t>
  </si>
  <si>
    <t xml:space="preserve">Subsidiary 4 </t>
  </si>
  <si>
    <t xml:space="preserve">Subsidiary 5 </t>
  </si>
  <si>
    <t xml:space="preserve">Investment in Associate 1 </t>
  </si>
  <si>
    <t xml:space="preserve">Investment in Associate 2 </t>
  </si>
  <si>
    <t xml:space="preserve">Investment in Associate 3 </t>
  </si>
  <si>
    <t xml:space="preserve">Investment in Associate 4 </t>
  </si>
  <si>
    <t xml:space="preserve">Investment in Joint Venture 1 </t>
  </si>
  <si>
    <t xml:space="preserve">Investment in Joint Venture 2 </t>
  </si>
  <si>
    <t xml:space="preserve">Investment in Joint Venture 3 </t>
  </si>
  <si>
    <t>Checking</t>
  </si>
  <si>
    <t>Acct No.</t>
  </si>
  <si>
    <t>Account Name</t>
  </si>
  <si>
    <t>Purpose of Account / Nature of Account</t>
  </si>
  <si>
    <t>Traditional</t>
  </si>
  <si>
    <t>Balance should be zero</t>
  </si>
  <si>
    <t>% should be 0.00%</t>
  </si>
  <si>
    <t>F</t>
  </si>
  <si>
    <t>Account 1</t>
  </si>
  <si>
    <t>Account 2</t>
  </si>
  <si>
    <t>Account 3</t>
  </si>
  <si>
    <t>Account 4</t>
  </si>
  <si>
    <t>Account 5</t>
  </si>
  <si>
    <t>Account 6</t>
  </si>
  <si>
    <t>Account 7</t>
  </si>
  <si>
    <t>Account 8</t>
  </si>
  <si>
    <t>Account 9</t>
  </si>
  <si>
    <t>Account 10</t>
  </si>
  <si>
    <t>RBC RECONCILIATION</t>
  </si>
  <si>
    <t>Total Assets (Market value)</t>
  </si>
  <si>
    <t>Total Assets (Balance per books)</t>
  </si>
  <si>
    <t>Difference</t>
  </si>
  <si>
    <t>Reconciling Items:</t>
  </si>
  <si>
    <r>
      <t>Balance per books</t>
    </r>
    <r>
      <rPr>
        <b/>
        <sz val="11"/>
        <color rgb="FFFF0000"/>
        <rFont val="Arial"/>
        <family val="2"/>
      </rPr>
      <t xml:space="preserve">
</t>
    </r>
  </si>
  <si>
    <r>
      <t>Non-Ledger Assets</t>
    </r>
    <r>
      <rPr>
        <b/>
        <sz val="11"/>
        <color rgb="FFFFFF00"/>
        <rFont val="Arial"/>
        <family val="2"/>
      </rPr>
      <t xml:space="preserve">
</t>
    </r>
  </si>
  <si>
    <r>
      <t>Non-Ledger Liabilities</t>
    </r>
    <r>
      <rPr>
        <b/>
        <sz val="11"/>
        <color rgb="FFFFFF00"/>
        <rFont val="Arial"/>
        <family val="2"/>
      </rPr>
      <t xml:space="preserve">
</t>
    </r>
  </si>
  <si>
    <t>KEY FINANCIAL RATIOS</t>
  </si>
  <si>
    <t>Ratio</t>
  </si>
  <si>
    <t>Understanding of the Ratio</t>
  </si>
  <si>
    <t>Usual Range</t>
  </si>
  <si>
    <t>Inputs from SFP and SCI</t>
  </si>
  <si>
    <t>Examiner's Analysis</t>
  </si>
  <si>
    <t>1. Change in Networth Ratio</t>
  </si>
  <si>
    <t xml:space="preserve">The usual range includes all results greater than -10 percent and less than 50 percent.  </t>
  </si>
  <si>
    <t>Balance</t>
  </si>
  <si>
    <t>EQUITY Current Year</t>
  </si>
  <si>
    <t>Numerator</t>
  </si>
  <si>
    <t>EQUITY Prior Year</t>
  </si>
  <si>
    <t>Denominator</t>
  </si>
  <si>
    <t xml:space="preserve">                        Prior Year Networth</t>
  </si>
  <si>
    <t>2. Net Income to Total Income Ratio</t>
  </si>
  <si>
    <t>The Net Income to Total Income ratio measures the percentage income retained after expenses including tax. This measures how the life insurance entity is able to generate income and manage its expenses. Review of this ratio includes trend analysis of net income to total income ratio for the past 3 years to 5 years to compare if there is an improvement or deterioration in generating income and managing expenses.</t>
  </si>
  <si>
    <t>The usual range is all results greater than zero.</t>
  </si>
  <si>
    <t xml:space="preserve">                              Net Income</t>
  </si>
  <si>
    <t xml:space="preserve">                             Total Income</t>
  </si>
  <si>
    <t>Note: For life insurance entities with both traditional life insurance and variable life insurance type of insurance, these entities should provide net income to total income ratio per type of insurance. Expenses or other income which cannot be allocated based on source can use pro rata allocation based on net income (net income computed exclusive of these unallocated expenses or other income).</t>
  </si>
  <si>
    <t>3. Non-Admitted to Total Assets Ratio</t>
  </si>
  <si>
    <t>The Non-admitted to Total Assets Ratio measures the degree the life insurance entity is investing or acquiring non-admitted assets which are either non-interest bearing investments, non-productive assets or risky investments.</t>
  </si>
  <si>
    <t>Non- Admitted Assets</t>
  </si>
  <si>
    <t>Total Assets</t>
  </si>
  <si>
    <t xml:space="preserve">                    Total Non-Admitted Assets</t>
  </si>
  <si>
    <t xml:space="preserve">                        Total Assets</t>
  </si>
  <si>
    <t>4. Real Estate and Mortgage Loan to Total Admitted Assets Ratio</t>
  </si>
  <si>
    <t>The Real Estate and Mortgage Loan to Total Admitted Assets Ratio measures the degree that life insurance entity is investing on land and building or those loans secured by real estates. Excessive investment on real estate or loans secured by real estate are common source of financial difficulty due to liquidity concerns in case of default of creditor.</t>
  </si>
  <si>
    <t>The usual range is 30 percent and below.</t>
  </si>
  <si>
    <t xml:space="preserve">                 Real Estate and Mortgage Loan</t>
  </si>
  <si>
    <t xml:space="preserve">                        Total Admitted Assets</t>
  </si>
  <si>
    <t>Real Estate:</t>
  </si>
  <si>
    <t>(if the account pertains to Land and Building)</t>
  </si>
  <si>
    <t>Accrued Interest Income</t>
  </si>
  <si>
    <t>Admitted Assets</t>
  </si>
  <si>
    <t>Assessment is per examiner's judgement whether investments in affiliates are performing at a net income or a net loss.</t>
  </si>
  <si>
    <t>Net Receivable (Payable) from Affiliated Investments</t>
  </si>
  <si>
    <t>Equity</t>
  </si>
  <si>
    <t xml:space="preserve">                  Total Affiliated Investments</t>
  </si>
  <si>
    <t xml:space="preserve">                            Net Worth</t>
  </si>
  <si>
    <t>6. Change in Premium Ratio</t>
  </si>
  <si>
    <t>This Change in Premium ratio represents the percentage change in premium from the prior to the current year.  This measures the marketability of the product of a life insurance entity and the amount of premium assumed from other life insurance entity.</t>
  </si>
  <si>
    <t>The usual range is between -10 percent to 50 percent.</t>
  </si>
  <si>
    <t>Gross premiums earned on insurance contracts - Current Year</t>
  </si>
  <si>
    <t>Reinsurers’ share of gross premiums earned on insurance contracts - Current Year</t>
  </si>
  <si>
    <t xml:space="preserve">      Current Year Premium - Prior Year Premium</t>
  </si>
  <si>
    <t>Gross premiums earned on insurance contracts - Prior Year</t>
  </si>
  <si>
    <t xml:space="preserve">                      Prior Year Premium</t>
  </si>
  <si>
    <t>Reinsurers’ share of gross premiums earned on insurance contracts - Prior Year</t>
  </si>
  <si>
    <t>7. Claims Ratio</t>
  </si>
  <si>
    <t>It calculates the claims ratio by dividing total claims by total premius earned (net of reinsurance). It shows what percentage of payouts are being settled with recipients. The lower the claim ratio the better. Higher claim ratios may indicate that an insurance company may need better risk management polices to guard against possible insurance payouts.</t>
  </si>
  <si>
    <t>As per industry average for years 2013 to 2015, normal percentage should be 20 percent to 60%. If ratio is too low it would indicate that the life insurance entity's product is not saleable as there is too little claims paid, if it is too high there is a possibility that the product is too risky and adjustment to premium may be recommended for sustainability. Further inquiry is required for life insurance entities with too high or too low claims ratio.</t>
  </si>
  <si>
    <t>Total Claims</t>
  </si>
  <si>
    <t>Total Premiums (Net of Reinsurance)</t>
  </si>
  <si>
    <t xml:space="preserve">                         Total Claims</t>
  </si>
  <si>
    <t xml:space="preserve">            Total Premiums (Net of Reinsurance)</t>
  </si>
  <si>
    <t>8. Expenses Ratio</t>
  </si>
  <si>
    <t>It calculates the expense ratio of an insurance company by dividing underwriting expenses by net premiums earned. Underwriting expenses are the costs of obtaining new policies from insurance carriers. The lower the expense ratio the better because it means more profits to the insurance company,</t>
  </si>
  <si>
    <t>Underwriting expenses</t>
  </si>
  <si>
    <t xml:space="preserve">                   Underwriting Expense</t>
  </si>
  <si>
    <t>9. Combined Ratio</t>
  </si>
  <si>
    <t>10. Investment Income Ratio</t>
  </si>
  <si>
    <t>Investment Income</t>
  </si>
  <si>
    <t>Total Income</t>
  </si>
  <si>
    <t>11. Operating Income Ratio</t>
  </si>
  <si>
    <t>Operating Income</t>
  </si>
  <si>
    <t>12. Other Income Ratio</t>
  </si>
  <si>
    <t>Other Income</t>
  </si>
  <si>
    <t>13. Administrative Expense Ratio</t>
  </si>
  <si>
    <t>Administrative Expense</t>
  </si>
  <si>
    <t>Administrative Expense Ratio</t>
  </si>
  <si>
    <t>14. Net Operating Income Ratio</t>
  </si>
  <si>
    <t>Net Operating Income</t>
  </si>
  <si>
    <t>Net Income</t>
  </si>
  <si>
    <t xml:space="preserve">   Current Year Networth - Prior Year Networth  </t>
  </si>
  <si>
    <t>GPV MONITORING</t>
  </si>
  <si>
    <t>Annex B Report</t>
  </si>
  <si>
    <t>Basis</t>
  </si>
  <si>
    <t>Amount</t>
  </si>
  <si>
    <t>SOFP</t>
  </si>
  <si>
    <t>*2</t>
  </si>
  <si>
    <t>SOFP- OCI</t>
  </si>
  <si>
    <t>Table II , Column C, Line 1</t>
  </si>
  <si>
    <t>SOCI- OCI</t>
  </si>
  <si>
    <t>*1</t>
  </si>
  <si>
    <t>LINK</t>
  </si>
  <si>
    <t>SOCI</t>
  </si>
  <si>
    <t>Table II , Column E+G, Line 1</t>
  </si>
  <si>
    <t>Manually Link in the account in the OCI tab pertaining to the movement of Remeasurement of Life Insurance Reserves , for manual linking</t>
  </si>
  <si>
    <t>Manual Input of amounts from Annex B of Actuarial Valuation Report</t>
  </si>
  <si>
    <t xml:space="preserve">Should be zero </t>
  </si>
  <si>
    <t>Certification from the Preparer and Responsible Officer</t>
  </si>
  <si>
    <t>Fill up the attached file herein.</t>
  </si>
  <si>
    <t>Overview of each tab</t>
  </si>
  <si>
    <t>The table below summarizes the tabs contained in this worksheet:</t>
  </si>
  <si>
    <t>Tab Name</t>
  </si>
  <si>
    <t>Description</t>
  </si>
  <si>
    <t>COVER</t>
  </si>
  <si>
    <t>Please fill up details for Company Name (Mandatory) , Address (Mandatory) and Company Logo (Optional)</t>
  </si>
  <si>
    <t>Reporting of admitted and non-admitted assets, ledger and non-ledger liabilities and networth</t>
  </si>
  <si>
    <t>Reporting of income and expenses</t>
  </si>
  <si>
    <t>SegFund</t>
  </si>
  <si>
    <t>Breakdown of segregated fund assets and liabilities</t>
  </si>
  <si>
    <t>Other Assets</t>
  </si>
  <si>
    <t>Reporting of detailed breakdown of other assets.</t>
  </si>
  <si>
    <t>Composite</t>
  </si>
  <si>
    <t>Affiliated Investments Rec Pay</t>
  </si>
  <si>
    <t>Reporting of detailed breakdown of Affiliated Investments Receivables (Payables)</t>
  </si>
  <si>
    <t>OCI</t>
  </si>
  <si>
    <t>Breakdown of Other Comprehensive account</t>
  </si>
  <si>
    <t>RBC Reconciliation</t>
  </si>
  <si>
    <t>Instructions for filling in the template</t>
  </si>
  <si>
    <t>Cell color</t>
  </si>
  <si>
    <t>Instruction</t>
  </si>
  <si>
    <t>Input required</t>
  </si>
  <si>
    <t>Data in these cells are linked from other sources within the template.  No action is required.</t>
  </si>
  <si>
    <t>Data in these cells are computed based on the inputs provided. No action is required.</t>
  </si>
  <si>
    <t>Notes:</t>
  </si>
  <si>
    <t xml:space="preserve">For FRF purposes the Company should offset its Input VAT and Output VAT </t>
  </si>
  <si>
    <t>For FRF purposes the Company should offset its Creditable Withholding Tax and Income Tax Payable</t>
  </si>
  <si>
    <r>
      <t xml:space="preserve">Please refer to </t>
    </r>
    <r>
      <rPr>
        <b/>
        <sz val="8"/>
        <color theme="1"/>
        <rFont val="Arial"/>
        <family val="2"/>
      </rPr>
      <t>SCI tab</t>
    </r>
    <r>
      <rPr>
        <sz val="8"/>
        <color theme="1"/>
        <rFont val="Arial"/>
        <family val="2"/>
      </rPr>
      <t xml:space="preserve">, if the calculated % of </t>
    </r>
    <r>
      <rPr>
        <b/>
        <sz val="8"/>
        <color theme="1"/>
        <rFont val="Arial"/>
        <family val="2"/>
      </rPr>
      <t xml:space="preserve">column J, </t>
    </r>
    <r>
      <rPr>
        <sz val="8"/>
        <color theme="1"/>
        <rFont val="Arial"/>
        <family val="2"/>
      </rPr>
      <t xml:space="preserve">based on the formula, is </t>
    </r>
    <r>
      <rPr>
        <b/>
        <sz val="8"/>
        <color theme="1"/>
        <rFont val="Arial"/>
        <family val="2"/>
      </rPr>
      <t>10% or more</t>
    </r>
    <r>
      <rPr>
        <sz val="8"/>
        <color theme="1"/>
        <rFont val="Arial"/>
        <family val="2"/>
      </rPr>
      <t xml:space="preserve">, kindly fill up the </t>
    </r>
    <r>
      <rPr>
        <b/>
        <sz val="8"/>
        <color theme="1"/>
        <rFont val="Arial"/>
        <family val="2"/>
      </rPr>
      <t>Others tab</t>
    </r>
    <r>
      <rPr>
        <sz val="8"/>
        <color theme="1"/>
        <rFont val="Arial"/>
        <family val="2"/>
      </rPr>
      <t xml:space="preserve"> to further breakdown the said account. Note that this should be tied up to the </t>
    </r>
    <r>
      <rPr>
        <b/>
        <sz val="8"/>
        <color theme="1"/>
        <rFont val="Arial"/>
        <family val="2"/>
      </rPr>
      <t>SCI tab</t>
    </r>
    <r>
      <rPr>
        <sz val="8"/>
        <color theme="1"/>
        <rFont val="Arial"/>
        <family val="2"/>
      </rPr>
      <t>.</t>
    </r>
  </si>
  <si>
    <t>Company</t>
  </si>
  <si>
    <t>OPTIONAL</t>
  </si>
  <si>
    <t>Logo</t>
  </si>
  <si>
    <t>QUARTERLY REPORTS</t>
  </si>
  <si>
    <t>OF</t>
  </si>
  <si>
    <t>INPUT</t>
  </si>
  <si>
    <t>(COMPANY ADDRESS)</t>
  </si>
  <si>
    <t>Non-Current Assets Held for Sale</t>
  </si>
  <si>
    <t>GPV Monitoring</t>
  </si>
  <si>
    <t>(COMPANY NAME)</t>
  </si>
  <si>
    <t>Reporting of detailed breakdown of Non-Current Assets Held For Sale</t>
  </si>
  <si>
    <t>Reporting of detailed breakdown of other accounts payable</t>
  </si>
  <si>
    <t xml:space="preserve">Reconciliation of intercompany accounts for composite companies </t>
  </si>
  <si>
    <t>Reporting of reconciling items between market value of assets per RBC and per FRF</t>
  </si>
  <si>
    <t>Reconciling items between the value per FRF and GPV Valuation Report</t>
  </si>
  <si>
    <r>
      <t xml:space="preserve">
Non-Ledger Assets/
Non-Ledger Liability </t>
    </r>
    <r>
      <rPr>
        <b/>
        <sz val="11"/>
        <color rgb="FFFFFF00"/>
        <rFont val="Arial"/>
        <family val="2"/>
      </rPr>
      <t xml:space="preserve">
</t>
    </r>
  </si>
  <si>
    <t>NON-CURRENT ASSETS HELD FOR SALE</t>
  </si>
  <si>
    <t>OTHERS</t>
  </si>
  <si>
    <t>No input rquired</t>
  </si>
  <si>
    <r>
      <t xml:space="preserve">NOTE: </t>
    </r>
    <r>
      <rPr>
        <sz val="11"/>
        <color theme="1"/>
        <rFont val="Arial"/>
        <family val="2"/>
      </rPr>
      <t>For manual linking to the Non-Curr Assets Held For Sale tab</t>
    </r>
  </si>
  <si>
    <t xml:space="preserve">        Total Claims + Underwriting Expense</t>
  </si>
  <si>
    <t>Accumulated Depreciation - Building and Building Improvements</t>
  </si>
  <si>
    <t>5. Total Affiliated Investments to Net Worth</t>
  </si>
  <si>
    <t xml:space="preserve"> Ratio</t>
  </si>
  <si>
    <t>The Change in Networth Ratio is an overview or initial picture of the improvement or deterioriation in the life insurance entity's financial health or condition. It is not a conclusive ratio of the financial health or condition as there may be unusual events and/or transactions that may affect the ratio and would result to inaccurate interpretation of the ratio.</t>
  </si>
  <si>
    <t>The Total Affiliated Investments to Net Worth Ratio measures the degree the life insurance entity is investing on its affiliates and related receivables. Non-performing or loss operations of affiliates may affect the life insurance entity if there is a related material or substantial receivables from affiliates and the difficulty in disposing such investments.</t>
  </si>
  <si>
    <t>Version:</t>
  </si>
  <si>
    <t>Reporting Date:</t>
  </si>
  <si>
    <t>Uploading Date:</t>
  </si>
  <si>
    <t>2018 Life FRF Quarterly Reporting Template_Q3_v3.0</t>
  </si>
  <si>
    <t>September 30, 2018</t>
  </si>
  <si>
    <t>TAB</t>
  </si>
  <si>
    <t>CELL NO.</t>
  </si>
  <si>
    <t>PREVIOUS VERSION</t>
  </si>
  <si>
    <t>CHANGE</t>
  </si>
  <si>
    <t>REMARKS</t>
  </si>
  <si>
    <t>C30</t>
  </si>
  <si>
    <t>None</t>
  </si>
  <si>
    <t>New tab for GPV Monitoring</t>
  </si>
  <si>
    <t>C3</t>
  </si>
  <si>
    <t>To change reporting date</t>
  </si>
  <si>
    <t>C4</t>
  </si>
  <si>
    <t>2nd</t>
  </si>
  <si>
    <t>To change reporting quarter</t>
  </si>
  <si>
    <t>Cover</t>
  </si>
  <si>
    <t>3rd Quarter</t>
  </si>
  <si>
    <t>SFP</t>
  </si>
  <si>
    <t>SCI</t>
  </si>
  <si>
    <t>2018 Life FRF Quarterly Reporting Template_Q2_v2.0</t>
  </si>
  <si>
    <t>Update reporting date</t>
  </si>
  <si>
    <t>1st</t>
  </si>
  <si>
    <t xml:space="preserve">Update quarter </t>
  </si>
  <si>
    <t>C26</t>
  </si>
  <si>
    <t>Affiliated Investment Receivables(Payables)</t>
  </si>
  <si>
    <t>Additional tab for detailed schedule of Affiliated Investment Receivables(Payables) account</t>
  </si>
  <si>
    <t>C28</t>
  </si>
  <si>
    <t>Other Comprehensive Income</t>
  </si>
  <si>
    <t>Additional tab for detailed schedule of Other Comprehensive Income account</t>
  </si>
  <si>
    <t>S7-V7</t>
  </si>
  <si>
    <t>Additional columns for the four (4) quarters from previous year balances</t>
  </si>
  <si>
    <t>Amounts should tied up to the submitted report each quarter</t>
  </si>
  <si>
    <t>O8-S8</t>
  </si>
  <si>
    <t>C160</t>
  </si>
  <si>
    <t>Additional row for other comprehensive Income accounts</t>
  </si>
  <si>
    <t>2018 Life FRF Quarterly Reporting Template_Q1_v1.3</t>
  </si>
  <si>
    <t>May 31, 2018</t>
  </si>
  <si>
    <t>N243</t>
  </si>
  <si>
    <t>To correct formulas</t>
  </si>
  <si>
    <t>M113</t>
  </si>
  <si>
    <t>NONE</t>
  </si>
  <si>
    <t>P113</t>
  </si>
  <si>
    <t>Q113</t>
  </si>
  <si>
    <t>P122</t>
  </si>
  <si>
    <t>P123</t>
  </si>
  <si>
    <t>P124</t>
  </si>
  <si>
    <t>Q122</t>
  </si>
  <si>
    <t>Q123</t>
  </si>
  <si>
    <t>Q124</t>
  </si>
  <si>
    <t>I9</t>
  </si>
  <si>
    <t>To correct heading</t>
  </si>
  <si>
    <t>2018 Life FRF Quarterly Reporting Template_Q1_v1.2</t>
  </si>
  <si>
    <t>May 17, 2018</t>
  </si>
  <si>
    <t>M122</t>
  </si>
  <si>
    <t>M123</t>
  </si>
  <si>
    <t>M124</t>
  </si>
  <si>
    <t>M191</t>
  </si>
  <si>
    <t>M192</t>
  </si>
  <si>
    <t>J243</t>
  </si>
  <si>
    <t>K243</t>
  </si>
  <si>
    <t>L243</t>
  </si>
  <si>
    <t>M243</t>
  </si>
  <si>
    <t>2018 Life FRF Quarterly Reporting Template_Q1_v1.1</t>
  </si>
  <si>
    <t>May 15, 2018</t>
  </si>
  <si>
    <t>D113</t>
  </si>
  <si>
    <t>To insert additional account</t>
  </si>
  <si>
    <t>D53 to D55</t>
  </si>
  <si>
    <t>To classify Derivatives Asset account</t>
  </si>
  <si>
    <t>C118 to C124</t>
  </si>
  <si>
    <t>To insert additional accounts</t>
  </si>
  <si>
    <t>H87</t>
  </si>
  <si>
    <t>H103</t>
  </si>
  <si>
    <t>E178</t>
  </si>
  <si>
    <t>Claims Restated</t>
  </si>
  <si>
    <t>To correct account name used</t>
  </si>
  <si>
    <t>E191 and E192</t>
  </si>
  <si>
    <t xml:space="preserve">To classify Policyholders' Dividend Due and Unpaid </t>
  </si>
  <si>
    <t>D219 to  D21</t>
  </si>
  <si>
    <t>To classify Derivatives Liability account</t>
  </si>
  <si>
    <t>D245</t>
  </si>
  <si>
    <t>NETWORTH</t>
  </si>
  <si>
    <t>B270</t>
  </si>
  <si>
    <t>TOTAL EQUITY</t>
  </si>
  <si>
    <t>B271</t>
  </si>
  <si>
    <t>TOTAL LIABILITIES AND EQUITY</t>
  </si>
  <si>
    <t>F51</t>
  </si>
  <si>
    <t>2018 Life FRF Quarterly Reporting Template_Q1_v1.0</t>
  </si>
  <si>
    <t>May 3, 2018</t>
  </si>
  <si>
    <t>Life FRF Quarterly Reporting Template_3Q</t>
  </si>
  <si>
    <t>B6</t>
  </si>
  <si>
    <t>File is locked</t>
  </si>
  <si>
    <t>Certification from the preparer and responsible officer can now be downloadable in the template</t>
  </si>
  <si>
    <t>Should be filled up and to be uploaded in PDF form together with this template</t>
  </si>
  <si>
    <t>C24</t>
  </si>
  <si>
    <t>-</t>
  </si>
  <si>
    <t>Additional tab for breakdown of the account</t>
  </si>
  <si>
    <t>C25</t>
  </si>
  <si>
    <t>Additional tab for reconciliation</t>
  </si>
  <si>
    <t>B37</t>
  </si>
  <si>
    <t>Notes</t>
  </si>
  <si>
    <t>J202, K202 &amp; N202</t>
  </si>
  <si>
    <t>Input cells</t>
  </si>
  <si>
    <t>Linked to Other Account Payable Tab/Sheet</t>
  </si>
  <si>
    <t>D233
B258
B259</t>
  </si>
  <si>
    <t>Equity
Total Equity
Total Liabilities and Equity</t>
  </si>
  <si>
    <t>Networth
Total Networth
Total Liabilities and Networth</t>
  </si>
  <si>
    <t>Requries to reconcile intercompany acounts of composite companies</t>
  </si>
  <si>
    <t>Column H &amp; I</t>
  </si>
  <si>
    <t>Breakdown to Traditional and VUL</t>
  </si>
  <si>
    <t>Column G &amp; H</t>
  </si>
  <si>
    <t>Breakdown others to Traditional and VUL</t>
  </si>
  <si>
    <t xml:space="preserve">E18 </t>
  </si>
  <si>
    <t>B37-C37</t>
  </si>
  <si>
    <t xml:space="preserve">None </t>
  </si>
  <si>
    <t>Blank- No input required</t>
  </si>
  <si>
    <t>New instruction for color</t>
  </si>
  <si>
    <t>November 13, 2018</t>
  </si>
  <si>
    <t>Goodwill</t>
  </si>
  <si>
    <t>Trade name</t>
  </si>
  <si>
    <t>Licenses</t>
  </si>
  <si>
    <t>Patents</t>
  </si>
  <si>
    <t xml:space="preserve">Copyrights </t>
  </si>
  <si>
    <t>Other Intangibles</t>
  </si>
  <si>
    <t>Deferred Tax Assets</t>
  </si>
  <si>
    <t>Prepaid Supplies or Supplies</t>
  </si>
  <si>
    <t>Non-refundable deposit/Advance rent/Prepaid rent</t>
  </si>
  <si>
    <t>Prepaid Insurance</t>
  </si>
  <si>
    <t>Prepaid Taxes</t>
  </si>
  <si>
    <t>Deferred Acquisitions Cost</t>
  </si>
  <si>
    <t>Deferred Reinsurance Premiums</t>
  </si>
  <si>
    <t>Non-refundable deposit</t>
  </si>
  <si>
    <t>PARTICULAR1</t>
  </si>
  <si>
    <t>PARTICULAR2</t>
  </si>
  <si>
    <t>PARTICULAR3</t>
  </si>
  <si>
    <t>PARTICULAR4</t>
  </si>
  <si>
    <t>PARTICULAR5</t>
  </si>
  <si>
    <t>PARTICULAR6</t>
  </si>
  <si>
    <t>PARTICULAR7</t>
  </si>
  <si>
    <t>PARTICULAR8</t>
  </si>
  <si>
    <t>PARTICULAR9</t>
  </si>
  <si>
    <t>PARTICULAR10</t>
  </si>
  <si>
    <t>PARTICULAR11</t>
  </si>
  <si>
    <t>PARTICULAR12</t>
  </si>
  <si>
    <t>PARTICULAR13</t>
  </si>
  <si>
    <t>PARTICULAR14</t>
  </si>
  <si>
    <t>PARTICULAR15</t>
  </si>
  <si>
    <t>Other Assets - Others</t>
  </si>
  <si>
    <t>Percentage to Total</t>
  </si>
  <si>
    <t>Instructions:</t>
  </si>
  <si>
    <t>Preferred or Deferred Charges</t>
  </si>
  <si>
    <t>2. Yes/No</t>
  </si>
  <si>
    <t>1.</t>
  </si>
  <si>
    <t>2. Prepaid Charges pertains to expenses paid in advance but will be rendered or be consumed in more than one year while Deferred Charges Pertains to expenses paid in advance but will be rendered or be consumed within one year</t>
  </si>
  <si>
    <t>1. No sub-accounts  be 10% or more. Sub-accounts needs to be broken down futher.</t>
  </si>
  <si>
    <t>1. No sub-accounts in Particulars 1 to Other Assets - Others should be 10% or more. Sub-accounts needs to be broken down futher.</t>
  </si>
  <si>
    <t>Hortizaontal Analysis</t>
  </si>
  <si>
    <t>13.2-1</t>
  </si>
  <si>
    <t>13.2-a</t>
  </si>
  <si>
    <t>Other Accounts Receivable</t>
  </si>
  <si>
    <t xml:space="preserve">SEGREGATED FUND ASSETS </t>
  </si>
  <si>
    <t xml:space="preserve">SEGREGATED FUND LIABILITIES </t>
  </si>
  <si>
    <t>AGING OF RECEIVABLES</t>
  </si>
  <si>
    <t>Premium due and uncollected</t>
  </si>
  <si>
    <t>Age</t>
  </si>
  <si>
    <t>No. of Outstanding Policies / Receivables</t>
  </si>
  <si>
    <t>Non-Admitted Assets</t>
  </si>
  <si>
    <t>&lt; 3 mos.</t>
  </si>
  <si>
    <t>&gt; 3 mos. &amp; &lt; 6 mos.</t>
  </si>
  <si>
    <t>&gt;  6 mos. &amp; &lt;  9 mos.</t>
  </si>
  <si>
    <t>&gt; 9 mos. &amp; &lt; 12 mos.</t>
  </si>
  <si>
    <t>&gt; 12  mos. &amp; &lt; 15 mos.</t>
  </si>
  <si>
    <t>&gt; 15  mos. &amp; &lt; 18 mos.</t>
  </si>
  <si>
    <t>&gt; 18 mos.</t>
  </si>
  <si>
    <t>Unearned Interest Income</t>
  </si>
  <si>
    <t xml:space="preserve"> &lt; 3 mos.</t>
  </si>
  <si>
    <t>Other Loan Receivables</t>
  </si>
  <si>
    <t>Other Accrued Expenses</t>
  </si>
  <si>
    <t>Table II , Column H, Line 1</t>
  </si>
  <si>
    <t>Table II , Column H, Line 6</t>
  </si>
  <si>
    <t xml:space="preserve"> </t>
  </si>
  <si>
    <t>DD MM YYY</t>
  </si>
  <si>
    <t>DD MM YYYY to DD MM YYYY</t>
  </si>
  <si>
    <t>SCHEDULE OF OTHER LIABILITIES - OTHERS</t>
  </si>
  <si>
    <t>Other Liabilities - Others</t>
  </si>
  <si>
    <t>Reporting of detailed breakdown of other liabilities - others</t>
  </si>
  <si>
    <t>OTHER LIABILITIES - OTHERS</t>
  </si>
  <si>
    <t>Aging of Receivables</t>
  </si>
  <si>
    <t>Detailed schedules of Receivables</t>
  </si>
  <si>
    <t>17-A</t>
  </si>
  <si>
    <t>Right-of-Use Asset</t>
  </si>
  <si>
    <t>48-A</t>
  </si>
  <si>
    <t>Lease Liability</t>
  </si>
  <si>
    <t>(e.g. 3rd Quarter)</t>
  </si>
  <si>
    <t>Horizontal Analysis</t>
  </si>
  <si>
    <t>Market value</t>
  </si>
  <si>
    <t>Balance as of the covered quarter</t>
  </si>
  <si>
    <t>Company name 1</t>
  </si>
  <si>
    <t>Company name 2</t>
  </si>
  <si>
    <t>NOTE</t>
  </si>
  <si>
    <t>C = A + B</t>
  </si>
  <si>
    <t>Construction Work-in-Progress</t>
  </si>
  <si>
    <t xml:space="preserve">DD MM YYYY </t>
  </si>
  <si>
    <t>DD MM YY (e.g. 30 September 2020)</t>
  </si>
  <si>
    <t>for periods please use comment same in SOCI</t>
  </si>
  <si>
    <t>for periods please use comment same in SOFP</t>
  </si>
  <si>
    <t>use December 31 of prior year as per IC Advisory 2-2019 dated 05 April 2019</t>
  </si>
  <si>
    <t>*3</t>
  </si>
  <si>
    <t>Please link from SOFP and SOCI</t>
  </si>
  <si>
    <t>IFRS 16</t>
  </si>
  <si>
    <t>Retained Earnings - VUL Seed Capital</t>
  </si>
  <si>
    <t>Retained Earnings - Transition Adjustments (NPV to GPV)</t>
  </si>
  <si>
    <t>E268</t>
  </si>
  <si>
    <t>New account</t>
  </si>
  <si>
    <t>Added notes</t>
  </si>
  <si>
    <t>A24, E9,E10,E13,E15 &amp; E18</t>
  </si>
  <si>
    <t>November 25, 2020</t>
  </si>
  <si>
    <t>September 30, 2020</t>
  </si>
  <si>
    <t>Life FRF Template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</si>
</sst>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00_);_(* \(#,##0.00\);_(* &quot;-&quot;??_);_(@_)"/>
    <numFmt numFmtId="165" formatCode="[$-1409]d\ mmmm\ yyyy;@"/>
    <numFmt numFmtId="166" formatCode="[$-3409]dd\ mmmm\,\ yyyy;@"/>
    <numFmt numFmtId="167" formatCode="[$-3409]mmmm\ dd\,\ yyyy;@"/>
    <numFmt numFmtId="168" formatCode="dd\-mmm\-yyyy"/>
    <numFmt numFmtId="169" formatCode="_(&quot;$&quot;* #,##0_);_(&quot;$&quot;* \(#,##0\);_(&quot;$&quot;* &quot;-&quot;_);_(@_)"/>
    <numFmt numFmtId="170" formatCode="_(&quot;$&quot;* #,##0.00_);_(&quot;$&quot;* \(#,##0.00\);_(&quot;$&quot;* &quot;-&quot;??_);_(@_)"/>
    <numFmt numFmtId="171" formatCode="_(* #,##0_);_(* \(#,##0\);_(* &quot;-&quot;??_);_(@_)"/>
    <numFmt numFmtId="172" formatCode="#,##0.00\ ;&quot; (&quot;#,##0.00\);&quot; -&quot;#\ ;@\ "/>
    <numFmt numFmtId="173" formatCode="_(* #,##0.00_);_(* \(#,##0.00\);_(* \-??_);_(@_)"/>
    <numFmt numFmtId="174" formatCode="0.00_ "/>
    <numFmt numFmtId="175" formatCode="General_)"/>
    <numFmt numFmtId="176" formatCode="0.0%"/>
    <numFmt numFmtId="177" formatCode="_-[$€-2]* #,##0.00_-;\-[$€-2]* #,##0.00_-;_-[$€-2]* &quot;-&quot;??_-"/>
    <numFmt numFmtId="178" formatCode="#,##0.0_);\(#,##0.0\)"/>
    <numFmt numFmtId="179" formatCode="_-* #,##0\ _D_M_-;\-* #,##0\ _D_M_-;_-* &quot;-&quot;\ _D_M_-;_-@_-"/>
    <numFmt numFmtId="180" formatCode="&quot;$&quot;#,##0.0000_);[Red]\(&quot;$&quot;#,##0.0000\)"/>
    <numFmt numFmtId="181" formatCode="#,##0.0_);[Red]\(&quot;$&quot;#,##0.0\)"/>
    <numFmt numFmtId="182" formatCode="_-* #,##0\ &quot;DM&quot;_-;\-* #,##0\ &quot;DM&quot;_-;_-* &quot;-&quot;\ &quot;DM&quot;_-;_-@_-"/>
    <numFmt numFmtId="183" formatCode="#,##0&quot;?&quot;;[Red]\-#,##0&quot;?&quot;"/>
    <numFmt numFmtId="184" formatCode="0."/>
    <numFmt numFmtId="185" formatCode="#."/>
    <numFmt numFmtId="186" formatCode="&quot;$&quot;#,##0.000000_);\(&quot;$&quot;#,##0.000000\)"/>
    <numFmt numFmtId="187" formatCode="_ * #,##0.00_ ;_ * \-#,##0.00_ ;_ * &quot;-&quot;??_ ;_ @_ "/>
    <numFmt numFmtId="188" formatCode="_-* #,##0.00\ &quot;DM&quot;_-;\-* #,##0.00\ &quot;DM&quot;_-;_-* &quot;-&quot;??\ &quot;DM&quot;_-;_-@_-"/>
    <numFmt numFmtId="189" formatCode="_-* #,##0.00\ _D_M_-;\-* #,##0.00\ _D_M_-;_-* &quot;-&quot;??\ _D_M_-;_-@_-"/>
    <numFmt numFmtId="190" formatCode="&quot;$&quot;#,##0.0"/>
    <numFmt numFmtId="191" formatCode="_ * #,##0_ ;_ * \-#,##0_ ;_ * &quot;-&quot;_ ;_ @_ "/>
    <numFmt numFmtId="192" formatCode="#,##0&quot;円&quot;;[Red]\-#,##0&quot;円&quot;"/>
    <numFmt numFmtId="193" formatCode="* #,##0_%;* \-#,##0_%;* #,##0_%;@_%"/>
    <numFmt numFmtId="194" formatCode="#,##0_ "/>
    <numFmt numFmtId="195" formatCode="00"/>
    <numFmt numFmtId="196" formatCode="&quot;$&quot;#,##0.000"/>
    <numFmt numFmtId="197" formatCode="0.00_)"/>
  </numFmts>
  <fonts count="133">
    <font>
      <sz val="11"/>
      <color theme="1"/>
      <name val="Calibri"/>
      <family val="2"/>
      <scheme val="minor"/>
    </font>
    <font>
      <sz val="11"/>
      <color theme="1"/>
      <name val="Calibri"/>
      <family val="2"/>
      <scheme val="minor"/>
    </font>
    <font>
      <sz val="9"/>
      <color theme="1"/>
      <name val="Arial"/>
      <family val="2"/>
    </font>
    <font>
      <b/>
      <sz val="9"/>
      <color theme="1"/>
      <name val="Arial"/>
      <family val="2"/>
    </font>
    <font>
      <b/>
      <sz val="8"/>
      <color theme="1"/>
      <name val="Arial"/>
      <family val="2"/>
    </font>
    <font>
      <sz val="8"/>
      <color theme="1"/>
      <name val="Arial"/>
      <family val="2"/>
    </font>
    <font>
      <b/>
      <sz val="11"/>
      <color theme="1"/>
      <name val="Arial"/>
      <family val="2"/>
    </font>
    <font>
      <b/>
      <sz val="10"/>
      <color theme="1"/>
      <name val="Arial"/>
      <family val="2"/>
    </font>
    <font>
      <sz val="10"/>
      <color theme="1"/>
      <name val="Arial"/>
      <family val="2"/>
    </font>
    <font>
      <sz val="10"/>
      <color theme="1"/>
      <name val="Tahoma"/>
      <family val="2"/>
    </font>
    <font>
      <u/>
      <sz val="11"/>
      <color theme="10"/>
      <name val="Calibri"/>
      <family val="2"/>
      <scheme val="minor"/>
    </font>
    <font>
      <b/>
      <u/>
      <sz val="10"/>
      <color theme="1"/>
      <name val="Arial"/>
      <family val="2"/>
    </font>
    <font>
      <b/>
      <sz val="11"/>
      <color theme="0"/>
      <name val="Arial"/>
      <family val="2"/>
    </font>
    <font>
      <sz val="11"/>
      <color theme="1"/>
      <name val="Arial"/>
      <family val="2"/>
    </font>
    <font>
      <b/>
      <sz val="11"/>
      <name val="Arial"/>
      <family val="2"/>
    </font>
    <font>
      <b/>
      <sz val="11"/>
      <color rgb="FFFF0000"/>
      <name val="Arial"/>
      <family val="2"/>
    </font>
    <font>
      <sz val="11"/>
      <color theme="0"/>
      <name val="Arial"/>
      <family val="2"/>
    </font>
    <font>
      <b/>
      <sz val="11"/>
      <color rgb="FFFFFF00"/>
      <name val="Arial"/>
      <family val="2"/>
    </font>
    <font>
      <b/>
      <u/>
      <sz val="11"/>
      <color theme="1"/>
      <name val="Arial"/>
      <family val="2"/>
    </font>
    <font>
      <u/>
      <sz val="11"/>
      <color theme="1"/>
      <name val="Arial"/>
      <family val="2"/>
    </font>
    <font>
      <b/>
      <sz val="11"/>
      <color theme="0" tint="-4.9989318521683403E-2"/>
      <name val="Arial"/>
      <family val="2"/>
    </font>
    <font>
      <sz val="11"/>
      <color theme="0" tint="-4.9989318521683403E-2"/>
      <name val="Arial"/>
      <family val="2"/>
    </font>
    <font>
      <b/>
      <sz val="8"/>
      <color theme="0"/>
      <name val="Arial"/>
      <family val="2"/>
    </font>
    <font>
      <b/>
      <sz val="9"/>
      <color indexed="81"/>
      <name val="Tahoma"/>
      <family val="2"/>
    </font>
    <font>
      <sz val="9"/>
      <color indexed="81"/>
      <name val="Tahoma"/>
      <family val="2"/>
    </font>
    <font>
      <u/>
      <sz val="9"/>
      <color theme="10"/>
      <name val="Arial"/>
      <family val="2"/>
    </font>
    <font>
      <b/>
      <sz val="12"/>
      <color theme="1"/>
      <name val="Arial"/>
      <family val="2"/>
    </font>
    <font>
      <b/>
      <sz val="20"/>
      <color theme="1"/>
      <name val="Arial"/>
      <family val="2"/>
    </font>
    <font>
      <sz val="20"/>
      <color theme="1"/>
      <name val="Arial"/>
      <family val="2"/>
    </font>
    <font>
      <b/>
      <sz val="16"/>
      <color theme="1"/>
      <name val="Arial"/>
      <family val="2"/>
    </font>
    <font>
      <b/>
      <sz val="8"/>
      <name val="Arial"/>
      <family val="2"/>
    </font>
    <font>
      <sz val="8"/>
      <color theme="7" tint="0.39997558519241921"/>
      <name val="Arial"/>
      <family val="2"/>
    </font>
    <font>
      <sz val="11"/>
      <color rgb="FFFF0000"/>
      <name val="Arial"/>
      <family val="2"/>
    </font>
    <font>
      <b/>
      <sz val="11"/>
      <color theme="0"/>
      <name val="Calibri"/>
      <family val="2"/>
      <scheme val="minor"/>
    </font>
    <font>
      <b/>
      <sz val="11"/>
      <color theme="1"/>
      <name val="Calibri"/>
      <family val="2"/>
      <scheme val="minor"/>
    </font>
    <font>
      <b/>
      <sz val="10"/>
      <color theme="0"/>
      <name val="Arial"/>
      <family val="2"/>
    </font>
    <font>
      <b/>
      <sz val="14"/>
      <color theme="1"/>
      <name val="Calibri"/>
      <family val="2"/>
      <scheme val="minor"/>
    </font>
    <font>
      <sz val="9"/>
      <name val="Arial"/>
      <family val="2"/>
    </font>
    <font>
      <sz val="11"/>
      <name val="Calibri"/>
      <family val="2"/>
      <scheme val="minor"/>
    </font>
    <font>
      <b/>
      <sz val="11"/>
      <name val="Times New Roman"/>
      <family val="1"/>
    </font>
    <font>
      <b/>
      <sz val="10"/>
      <name val="Times New Roman"/>
      <family val="1"/>
    </font>
    <font>
      <sz val="10"/>
      <name val="Times New Roman"/>
      <family val="1"/>
    </font>
    <font>
      <b/>
      <sz val="14"/>
      <name val="Times New Roman"/>
      <family val="1"/>
    </font>
    <font>
      <sz val="11"/>
      <color indexed="8"/>
      <name val="Calibri"/>
      <family val="2"/>
    </font>
    <font>
      <sz val="10"/>
      <name val="Arial"/>
      <family val="2"/>
    </font>
    <font>
      <b/>
      <sz val="10"/>
      <name val="Arial"/>
      <family val="2"/>
    </font>
    <font>
      <sz val="8"/>
      <name val="Times New Roman"/>
      <family val="1"/>
    </font>
    <font>
      <b/>
      <sz val="12"/>
      <name val="Arial"/>
      <family val="2"/>
    </font>
    <font>
      <b/>
      <sz val="10"/>
      <color indexed="8"/>
      <name val="Arial"/>
      <family val="2"/>
    </font>
    <font>
      <sz val="10"/>
      <color indexed="8"/>
      <name val="Arial"/>
      <family val="2"/>
    </font>
    <font>
      <b/>
      <sz val="12"/>
      <color indexed="8"/>
      <name val="Arial"/>
      <family val="2"/>
    </font>
    <font>
      <sz val="9"/>
      <color indexed="8"/>
      <name val="?? ?????"/>
      <charset val="128"/>
    </font>
    <font>
      <sz val="1"/>
      <color indexed="16"/>
      <name val="Courier"/>
      <charset val="134"/>
    </font>
    <font>
      <sz val="12"/>
      <color indexed="8"/>
      <name val="新細明體"/>
      <charset val="136"/>
    </font>
    <font>
      <sz val="11"/>
      <color indexed="9"/>
      <name val="Calibri"/>
      <family val="2"/>
    </font>
    <font>
      <b/>
      <sz val="10"/>
      <name val="MS Sans Serif"/>
      <charset val="134"/>
    </font>
    <font>
      <u/>
      <sz val="10"/>
      <color indexed="12"/>
      <name val="Arial"/>
      <family val="2"/>
    </font>
    <font>
      <sz val="11"/>
      <name val="?? ?????"/>
      <charset val="128"/>
    </font>
    <font>
      <b/>
      <sz val="11"/>
      <color indexed="56"/>
      <name val="Calibri"/>
      <family val="2"/>
    </font>
    <font>
      <sz val="12"/>
      <color indexed="9"/>
      <name val="新細明體"/>
      <charset val="136"/>
    </font>
    <font>
      <b/>
      <sz val="15"/>
      <color indexed="56"/>
      <name val="新細明體"/>
      <charset val="136"/>
    </font>
    <font>
      <b/>
      <sz val="11"/>
      <color indexed="63"/>
      <name val="Calibri"/>
      <family val="2"/>
    </font>
    <font>
      <i/>
      <sz val="11"/>
      <color indexed="23"/>
      <name val="Calibri"/>
      <family val="2"/>
    </font>
    <font>
      <b/>
      <sz val="11"/>
      <color indexed="8"/>
      <name val="Calibri"/>
      <family val="2"/>
    </font>
    <font>
      <sz val="12"/>
      <name val="CordiaUPC"/>
      <charset val="222"/>
    </font>
    <font>
      <sz val="11"/>
      <color indexed="8"/>
      <name val="Minion Pro"/>
      <charset val="134"/>
    </font>
    <font>
      <b/>
      <i/>
      <sz val="12"/>
      <color indexed="8"/>
      <name val="Arial"/>
      <family val="2"/>
    </font>
    <font>
      <sz val="10"/>
      <name val="Trebuchet MS"/>
      <family val="2"/>
    </font>
    <font>
      <b/>
      <sz val="18"/>
      <color indexed="56"/>
      <name val="Cambria"/>
      <family val="1"/>
    </font>
    <font>
      <sz val="14"/>
      <name val="?? ??"/>
      <charset val="128"/>
    </font>
    <font>
      <sz val="8"/>
      <name val="Arial MT"/>
      <charset val="134"/>
    </font>
    <font>
      <b/>
      <i/>
      <sz val="16"/>
      <name val="Helv"/>
      <charset val="134"/>
    </font>
    <font>
      <b/>
      <sz val="13"/>
      <color indexed="56"/>
      <name val="新細明體"/>
      <charset val="136"/>
    </font>
    <font>
      <b/>
      <sz val="11"/>
      <color indexed="56"/>
      <name val="新細明體"/>
      <charset val="136"/>
    </font>
    <font>
      <sz val="11"/>
      <name val="?? ??"/>
      <charset val="128"/>
    </font>
    <font>
      <u/>
      <sz val="10"/>
      <color indexed="36"/>
      <name val="Arial"/>
      <family val="2"/>
    </font>
    <font>
      <b/>
      <sz val="10"/>
      <name val="Helv"/>
      <charset val="134"/>
    </font>
    <font>
      <sz val="11"/>
      <name val="ＭＳ Ｐゴシック"/>
      <charset val="128"/>
    </font>
    <font>
      <sz val="10"/>
      <name val="?? ??"/>
      <charset val="128"/>
    </font>
    <font>
      <sz val="11"/>
      <color indexed="17"/>
      <name val="Calibri"/>
      <family val="2"/>
    </font>
    <font>
      <sz val="10"/>
      <name val="Helv"/>
      <charset val="134"/>
    </font>
    <font>
      <sz val="11"/>
      <color indexed="52"/>
      <name val="Calibri"/>
      <family val="2"/>
    </font>
    <font>
      <sz val="10"/>
      <color indexed="39"/>
      <name val="Arial"/>
      <family val="2"/>
    </font>
    <font>
      <sz val="10"/>
      <name val="MS Sans Serif"/>
      <charset val="134"/>
    </font>
    <font>
      <b/>
      <sz val="10"/>
      <color indexed="39"/>
      <name val="Arial"/>
      <family val="2"/>
    </font>
    <font>
      <sz val="12"/>
      <name val="바탕체"/>
      <charset val="129"/>
    </font>
    <font>
      <sz val="11"/>
      <name val="돋움"/>
      <charset val="129"/>
    </font>
    <font>
      <sz val="11"/>
      <color indexed="20"/>
      <name val="Calibri"/>
      <family val="2"/>
    </font>
    <font>
      <sz val="8"/>
      <name val="Arial"/>
      <family val="2"/>
    </font>
    <font>
      <b/>
      <sz val="12"/>
      <color indexed="9"/>
      <name val="新細明體"/>
      <charset val="136"/>
    </font>
    <font>
      <sz val="12"/>
      <color indexed="17"/>
      <name val="新細明體"/>
      <charset val="136"/>
    </font>
    <font>
      <b/>
      <sz val="24"/>
      <name val="Arial"/>
      <family val="2"/>
    </font>
    <font>
      <b/>
      <sz val="13"/>
      <color indexed="56"/>
      <name val="Calibri"/>
      <family val="2"/>
    </font>
    <font>
      <b/>
      <sz val="12"/>
      <name val="Helv"/>
      <charset val="134"/>
    </font>
    <font>
      <b/>
      <sz val="15"/>
      <color indexed="56"/>
      <name val="Calibri"/>
      <family val="2"/>
    </font>
    <font>
      <sz val="10"/>
      <name val="Book Antiqua"/>
      <family val="1"/>
    </font>
    <font>
      <b/>
      <sz val="16"/>
      <color indexed="10"/>
      <name val="Times New Roman"/>
      <family val="1"/>
    </font>
    <font>
      <sz val="14"/>
      <name val="AngsanaUPC"/>
      <charset val="222"/>
    </font>
    <font>
      <sz val="11"/>
      <color indexed="62"/>
      <name val="Calibri"/>
      <family val="2"/>
    </font>
    <font>
      <b/>
      <sz val="12"/>
      <color indexed="8"/>
      <name val="新細明體"/>
      <charset val="136"/>
    </font>
    <font>
      <sz val="11"/>
      <color indexed="8"/>
      <name val="Tahoma"/>
      <family val="2"/>
    </font>
    <font>
      <sz val="12"/>
      <name val="宋体"/>
      <charset val="134"/>
    </font>
    <font>
      <sz val="14"/>
      <name val="ＭＳ 明朝"/>
      <charset val="128"/>
    </font>
    <font>
      <b/>
      <sz val="11"/>
      <color indexed="52"/>
      <name val="Calibri"/>
      <family val="2"/>
    </font>
    <font>
      <b/>
      <sz val="11"/>
      <color indexed="9"/>
      <name val="Calibri"/>
      <family val="2"/>
    </font>
    <font>
      <sz val="12"/>
      <name val="新細明體"/>
      <charset val="136"/>
    </font>
    <font>
      <b/>
      <sz val="11"/>
      <name val="Helv"/>
      <charset val="134"/>
    </font>
    <font>
      <sz val="8"/>
      <name val="Helv"/>
      <charset val="134"/>
    </font>
    <font>
      <sz val="11"/>
      <color indexed="60"/>
      <name val="Calibri"/>
      <family val="2"/>
    </font>
    <font>
      <sz val="8"/>
      <name val="Courier New"/>
      <family val="3"/>
    </font>
    <font>
      <sz val="10"/>
      <name val="Courier"/>
      <charset val="134"/>
    </font>
    <font>
      <b/>
      <sz val="14"/>
      <name val="Arial"/>
      <family val="2"/>
    </font>
    <font>
      <sz val="12"/>
      <color indexed="60"/>
      <name val="新細明體"/>
      <charset val="136"/>
    </font>
    <font>
      <b/>
      <sz val="18"/>
      <color indexed="56"/>
      <name val="新細明體"/>
      <charset val="136"/>
    </font>
    <font>
      <sz val="19"/>
      <color indexed="48"/>
      <name val="Arial"/>
      <family val="2"/>
    </font>
    <font>
      <sz val="10"/>
      <color indexed="10"/>
      <name val="Arial"/>
      <family val="2"/>
    </font>
    <font>
      <b/>
      <sz val="18"/>
      <color indexed="62"/>
      <name val="Cambria"/>
      <family val="1"/>
    </font>
    <font>
      <sz val="11"/>
      <color indexed="10"/>
      <name val="Calibri"/>
      <family val="2"/>
    </font>
    <font>
      <sz val="11"/>
      <name val="ＭＳ 明朝"/>
      <charset val="128"/>
    </font>
    <font>
      <sz val="12"/>
      <color indexed="20"/>
      <name val="新細明體"/>
      <charset val="136"/>
    </font>
    <font>
      <sz val="10"/>
      <name val="ＭＳ 明朝"/>
      <charset val="128"/>
    </font>
    <font>
      <sz val="9"/>
      <color indexed="8"/>
      <name val="ＭＳ Ｐゴシック"/>
      <charset val="128"/>
    </font>
    <font>
      <b/>
      <sz val="12"/>
      <color indexed="52"/>
      <name val="新細明體"/>
      <charset val="136"/>
    </font>
    <font>
      <i/>
      <sz val="12"/>
      <color indexed="23"/>
      <name val="新細明體"/>
      <charset val="136"/>
    </font>
    <font>
      <sz val="12"/>
      <color indexed="10"/>
      <name val="新細明體"/>
      <charset val="136"/>
    </font>
    <font>
      <sz val="12"/>
      <color indexed="62"/>
      <name val="新細明體"/>
      <charset val="136"/>
    </font>
    <font>
      <b/>
      <sz val="12"/>
      <color indexed="63"/>
      <name val="新細明體"/>
      <charset val="136"/>
    </font>
    <font>
      <sz val="12"/>
      <color indexed="52"/>
      <name val="新細明體"/>
      <charset val="136"/>
    </font>
    <font>
      <sz val="11"/>
      <name val="Arial"/>
      <family val="2"/>
    </font>
    <font>
      <sz val="11"/>
      <color theme="1"/>
      <name val="Arial "/>
    </font>
    <font>
      <b/>
      <sz val="11"/>
      <color theme="1"/>
      <name val="Arial "/>
    </font>
    <font>
      <b/>
      <sz val="11"/>
      <color theme="0"/>
      <name val="Arial "/>
    </font>
    <font>
      <i/>
      <sz val="11"/>
      <color rgb="FFFF0000"/>
      <name val="Arial"/>
      <family val="2"/>
    </font>
  </fonts>
  <fills count="71">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rgb="FF92D050"/>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1"/>
        <bgColor indexed="64"/>
      </patternFill>
    </fill>
    <fill>
      <patternFill patternType="solid">
        <fgColor theme="1" tint="4.9989318521683403E-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indexed="43"/>
        <bgColor indexed="64"/>
      </patternFill>
    </fill>
    <fill>
      <patternFill patternType="solid">
        <fgColor indexed="29"/>
        <bgColor indexed="64"/>
      </patternFill>
    </fill>
    <fill>
      <patternFill patternType="solid">
        <fgColor indexed="44"/>
        <bgColor indexed="64"/>
      </patternFill>
    </fill>
    <fill>
      <patternFill patternType="solid">
        <fgColor indexed="54"/>
        <bgColor indexed="64"/>
      </patternFill>
    </fill>
    <fill>
      <patternFill patternType="solid">
        <fgColor indexed="42"/>
        <bgColor indexed="64"/>
      </patternFill>
    </fill>
    <fill>
      <patternFill patternType="solid">
        <fgColor indexed="40"/>
        <bgColor indexed="64"/>
      </patternFill>
    </fill>
    <fill>
      <patternFill patternType="solid">
        <fgColor indexed="11"/>
        <bgColor indexed="64"/>
      </patternFill>
    </fill>
    <fill>
      <patternFill patternType="solid">
        <fgColor indexed="49"/>
        <bgColor indexed="64"/>
      </patternFill>
    </fill>
    <fill>
      <patternFill patternType="solid">
        <fgColor indexed="41"/>
        <bgColor indexed="64"/>
      </patternFill>
    </fill>
    <fill>
      <patternFill patternType="solid">
        <fgColor indexed="36"/>
        <bgColor indexed="64"/>
      </patternFill>
    </fill>
    <fill>
      <patternFill patternType="solid">
        <fgColor indexed="40"/>
        <bgColor indexed="40"/>
      </patternFill>
    </fill>
    <fill>
      <patternFill patternType="solid">
        <fgColor indexed="10"/>
        <bgColor indexed="64"/>
      </patternFill>
    </fill>
    <fill>
      <patternFill patternType="solid">
        <fgColor indexed="22"/>
        <bgColor indexed="64"/>
      </patternFill>
    </fill>
    <fill>
      <patternFill patternType="lightUp">
        <fgColor indexed="9"/>
        <bgColor indexed="12"/>
      </patternFill>
    </fill>
    <fill>
      <patternFill patternType="solid">
        <fgColor indexed="30"/>
        <bgColor indexed="64"/>
      </patternFill>
    </fill>
    <fill>
      <patternFill patternType="solid">
        <fgColor indexed="26"/>
        <bgColor indexed="64"/>
      </patternFill>
    </fill>
    <fill>
      <patternFill patternType="solid">
        <fgColor indexed="47"/>
        <bgColor indexed="64"/>
      </patternFill>
    </fill>
    <fill>
      <patternFill patternType="solid">
        <fgColor indexed="46"/>
        <bgColor indexed="64"/>
      </patternFill>
    </fill>
    <fill>
      <patternFill patternType="solid">
        <fgColor indexed="61"/>
        <bgColor indexed="61"/>
      </patternFill>
    </fill>
    <fill>
      <patternFill patternType="solid">
        <fgColor indexed="53"/>
        <bgColor indexed="64"/>
      </patternFill>
    </fill>
    <fill>
      <patternFill patternType="solid">
        <fgColor indexed="50"/>
        <bgColor indexed="50"/>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57"/>
        <bgColor indexed="64"/>
      </patternFill>
    </fill>
    <fill>
      <patternFill patternType="solid">
        <fgColor indexed="50"/>
        <bgColor indexed="64"/>
      </patternFill>
    </fill>
    <fill>
      <patternFill patternType="lightUp">
        <fgColor indexed="48"/>
        <bgColor indexed="41"/>
      </patternFill>
    </fill>
    <fill>
      <patternFill patternType="solid">
        <fgColor indexed="27"/>
        <bgColor indexed="64"/>
      </patternFill>
    </fill>
    <fill>
      <patternFill patternType="solid">
        <fgColor indexed="31"/>
        <bgColor indexed="64"/>
      </patternFill>
    </fill>
    <fill>
      <patternFill patternType="solid">
        <fgColor indexed="58"/>
        <bgColor indexed="58"/>
      </patternFill>
    </fill>
    <fill>
      <patternFill patternType="solid">
        <fgColor indexed="62"/>
        <bgColor indexed="64"/>
      </patternFill>
    </fill>
    <fill>
      <patternFill patternType="lightDown">
        <fgColor theme="0" tint="-0.24994659260841701"/>
        <bgColor theme="0"/>
      </patternFill>
    </fill>
    <fill>
      <patternFill patternType="solid">
        <fgColor indexed="55"/>
        <bgColor indexed="64"/>
      </patternFill>
    </fill>
    <fill>
      <patternFill patternType="lightUp">
        <fgColor indexed="9"/>
        <bgColor indexed="57"/>
      </patternFill>
    </fill>
    <fill>
      <patternFill patternType="lightUp">
        <fgColor indexed="9"/>
        <bgColor indexed="24"/>
      </patternFill>
    </fill>
    <fill>
      <patternFill patternType="solid">
        <fgColor indexed="51"/>
        <bgColor indexed="51"/>
      </patternFill>
    </fill>
    <fill>
      <patternFill patternType="solid">
        <fgColor indexed="22"/>
        <bgColor indexed="22"/>
      </patternFill>
    </fill>
    <fill>
      <patternFill patternType="solid">
        <fgColor indexed="31"/>
        <bgColor indexed="31"/>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9"/>
        <bgColor indexed="64"/>
      </patternFill>
    </fill>
    <fill>
      <patternFill patternType="solid">
        <fgColor indexed="15"/>
        <bgColor indexed="64"/>
      </patternFill>
    </fill>
    <fill>
      <patternFill patternType="solid">
        <fgColor indexed="20"/>
        <bgColor indexed="64"/>
      </patternFill>
    </fill>
    <fill>
      <patternFill patternType="lightUp"/>
    </fill>
    <fill>
      <patternFill patternType="gray0625">
        <fgColor theme="0" tint="-0.14993743705557422"/>
        <bgColor indexed="65"/>
      </patternFill>
    </fill>
    <fill>
      <patternFill patternType="lightUp">
        <fgColor theme="0" tint="-0.14993743705557422"/>
        <bgColor indexed="65"/>
      </patternFill>
    </fill>
    <fill>
      <patternFill patternType="lightUp">
        <fgColor theme="0" tint="-0.24994659260841701"/>
        <bgColor indexed="65"/>
      </patternFill>
    </fill>
    <fill>
      <patternFill patternType="solid">
        <fgColor theme="3" tint="0.59999389629810485"/>
        <bgColor indexed="64"/>
      </patternFill>
    </fill>
    <fill>
      <patternFill patternType="solid">
        <fgColor theme="2" tint="-0.89999084444715716"/>
        <bgColor indexed="64"/>
      </patternFill>
    </fill>
    <fill>
      <patternFill patternType="solid">
        <fgColor rgb="FFFFFF00"/>
        <bgColor indexed="64"/>
      </patternFill>
    </fill>
    <fill>
      <patternFill patternType="solid">
        <fgColor rgb="FF00B050"/>
        <bgColor indexed="64"/>
      </patternFill>
    </fill>
  </fills>
  <borders count="16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bottom style="hair">
        <color indexed="64"/>
      </bottom>
      <diagonal/>
    </border>
    <border>
      <left style="medium">
        <color indexed="64"/>
      </left>
      <right/>
      <top/>
      <bottom style="thin">
        <color indexed="64"/>
      </bottom>
      <diagonal/>
    </border>
    <border>
      <left/>
      <right/>
      <top/>
      <bottom style="double">
        <color indexed="64"/>
      </bottom>
      <diagonal/>
    </border>
    <border>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medium">
        <color indexed="64"/>
      </top>
      <bottom style="thin">
        <color theme="0" tint="-0.14999847407452621"/>
      </bottom>
      <diagonal/>
    </border>
    <border>
      <left/>
      <right style="thin">
        <color theme="0" tint="-0.14999847407452621"/>
      </right>
      <top style="medium">
        <color indexed="64"/>
      </top>
      <bottom/>
      <diagonal/>
    </border>
    <border>
      <left/>
      <right style="thin">
        <color theme="0" tint="-0.14999847407452621"/>
      </right>
      <top/>
      <bottom style="thin">
        <color theme="0" tint="-0.14999847407452621"/>
      </bottom>
      <diagonal/>
    </border>
    <border>
      <left style="medium">
        <color indexed="64"/>
      </left>
      <right style="thin">
        <color theme="0" tint="-0.14999847407452621"/>
      </right>
      <top/>
      <bottom style="medium">
        <color indexed="64"/>
      </bottom>
      <diagonal/>
    </border>
    <border>
      <left/>
      <right style="thin">
        <color theme="0" tint="-0.14999847407452621"/>
      </right>
      <top/>
      <bottom/>
      <diagonal/>
    </border>
    <border>
      <left/>
      <right style="thin">
        <color theme="0" tint="-0.14999847407452621"/>
      </right>
      <top/>
      <bottom style="medium">
        <color indexed="64"/>
      </bottom>
      <diagonal/>
    </border>
    <border>
      <left/>
      <right style="medium">
        <color indexed="64"/>
      </right>
      <top/>
      <bottom style="double">
        <color indexed="64"/>
      </bottom>
      <diagonal/>
    </border>
    <border>
      <left style="medium">
        <color auto="1"/>
      </left>
      <right/>
      <top/>
      <bottom/>
      <diagonal/>
    </border>
    <border>
      <left/>
      <right/>
      <top/>
      <bottom style="medium">
        <color indexed="64"/>
      </bottom>
      <diagonal/>
    </border>
    <border>
      <left/>
      <right/>
      <top/>
      <bottom style="medium">
        <color indexed="64"/>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right/>
      <top/>
      <bottom style="medium">
        <color indexed="30"/>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thin">
        <color indexed="41"/>
      </left>
      <right style="thin">
        <color indexed="48"/>
      </right>
      <top style="medium">
        <color indexed="41"/>
      </top>
      <bottom style="thin">
        <color indexed="48"/>
      </bottom>
      <diagonal/>
    </border>
    <border>
      <left/>
      <right/>
      <top/>
      <bottom style="double">
        <color indexed="52"/>
      </bottom>
      <diagonal/>
    </border>
    <border>
      <left/>
      <right/>
      <top/>
      <bottom style="dotted">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double">
        <color indexed="63"/>
      </left>
      <right style="double">
        <color indexed="63"/>
      </right>
      <top style="double">
        <color indexed="63"/>
      </top>
      <bottom style="double">
        <color indexed="63"/>
      </bottom>
      <diagonal/>
    </border>
    <border>
      <left/>
      <right/>
      <top style="double">
        <color auto="1"/>
      </top>
      <bottom style="double">
        <color auto="1"/>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54"/>
      </left>
      <right/>
      <top style="thin">
        <color indexed="54"/>
      </top>
      <bottom/>
      <diagonal/>
    </border>
    <border>
      <left style="medium">
        <color auto="1"/>
      </left>
      <right style="medium">
        <color auto="1"/>
      </right>
      <top style="thin">
        <color auto="1"/>
      </top>
      <bottom style="thin">
        <color auto="1"/>
      </bottom>
      <diagonal/>
    </border>
    <border>
      <left style="thin">
        <color theme="1" tint="0.499984740745262"/>
      </left>
      <right style="thin">
        <color theme="1" tint="0.499984740745262"/>
      </right>
      <top style="dotted">
        <color theme="0" tint="-0.14993743705557422"/>
      </top>
      <bottom style="dotted">
        <color theme="0" tint="-0.14993743705557422"/>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right/>
      <top style="medium">
        <color indexed="64"/>
      </top>
      <bottom style="medium">
        <color indexed="64"/>
      </bottom>
      <diagonal/>
    </border>
    <border>
      <left style="thin">
        <color auto="1"/>
      </left>
      <right style="thin">
        <color auto="1"/>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style="thin">
        <color auto="1"/>
      </left>
      <right style="thin">
        <color indexed="64"/>
      </right>
      <top style="thin">
        <color auto="1"/>
      </top>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54"/>
      </left>
      <right/>
      <top style="thin">
        <color indexed="54"/>
      </top>
      <bottom/>
      <diagonal/>
    </border>
    <border>
      <left style="medium">
        <color auto="1"/>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54"/>
      </left>
      <right/>
      <top style="thin">
        <color indexed="54"/>
      </top>
      <bottom/>
      <diagonal/>
    </border>
    <border>
      <left style="medium">
        <color auto="1"/>
      </left>
      <right style="medium">
        <color auto="1"/>
      </right>
      <top style="thin">
        <color auto="1"/>
      </top>
      <bottom style="thin">
        <color auto="1"/>
      </bottom>
      <diagonal/>
    </border>
    <border>
      <left/>
      <right/>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medium">
        <color indexed="64"/>
      </left>
      <right style="thin">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thin">
        <color auto="1"/>
      </right>
      <top style="thin">
        <color indexed="64"/>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bottom style="dotted">
        <color theme="0" tint="-0.24994659260841701"/>
      </bottom>
      <diagonal/>
    </border>
    <border>
      <left style="medium">
        <color indexed="64"/>
      </left>
      <right/>
      <top style="dotted">
        <color theme="0" tint="-0.24994659260841701"/>
      </top>
      <bottom style="dotted">
        <color theme="0" tint="-0.24994659260841701"/>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685">
    <xf numFmtId="0" fontId="0" fillId="0" borderId="0"/>
    <xf numFmtId="164"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164" fontId="1" fillId="0" borderId="0" applyFont="0" applyFill="0" applyBorder="0" applyAlignment="0" applyProtection="0"/>
    <xf numFmtId="9" fontId="2"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9" fillId="0" borderId="0"/>
    <xf numFmtId="0" fontId="1" fillId="0" borderId="0"/>
    <xf numFmtId="0" fontId="2" fillId="0" borderId="0"/>
    <xf numFmtId="164" fontId="1" fillId="0" borderId="0" applyFont="0" applyFill="0" applyBorder="0" applyAlignment="0" applyProtection="0"/>
    <xf numFmtId="0" fontId="10" fillId="0" borderId="0" applyNumberFormat="0" applyFill="0" applyBorder="0" applyAlignment="0" applyProtection="0"/>
    <xf numFmtId="0" fontId="1" fillId="0" borderId="0"/>
    <xf numFmtId="164" fontId="1" fillId="0" borderId="0" applyFont="0" applyFill="0" applyBorder="0" applyAlignment="0" applyProtection="0"/>
    <xf numFmtId="0" fontId="25"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43" fillId="0" borderId="0"/>
    <xf numFmtId="0" fontId="44" fillId="0" borderId="0"/>
    <xf numFmtId="172" fontId="43" fillId="0" borderId="0"/>
    <xf numFmtId="0" fontId="43" fillId="0" borderId="0"/>
    <xf numFmtId="173" fontId="43" fillId="0" borderId="0" applyFill="0" applyBorder="0" applyAlignment="0" applyProtection="0"/>
    <xf numFmtId="9" fontId="43" fillId="0" borderId="0" applyFill="0" applyBorder="0" applyAlignment="0" applyProtection="0"/>
    <xf numFmtId="9" fontId="43" fillId="0" borderId="0" applyFill="0" applyBorder="0" applyAlignment="0" applyProtection="0"/>
    <xf numFmtId="43" fontId="43"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0" fontId="1" fillId="0" borderId="0"/>
    <xf numFmtId="170" fontId="51" fillId="0" borderId="0" applyFont="0" applyFill="0" applyBorder="0" applyAlignment="0" applyProtection="0"/>
    <xf numFmtId="0" fontId="44" fillId="0" borderId="0"/>
    <xf numFmtId="0" fontId="44" fillId="0" borderId="0"/>
    <xf numFmtId="0" fontId="49" fillId="19" borderId="99" applyNumberFormat="0" applyProtection="0">
      <alignment horizontal="left" vertical="top" indent="1"/>
    </xf>
    <xf numFmtId="0" fontId="48" fillId="14" borderId="99" applyNumberFormat="0" applyProtection="0">
      <alignment horizontal="left" vertical="top" indent="1"/>
    </xf>
    <xf numFmtId="0" fontId="44" fillId="0" borderId="0"/>
    <xf numFmtId="0" fontId="56" fillId="0" borderId="0" applyNumberFormat="0" applyFill="0" applyBorder="0" applyAlignment="0" applyProtection="0">
      <alignment vertical="top"/>
      <protection locked="0"/>
    </xf>
    <xf numFmtId="194" fontId="57" fillId="0" borderId="0" applyFon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3" fillId="24" borderId="0" applyNumberFormat="0" applyBorder="0" applyAlignment="0" applyProtection="0"/>
    <xf numFmtId="0" fontId="44" fillId="0" borderId="0"/>
    <xf numFmtId="0" fontId="54" fillId="25" borderId="0" applyNumberFormat="0" applyBorder="0" applyAlignment="0" applyProtection="0"/>
    <xf numFmtId="0" fontId="44" fillId="0" borderId="0" applyNumberFormat="0" applyFill="0" applyBorder="0" applyAlignment="0" applyProtection="0"/>
    <xf numFmtId="0" fontId="60" fillId="0" borderId="101" applyNumberFormat="0" applyFill="0" applyAlignment="0" applyProtection="0">
      <alignment vertical="center"/>
    </xf>
    <xf numFmtId="0" fontId="59" fillId="23" borderId="0" applyNumberFormat="0" applyBorder="0" applyAlignment="0" applyProtection="0">
      <alignment vertical="center"/>
    </xf>
    <xf numFmtId="0" fontId="44" fillId="0" borderId="0"/>
    <xf numFmtId="0" fontId="8" fillId="0" borderId="0"/>
    <xf numFmtId="0" fontId="43" fillId="18" borderId="0" applyNumberFormat="0" applyBorder="0" applyAlignment="0" applyProtection="0"/>
    <xf numFmtId="0" fontId="44" fillId="0" borderId="0"/>
    <xf numFmtId="0" fontId="43" fillId="18" borderId="0" applyNumberFormat="0" applyBorder="0" applyAlignment="0" applyProtection="0"/>
    <xf numFmtId="9" fontId="43" fillId="0" borderId="0" applyFont="0" applyFill="0" applyBorder="0" applyAlignment="0" applyProtection="0"/>
    <xf numFmtId="0" fontId="59" fillId="20" borderId="0" applyNumberFormat="0" applyBorder="0" applyAlignment="0" applyProtection="0">
      <alignment vertical="center"/>
    </xf>
    <xf numFmtId="0" fontId="44" fillId="0" borderId="0"/>
    <xf numFmtId="0" fontId="44" fillId="0" borderId="0"/>
    <xf numFmtId="0" fontId="43" fillId="32" borderId="0" applyNumberFormat="0" applyBorder="0" applyAlignment="0" applyProtection="0"/>
    <xf numFmtId="0" fontId="55" fillId="0" borderId="94">
      <alignment horizontal="center"/>
    </xf>
    <xf numFmtId="43" fontId="65" fillId="0" borderId="0" applyFont="0" applyFill="0" applyBorder="0" applyAlignment="0" applyProtection="0"/>
    <xf numFmtId="0" fontId="54" fillId="20" borderId="0" applyNumberFormat="0" applyBorder="0" applyAlignment="0" applyProtection="0"/>
    <xf numFmtId="0" fontId="44" fillId="0" borderId="0"/>
    <xf numFmtId="0" fontId="44" fillId="0" borderId="0"/>
    <xf numFmtId="0" fontId="44" fillId="0" borderId="0"/>
    <xf numFmtId="0" fontId="43" fillId="30" borderId="0" applyNumberFormat="0" applyBorder="0" applyAlignment="0" applyProtection="0"/>
    <xf numFmtId="0" fontId="44" fillId="0" borderId="0" applyNumberFormat="0" applyFill="0" applyBorder="0" applyAlignment="0" applyProtection="0"/>
    <xf numFmtId="38" fontId="57" fillId="0" borderId="0" applyFont="0" applyFill="0" applyBorder="0" applyAlignment="0" applyProtection="0"/>
    <xf numFmtId="0" fontId="44" fillId="0" borderId="0"/>
    <xf numFmtId="4" fontId="49" fillId="25" borderId="99" applyNumberFormat="0" applyProtection="0">
      <alignment horizontal="right" vertical="center"/>
    </xf>
    <xf numFmtId="9" fontId="43" fillId="0" borderId="0" applyFont="0" applyFill="0" applyBorder="0" applyAlignment="0" applyProtection="0"/>
    <xf numFmtId="0" fontId="44" fillId="0" borderId="0"/>
    <xf numFmtId="0" fontId="67" fillId="0" borderId="0" applyNumberFormat="0" applyFont="0" applyFill="0" applyBorder="0" applyAlignment="0" applyProtection="0"/>
    <xf numFmtId="0" fontId="44" fillId="0" borderId="0" applyNumberFormat="0" applyFill="0" applyBorder="0" applyAlignment="0" applyProtection="0"/>
    <xf numFmtId="0" fontId="44" fillId="0" borderId="0"/>
    <xf numFmtId="0" fontId="68" fillId="0" borderId="0" applyNumberFormat="0" applyFill="0" applyBorder="0" applyAlignment="0" applyProtection="0"/>
    <xf numFmtId="9" fontId="1" fillId="0" borderId="0" applyFont="0" applyFill="0" applyBorder="0" applyAlignment="0" applyProtection="0"/>
    <xf numFmtId="182" fontId="44" fillId="0" borderId="0" applyFont="0" applyFill="0" applyBorder="0" applyAlignment="0" applyProtection="0"/>
    <xf numFmtId="0" fontId="54" fillId="34" borderId="0" applyNumberFormat="0" applyBorder="0" applyAlignment="0" applyProtection="0"/>
    <xf numFmtId="0" fontId="69" fillId="0" borderId="0"/>
    <xf numFmtId="0" fontId="44" fillId="0" borderId="0"/>
    <xf numFmtId="0" fontId="44" fillId="0" borderId="0"/>
    <xf numFmtId="43" fontId="44" fillId="0" borderId="0" applyFont="0" applyFill="0" applyBorder="0" applyAlignment="0" applyProtection="0"/>
    <xf numFmtId="0" fontId="44" fillId="0" borderId="0"/>
    <xf numFmtId="4" fontId="49" fillId="35" borderId="99" applyNumberFormat="0" applyProtection="0">
      <alignment horizontal="right" vertical="center"/>
    </xf>
    <xf numFmtId="4" fontId="49" fillId="15" borderId="99" applyNumberFormat="0" applyProtection="0">
      <alignment horizontal="right" vertical="center"/>
    </xf>
    <xf numFmtId="0" fontId="70" fillId="0" borderId="0"/>
    <xf numFmtId="197" fontId="71" fillId="0" borderId="0"/>
    <xf numFmtId="0" fontId="44" fillId="0" borderId="0" applyNumberFormat="0" applyFill="0" applyBorder="0" applyAlignment="0" applyProtection="0"/>
    <xf numFmtId="179" fontId="44" fillId="0" borderId="0" applyFont="0" applyFill="0" applyBorder="0" applyAlignment="0" applyProtection="0"/>
    <xf numFmtId="0" fontId="44" fillId="0" borderId="0"/>
    <xf numFmtId="0" fontId="72" fillId="0" borderId="104" applyNumberFormat="0" applyFill="0" applyAlignment="0" applyProtection="0">
      <alignment vertical="center"/>
    </xf>
    <xf numFmtId="0" fontId="54" fillId="23" borderId="0" applyNumberFormat="0" applyBorder="0" applyAlignment="0" applyProtection="0"/>
    <xf numFmtId="0" fontId="73" fillId="0" borderId="100" applyNumberFormat="0" applyFill="0" applyAlignment="0" applyProtection="0">
      <alignment vertical="center"/>
    </xf>
    <xf numFmtId="183" fontId="74" fillId="0" borderId="0" applyFont="0" applyFill="0" applyBorder="0" applyProtection="0">
      <alignment vertical="center"/>
      <protection locked="0"/>
    </xf>
    <xf numFmtId="0" fontId="75" fillId="0" borderId="0" applyNumberFormat="0" applyFill="0" applyBorder="0" applyAlignment="0" applyProtection="0">
      <alignment vertical="top"/>
      <protection locked="0"/>
    </xf>
    <xf numFmtId="0" fontId="44" fillId="0" borderId="0"/>
    <xf numFmtId="0" fontId="76" fillId="0" borderId="0"/>
    <xf numFmtId="194" fontId="77" fillId="0" borderId="0" applyFont="0" applyFill="0" applyBorder="0" applyAlignment="0" applyProtection="0"/>
    <xf numFmtId="190" fontId="44" fillId="0" borderId="0" applyFill="0" applyBorder="0" applyAlignment="0"/>
    <xf numFmtId="0" fontId="78" fillId="0" borderId="0">
      <alignment vertical="center"/>
    </xf>
    <xf numFmtId="0" fontId="44" fillId="0" borderId="0"/>
    <xf numFmtId="0" fontId="44" fillId="0" borderId="0"/>
    <xf numFmtId="0" fontId="41" fillId="0" borderId="0"/>
    <xf numFmtId="0" fontId="44" fillId="0" borderId="0" applyNumberFormat="0" applyFill="0" applyBorder="0" applyAlignment="0" applyProtection="0"/>
    <xf numFmtId="0" fontId="43" fillId="41" borderId="0" applyNumberFormat="0" applyBorder="0" applyAlignment="0" applyProtection="0"/>
    <xf numFmtId="0" fontId="62" fillId="0" borderId="0" applyNumberFormat="0" applyFill="0" applyBorder="0" applyAlignment="0" applyProtection="0"/>
    <xf numFmtId="0" fontId="80" fillId="0" borderId="0"/>
    <xf numFmtId="0" fontId="53" fillId="42" borderId="0" applyNumberFormat="0" applyBorder="0" applyAlignment="0" applyProtection="0">
      <alignment vertical="center"/>
    </xf>
    <xf numFmtId="0" fontId="44" fillId="0" borderId="0"/>
    <xf numFmtId="0" fontId="44" fillId="0" borderId="0"/>
    <xf numFmtId="0" fontId="44" fillId="0" borderId="0"/>
    <xf numFmtId="4" fontId="49" fillId="29" borderId="99" applyNumberFormat="0" applyProtection="0">
      <alignment horizontal="left" vertical="center" indent="1"/>
    </xf>
    <xf numFmtId="0" fontId="44" fillId="0" borderId="0" applyNumberFormat="0" applyFill="0" applyBorder="0" applyAlignment="0" applyProtection="0"/>
    <xf numFmtId="0" fontId="44" fillId="0" borderId="0"/>
    <xf numFmtId="0" fontId="44" fillId="0" borderId="0" applyNumberFormat="0" applyFill="0" applyBorder="0" applyAlignment="0" applyProtection="0"/>
    <xf numFmtId="0" fontId="43"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xf numFmtId="41" fontId="44" fillId="0" borderId="0" applyFont="0" applyFill="0" applyBorder="0" applyAlignment="0" applyProtection="0"/>
    <xf numFmtId="0" fontId="44" fillId="30" borderId="0" applyNumberFormat="0" applyFont="0" applyBorder="0" applyAlignment="0"/>
    <xf numFmtId="1" fontId="44" fillId="0" borderId="0" applyFont="0" applyFill="0" applyBorder="0" applyAlignment="0" applyProtection="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97">
      <alignment horizontal="left" wrapText="1"/>
    </xf>
    <xf numFmtId="0" fontId="43" fillId="30" borderId="0" applyNumberFormat="0" applyBorder="0" applyAlignment="0" applyProtection="0"/>
    <xf numFmtId="0" fontId="43" fillId="41" borderId="0" applyNumberFormat="0" applyBorder="0" applyAlignment="0" applyProtection="0"/>
    <xf numFmtId="0" fontId="44" fillId="0" borderId="0"/>
    <xf numFmtId="0" fontId="44" fillId="0" borderId="0"/>
    <xf numFmtId="0" fontId="44" fillId="0" borderId="0"/>
    <xf numFmtId="0" fontId="44" fillId="0" borderId="0"/>
    <xf numFmtId="0" fontId="80" fillId="0" borderId="0"/>
    <xf numFmtId="190" fontId="44" fillId="0" borderId="0" applyFill="0" applyBorder="0" applyAlignment="0"/>
    <xf numFmtId="0" fontId="44" fillId="0" borderId="0"/>
    <xf numFmtId="0" fontId="44" fillId="0" borderId="0"/>
    <xf numFmtId="0" fontId="44" fillId="0" borderId="0"/>
    <xf numFmtId="185" fontId="52" fillId="0" borderId="0">
      <protection locked="0"/>
    </xf>
    <xf numFmtId="0" fontId="44" fillId="0" borderId="0"/>
    <xf numFmtId="180" fontId="44" fillId="0" borderId="0" applyFill="0" applyBorder="0" applyAlignment="0"/>
    <xf numFmtId="0" fontId="44" fillId="0" borderId="0"/>
    <xf numFmtId="0" fontId="44" fillId="0" borderId="0"/>
    <xf numFmtId="0" fontId="40" fillId="29" borderId="98">
      <alignment horizontal="center" vertical="center" wrapText="1"/>
    </xf>
    <xf numFmtId="0" fontId="44" fillId="0" borderId="0"/>
    <xf numFmtId="0" fontId="44" fillId="0" borderId="0" applyNumberFormat="0" applyFill="0" applyBorder="0" applyAlignment="0" applyProtection="0"/>
    <xf numFmtId="0" fontId="44" fillId="0" borderId="0"/>
    <xf numFmtId="0" fontId="43" fillId="35" borderId="0" applyNumberFormat="0" applyBorder="0" applyAlignment="0" applyProtection="0"/>
    <xf numFmtId="0" fontId="44" fillId="0" borderId="0"/>
    <xf numFmtId="0" fontId="44" fillId="0" borderId="0"/>
    <xf numFmtId="0" fontId="81" fillId="0" borderId="106" applyNumberFormat="0" applyFill="0" applyAlignment="0" applyProtection="0"/>
    <xf numFmtId="0" fontId="44" fillId="0" borderId="0" applyNumberFormat="0" applyFill="0" applyBorder="0" applyAlignment="0" applyProtection="0"/>
    <xf numFmtId="0" fontId="44" fillId="0" borderId="0"/>
    <xf numFmtId="0" fontId="44" fillId="0" borderId="0"/>
    <xf numFmtId="9" fontId="44" fillId="0" borderId="0" applyFont="0" applyFill="0" applyBorder="0" applyAlignment="0" applyProtection="0"/>
    <xf numFmtId="0" fontId="44" fillId="0" borderId="0"/>
    <xf numFmtId="0" fontId="44" fillId="0" borderId="0"/>
    <xf numFmtId="0" fontId="54" fillId="43" borderId="0" applyNumberFormat="0" applyBorder="0" applyAlignment="0" applyProtection="0"/>
    <xf numFmtId="0" fontId="8" fillId="0" borderId="0"/>
    <xf numFmtId="0" fontId="44" fillId="0" borderId="0"/>
    <xf numFmtId="0" fontId="8" fillId="0" borderId="0"/>
    <xf numFmtId="1" fontId="64" fillId="0" borderId="0" applyFont="0" applyFill="0" applyBorder="0" applyAlignment="0" applyProtection="0"/>
    <xf numFmtId="0" fontId="44" fillId="0" borderId="0"/>
    <xf numFmtId="180" fontId="44" fillId="0" borderId="0" applyFill="0" applyBorder="0" applyAlignment="0"/>
    <xf numFmtId="0" fontId="44" fillId="0" borderId="0"/>
    <xf numFmtId="0" fontId="44" fillId="0" borderId="0"/>
    <xf numFmtId="170" fontId="44"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40" fillId="26" borderId="0">
      <alignment vertical="top"/>
    </xf>
    <xf numFmtId="0" fontId="44" fillId="0" borderId="0"/>
    <xf numFmtId="0" fontId="44" fillId="0" borderId="0"/>
    <xf numFmtId="0" fontId="59" fillId="44" borderId="0" applyNumberFormat="0" applyBorder="0" applyAlignment="0" applyProtection="0">
      <alignment vertical="center"/>
    </xf>
    <xf numFmtId="190" fontId="44" fillId="0" borderId="0" applyFont="0" applyFill="0" applyBorder="0" applyAlignment="0" applyProtection="0"/>
    <xf numFmtId="0" fontId="44" fillId="0" borderId="0"/>
    <xf numFmtId="43" fontId="44"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44" fillId="0" borderId="0"/>
    <xf numFmtId="191" fontId="85" fillId="0" borderId="0" applyFont="0" applyFill="0" applyBorder="0" applyAlignment="0" applyProtection="0"/>
    <xf numFmtId="0" fontId="44" fillId="0" borderId="0"/>
    <xf numFmtId="0" fontId="44" fillId="0" borderId="0"/>
    <xf numFmtId="9" fontId="8" fillId="0" borderId="0" applyFont="0" applyFill="0" applyBorder="0" applyAlignment="0" applyProtection="0"/>
    <xf numFmtId="0" fontId="44" fillId="0" borderId="0"/>
    <xf numFmtId="0" fontId="44" fillId="0" borderId="0"/>
    <xf numFmtId="0" fontId="44" fillId="0" borderId="0"/>
    <xf numFmtId="4" fontId="49" fillId="20" borderId="99" applyNumberFormat="0" applyProtection="0">
      <alignment horizontal="right" vertical="center"/>
    </xf>
    <xf numFmtId="0" fontId="41" fillId="0" borderId="0"/>
    <xf numFmtId="9" fontId="8" fillId="0" borderId="0" applyFont="0" applyFill="0" applyBorder="0" applyAlignment="0" applyProtection="0"/>
    <xf numFmtId="181" fontId="44" fillId="0" borderId="0" applyFill="0" applyBorder="0" applyAlignment="0"/>
    <xf numFmtId="0" fontId="44" fillId="0" borderId="0" applyNumberFormat="0" applyFill="0" applyBorder="0" applyAlignment="0" applyProtection="0"/>
    <xf numFmtId="0" fontId="54" fillId="44" borderId="0" applyNumberFormat="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176" fontId="1" fillId="45" borderId="108">
      <alignment horizontal="center"/>
    </xf>
    <xf numFmtId="0" fontId="44" fillId="0" borderId="0"/>
    <xf numFmtId="0" fontId="44" fillId="0" borderId="0" applyNumberFormat="0" applyFill="0" applyBorder="0" applyAlignment="0" applyProtection="0"/>
    <xf numFmtId="0" fontId="87" fillId="35" borderId="0" applyNumberFormat="0" applyBorder="0" applyAlignment="0" applyProtection="0"/>
    <xf numFmtId="0" fontId="44" fillId="0" borderId="0"/>
    <xf numFmtId="0" fontId="44" fillId="0" borderId="0"/>
    <xf numFmtId="0" fontId="44" fillId="0" borderId="0"/>
    <xf numFmtId="0" fontId="44" fillId="0" borderId="0" applyNumberFormat="0" applyFill="0" applyBorder="0" applyAlignment="0" applyProtection="0"/>
    <xf numFmtId="0" fontId="44" fillId="0" borderId="0" applyNumberFormat="0" applyFill="0" applyBorder="0" applyAlignment="0" applyProtection="0"/>
    <xf numFmtId="0" fontId="89" fillId="46" borderId="109" applyNumberFormat="0" applyAlignment="0" applyProtection="0">
      <alignment vertical="center"/>
    </xf>
    <xf numFmtId="0" fontId="44" fillId="0" borderId="0" applyNumberFormat="0" applyFill="0" applyBorder="0" applyAlignment="0" applyProtection="0"/>
    <xf numFmtId="0" fontId="63" fillId="47" borderId="0" applyNumberFormat="0" applyBorder="0" applyAlignment="0" applyProtection="0"/>
    <xf numFmtId="0" fontId="44"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4" fontId="49" fillId="36" borderId="99" applyNumberFormat="0" applyProtection="0">
      <alignment horizontal="right" vertical="center"/>
    </xf>
    <xf numFmtId="1" fontId="44" fillId="0" borderId="0" applyFont="0" applyFill="0" applyBorder="0" applyAlignment="0" applyProtection="0"/>
    <xf numFmtId="0" fontId="44" fillId="0" borderId="0" applyNumberFormat="0" applyFill="0" applyBorder="0" applyAlignment="0" applyProtection="0"/>
    <xf numFmtId="0" fontId="43" fillId="16" borderId="0" applyNumberFormat="0" applyBorder="0" applyAlignment="0" applyProtection="0"/>
    <xf numFmtId="0" fontId="44" fillId="0" borderId="0" applyNumberFormat="0" applyFill="0" applyBorder="0" applyAlignment="0" applyProtection="0"/>
    <xf numFmtId="0" fontId="66" fillId="26" borderId="0">
      <alignment horizontal="center"/>
    </xf>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xf numFmtId="0" fontId="44" fillId="0" borderId="0"/>
    <xf numFmtId="0" fontId="44" fillId="0" borderId="0"/>
    <xf numFmtId="0" fontId="90" fillId="18" borderId="0" applyNumberFormat="0" applyBorder="0" applyAlignment="0" applyProtection="0">
      <alignment vertical="center"/>
    </xf>
    <xf numFmtId="0" fontId="44" fillId="0" borderId="0"/>
    <xf numFmtId="0" fontId="44" fillId="0" borderId="0"/>
    <xf numFmtId="0" fontId="44" fillId="0" borderId="0"/>
    <xf numFmtId="0" fontId="8" fillId="0" borderId="0"/>
    <xf numFmtId="180" fontId="44" fillId="0" borderId="0" applyFill="0" applyBorder="0" applyAlignment="0"/>
    <xf numFmtId="0" fontId="44" fillId="0" borderId="0"/>
    <xf numFmtId="0" fontId="91" fillId="0" borderId="0" applyBorder="0">
      <alignment horizontal="centerContinuous"/>
    </xf>
    <xf numFmtId="0" fontId="44" fillId="0" borderId="0"/>
    <xf numFmtId="0" fontId="43" fillId="16" borderId="0" applyNumberFormat="0" applyBorder="0" applyAlignment="0" applyProtection="0"/>
    <xf numFmtId="0" fontId="44" fillId="0" borderId="0"/>
    <xf numFmtId="0" fontId="44" fillId="0" borderId="0"/>
    <xf numFmtId="0" fontId="54" fillId="38" borderId="0" applyNumberFormat="0" applyBorder="0" applyAlignment="0" applyProtection="0"/>
    <xf numFmtId="0" fontId="44" fillId="0" borderId="0"/>
    <xf numFmtId="188" fontId="44"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xf numFmtId="0" fontId="44" fillId="0" borderId="0"/>
    <xf numFmtId="4" fontId="49" fillId="22" borderId="99" applyNumberFormat="0" applyProtection="0">
      <alignment horizontal="right" vertical="center"/>
    </xf>
    <xf numFmtId="4" fontId="48" fillId="14" borderId="99" applyNumberFormat="0" applyProtection="0">
      <alignment vertical="center"/>
    </xf>
    <xf numFmtId="0" fontId="54" fillId="49" borderId="0" applyNumberFormat="0" applyBorder="0" applyAlignment="0" applyProtection="0"/>
    <xf numFmtId="0" fontId="44" fillId="0" borderId="0"/>
    <xf numFmtId="4" fontId="49" fillId="22" borderId="0" applyNumberFormat="0" applyProtection="0">
      <alignment horizontal="left" vertical="center" indent="1"/>
    </xf>
    <xf numFmtId="0" fontId="44" fillId="0" borderId="0"/>
    <xf numFmtId="0" fontId="44" fillId="0" borderId="0"/>
    <xf numFmtId="43" fontId="44" fillId="0" borderId="0" applyFont="0" applyFill="0" applyBorder="0" applyAlignment="0" applyProtection="0"/>
    <xf numFmtId="0" fontId="44" fillId="0" borderId="0" applyNumberFormat="0" applyFill="0" applyBorder="0" applyAlignment="0" applyProtection="0"/>
    <xf numFmtId="0" fontId="44"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43" fontId="44" fillId="0" borderId="0" applyFont="0" applyFill="0" applyBorder="0" applyAlignment="0" applyProtection="0"/>
    <xf numFmtId="0" fontId="44" fillId="0" borderId="0" applyNumberFormat="0" applyFill="0" applyBorder="0" applyAlignment="0" applyProtection="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35" borderId="0" applyNumberFormat="0" applyBorder="0" applyAlignment="0" applyProtection="0"/>
    <xf numFmtId="0" fontId="44" fillId="0" borderId="0"/>
    <xf numFmtId="4" fontId="48" fillId="19" borderId="0" applyNumberFormat="0" applyProtection="0">
      <alignment horizontal="left" vertical="center" indent="1"/>
    </xf>
    <xf numFmtId="0" fontId="44" fillId="0" borderId="0" applyNumberFormat="0" applyFill="0" applyBorder="0" applyAlignment="0" applyProtection="0"/>
    <xf numFmtId="0" fontId="95" fillId="0" borderId="6" applyNumberFormat="0" applyFont="0" applyFill="0" applyBorder="0" applyAlignment="0"/>
    <xf numFmtId="0" fontId="43" fillId="42" borderId="0" applyNumberFormat="0" applyBorder="0" applyAlignment="0" applyProtection="0"/>
    <xf numFmtId="178" fontId="67" fillId="0" borderId="0">
      <alignment horizontal="right"/>
    </xf>
    <xf numFmtId="0" fontId="43" fillId="42" borderId="0" applyNumberFormat="0" applyBorder="0" applyAlignment="0" applyProtection="0"/>
    <xf numFmtId="187" fontId="85" fillId="0" borderId="0" applyFont="0" applyFill="0" applyBorder="0" applyAlignment="0" applyProtection="0"/>
    <xf numFmtId="175" fontId="96" fillId="0" borderId="0">
      <alignment horizontal="centerContinuous"/>
    </xf>
    <xf numFmtId="0" fontId="43" fillId="31" borderId="0" applyNumberFormat="0" applyBorder="0" applyAlignment="0" applyProtection="0"/>
    <xf numFmtId="0" fontId="43" fillId="31" borderId="0" applyNumberFormat="0" applyBorder="0" applyAlignment="0" applyProtection="0"/>
    <xf numFmtId="41" fontId="44" fillId="0" borderId="0" applyFont="0" applyFill="0" applyBorder="0" applyAlignment="0" applyProtection="0"/>
    <xf numFmtId="0" fontId="53" fillId="35" borderId="0" applyNumberFormat="0" applyBorder="0" applyAlignment="0" applyProtection="0">
      <alignment vertical="center"/>
    </xf>
    <xf numFmtId="3" fontId="97" fillId="0" borderId="97"/>
    <xf numFmtId="0" fontId="53" fillId="18" borderId="0" applyNumberFormat="0" applyBorder="0" applyAlignment="0" applyProtection="0">
      <alignment vertical="center"/>
    </xf>
    <xf numFmtId="0" fontId="98" fillId="30" borderId="112" applyNumberFormat="0" applyAlignment="0" applyProtection="0"/>
    <xf numFmtId="186" fontId="44" fillId="0" borderId="0" applyFill="0" applyBorder="0" applyAlignment="0"/>
    <xf numFmtId="0" fontId="53" fillId="31" borderId="0" applyNumberFormat="0" applyBorder="0" applyAlignment="0" applyProtection="0">
      <alignment vertical="center"/>
    </xf>
    <xf numFmtId="0" fontId="53" fillId="41" borderId="0" applyNumberFormat="0" applyBorder="0" applyAlignment="0" applyProtection="0">
      <alignment vertical="center"/>
    </xf>
    <xf numFmtId="0" fontId="99" fillId="0" borderId="113" applyNumberFormat="0" applyFill="0" applyAlignment="0" applyProtection="0">
      <alignment vertical="center"/>
    </xf>
    <xf numFmtId="0" fontId="53" fillId="30" borderId="0" applyNumberFormat="0" applyBorder="0" applyAlignment="0" applyProtection="0">
      <alignment vertical="center"/>
    </xf>
    <xf numFmtId="0" fontId="43" fillId="16" borderId="0" applyNumberFormat="0" applyBorder="0" applyAlignment="0" applyProtection="0"/>
    <xf numFmtId="0" fontId="53" fillId="31" borderId="0" applyNumberFormat="0" applyBorder="0" applyAlignment="0" applyProtection="0">
      <alignment vertical="center"/>
    </xf>
    <xf numFmtId="0" fontId="43" fillId="15" borderId="0" applyNumberFormat="0" applyBorder="0" applyAlignment="0" applyProtection="0"/>
    <xf numFmtId="0" fontId="53" fillId="16" borderId="0" applyNumberFormat="0" applyBorder="0" applyAlignment="0" applyProtection="0">
      <alignment vertical="center"/>
    </xf>
    <xf numFmtId="0" fontId="43" fillId="15"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31" borderId="0" applyNumberFormat="0" applyBorder="0" applyAlignment="0" applyProtection="0"/>
    <xf numFmtId="9" fontId="44" fillId="0" borderId="0" applyFont="0" applyFill="0" applyBorder="0" applyAlignment="0" applyProtection="0"/>
    <xf numFmtId="0" fontId="43" fillId="31" borderId="0" applyNumberFormat="0" applyBorder="0" applyAlignment="0" applyProtection="0"/>
    <xf numFmtId="0" fontId="43" fillId="16" borderId="0" applyNumberFormat="0" applyBorder="0" applyAlignment="0" applyProtection="0"/>
    <xf numFmtId="0" fontId="43" fillId="36" borderId="0" applyNumberFormat="0" applyBorder="0" applyAlignment="0" applyProtection="0"/>
    <xf numFmtId="0" fontId="43" fillId="36" borderId="0" applyNumberFormat="0" applyBorder="0" applyAlignment="0" applyProtection="0"/>
    <xf numFmtId="0" fontId="53" fillId="16" borderId="0" applyNumberFormat="0" applyBorder="0" applyAlignment="0" applyProtection="0">
      <alignment vertical="center"/>
    </xf>
    <xf numFmtId="0" fontId="53" fillId="15" borderId="0" applyNumberFormat="0" applyBorder="0" applyAlignment="0" applyProtection="0">
      <alignment vertical="center"/>
    </xf>
    <xf numFmtId="0" fontId="53" fillId="20" borderId="0" applyNumberFormat="0" applyBorder="0" applyAlignment="0" applyProtection="0">
      <alignment vertical="center"/>
    </xf>
    <xf numFmtId="0" fontId="53" fillId="36" borderId="0" applyNumberFormat="0" applyBorder="0" applyAlignment="0" applyProtection="0">
      <alignment vertical="center"/>
    </xf>
    <xf numFmtId="0" fontId="93" fillId="0" borderId="0">
      <alignment horizontal="left"/>
    </xf>
    <xf numFmtId="0" fontId="54" fillId="28" borderId="0" applyNumberFormat="0" applyBorder="0" applyAlignment="0" applyProtection="0"/>
    <xf numFmtId="170" fontId="44" fillId="0" borderId="0" applyFont="0" applyFill="0" applyBorder="0" applyAlignment="0" applyProtection="0"/>
    <xf numFmtId="0" fontId="54" fillId="15" borderId="0" applyNumberFormat="0" applyBorder="0" applyAlignment="0" applyProtection="0"/>
    <xf numFmtId="0" fontId="54" fillId="23" borderId="0" applyNumberFormat="0" applyBorder="0" applyAlignment="0" applyProtection="0"/>
    <xf numFmtId="0" fontId="54" fillId="21" borderId="0" applyNumberFormat="0" applyBorder="0" applyAlignment="0" applyProtection="0"/>
    <xf numFmtId="9" fontId="100" fillId="0" borderId="0" applyFont="0" applyFill="0" applyBorder="0" applyAlignment="0" applyProtection="0"/>
    <xf numFmtId="0" fontId="54" fillId="37" borderId="0" applyNumberFormat="0" applyBorder="0" applyAlignment="0" applyProtection="0"/>
    <xf numFmtId="0" fontId="59" fillId="28" borderId="0" applyNumberFormat="0" applyBorder="0" applyAlignment="0" applyProtection="0">
      <alignment vertical="center"/>
    </xf>
    <xf numFmtId="0" fontId="59" fillId="15" borderId="0" applyNumberFormat="0" applyBorder="0" applyAlignment="0" applyProtection="0">
      <alignment vertical="center"/>
    </xf>
    <xf numFmtId="185" fontId="52" fillId="0" borderId="0">
      <protection locked="0"/>
    </xf>
    <xf numFmtId="0" fontId="54" fillId="43" borderId="0" applyNumberFormat="0" applyBorder="0" applyAlignment="0" applyProtection="0"/>
    <xf numFmtId="0" fontId="59" fillId="21" borderId="0" applyNumberFormat="0" applyBorder="0" applyAlignment="0" applyProtection="0">
      <alignment vertical="center"/>
    </xf>
    <xf numFmtId="0" fontId="101" fillId="0" borderId="0"/>
    <xf numFmtId="0" fontId="86" fillId="0" borderId="0"/>
    <xf numFmtId="0" fontId="59" fillId="37" borderId="0" applyNumberFormat="0" applyBorder="0" applyAlignment="0" applyProtection="0">
      <alignment vertical="center"/>
    </xf>
    <xf numFmtId="0" fontId="43" fillId="50" borderId="0" applyNumberFormat="0" applyBorder="0" applyAlignment="0" applyProtection="0"/>
    <xf numFmtId="0" fontId="43" fillId="51" borderId="0" applyNumberFormat="0" applyBorder="0" applyAlignment="0" applyProtection="0"/>
    <xf numFmtId="0" fontId="54" fillId="52" borderId="0" applyNumberFormat="0" applyBorder="0" applyAlignment="0" applyProtection="0"/>
    <xf numFmtId="0" fontId="44" fillId="0" borderId="0"/>
    <xf numFmtId="0" fontId="54" fillId="21" borderId="0" applyNumberFormat="0" applyBorder="0" applyAlignment="0" applyProtection="0"/>
    <xf numFmtId="0" fontId="43" fillId="53" borderId="0" applyNumberFormat="0" applyBorder="0" applyAlignment="0" applyProtection="0"/>
    <xf numFmtId="0" fontId="43" fillId="54" borderId="0" applyNumberFormat="0" applyBorder="0" applyAlignment="0" applyProtection="0"/>
    <xf numFmtId="0" fontId="43" fillId="51" borderId="0" applyNumberFormat="0" applyBorder="0" applyAlignment="0" applyProtection="0"/>
    <xf numFmtId="4" fontId="49" fillId="33" borderId="99" applyNumberFormat="0" applyProtection="0">
      <alignment horizontal="right" vertical="center"/>
    </xf>
    <xf numFmtId="0" fontId="43" fillId="55" borderId="0" applyNumberFormat="0" applyBorder="0" applyAlignment="0" applyProtection="0"/>
    <xf numFmtId="0" fontId="54" fillId="24" borderId="0" applyNumberFormat="0" applyBorder="0" applyAlignment="0" applyProtection="0"/>
    <xf numFmtId="0" fontId="43" fillId="56" borderId="0" applyNumberFormat="0" applyBorder="0" applyAlignment="0" applyProtection="0"/>
    <xf numFmtId="0" fontId="43" fillId="57" borderId="0" applyNumberFormat="0" applyBorder="0" applyAlignment="0" applyProtection="0"/>
    <xf numFmtId="4" fontId="48" fillId="40" borderId="105" applyNumberFormat="0" applyProtection="0">
      <alignment horizontal="left" vertical="center" indent="1"/>
    </xf>
    <xf numFmtId="1" fontId="44" fillId="0" borderId="0" applyFont="0" applyFill="0" applyBorder="0" applyAlignment="0" applyProtection="0"/>
    <xf numFmtId="0" fontId="43" fillId="58" borderId="0" applyNumberFormat="0" applyBorder="0" applyAlignment="0" applyProtection="0"/>
    <xf numFmtId="0" fontId="43" fillId="59" borderId="0" applyNumberFormat="0" applyBorder="0" applyAlignment="0" applyProtection="0"/>
    <xf numFmtId="0" fontId="54" fillId="33" borderId="0" applyNumberFormat="0" applyBorder="0" applyAlignment="0" applyProtection="0"/>
    <xf numFmtId="190" fontId="44" fillId="0" borderId="0" applyFill="0" applyBorder="0" applyAlignment="0"/>
    <xf numFmtId="196" fontId="44" fillId="0" borderId="0" applyFill="0" applyBorder="0" applyAlignment="0"/>
    <xf numFmtId="180" fontId="44" fillId="0" borderId="0" applyFill="0" applyBorder="0" applyAlignment="0"/>
    <xf numFmtId="180" fontId="44" fillId="0" borderId="0" applyFill="0" applyBorder="0" applyAlignment="0"/>
    <xf numFmtId="0" fontId="102" fillId="0" borderId="0"/>
    <xf numFmtId="190" fontId="44" fillId="0" borderId="0" applyFill="0" applyBorder="0" applyAlignment="0"/>
    <xf numFmtId="0" fontId="103" fillId="26" borderId="112" applyNumberFormat="0" applyAlignment="0" applyProtection="0"/>
    <xf numFmtId="0" fontId="8" fillId="0" borderId="0"/>
    <xf numFmtId="0" fontId="104" fillId="46" borderId="109" applyNumberFormat="0" applyAlignment="0" applyProtection="0"/>
    <xf numFmtId="0" fontId="44" fillId="0" borderId="0"/>
    <xf numFmtId="0" fontId="44" fillId="0" borderId="0"/>
    <xf numFmtId="0" fontId="44" fillId="0" borderId="0"/>
    <xf numFmtId="0" fontId="44" fillId="0" borderId="0"/>
    <xf numFmtId="0" fontId="44" fillId="0" borderId="0"/>
    <xf numFmtId="41" fontId="1" fillId="0" borderId="0" applyFont="0" applyFill="0" applyBorder="0" applyAlignment="0" applyProtection="0"/>
    <xf numFmtId="9" fontId="43" fillId="0" borderId="0" applyFont="0" applyFill="0" applyBorder="0" applyAlignment="0" applyProtection="0"/>
    <xf numFmtId="180" fontId="44" fillId="0" borderId="0" applyFont="0" applyFill="0" applyBorder="0" applyAlignment="0" applyProtection="0"/>
    <xf numFmtId="43" fontId="4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4" fillId="29" borderId="103" applyNumberFormat="0" applyFont="0" applyAlignment="0" applyProtection="0"/>
    <xf numFmtId="43" fontId="44" fillId="0" borderId="0" applyFont="0" applyFill="0" applyBorder="0" applyAlignment="0" applyProtection="0"/>
    <xf numFmtId="0" fontId="44" fillId="29" borderId="103"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79" fillId="18" borderId="0" applyNumberFormat="0" applyBorder="0" applyAlignment="0" applyProtection="0"/>
    <xf numFmtId="43" fontId="1" fillId="0" borderId="0" applyFont="0" applyFill="0" applyBorder="0" applyAlignment="0" applyProtection="0"/>
    <xf numFmtId="0" fontId="73" fillId="0" borderId="0" applyNumberFormat="0" applyFill="0" applyBorder="0" applyAlignment="0" applyProtection="0">
      <alignment vertical="center"/>
    </xf>
    <xf numFmtId="43" fontId="44" fillId="0" borderId="0" applyFont="0" applyFill="0" applyBorder="0" applyAlignment="0" applyProtection="0"/>
    <xf numFmtId="43" fontId="44" fillId="0" borderId="0" applyFont="0" applyFill="0" applyBorder="0" applyAlignment="0" applyProtection="0"/>
    <xf numFmtId="185" fontId="52" fillId="0" borderId="0">
      <protection locked="0"/>
    </xf>
    <xf numFmtId="171" fontId="46" fillId="0" borderId="0">
      <protection locked="0"/>
    </xf>
    <xf numFmtId="9" fontId="44" fillId="0" borderId="0" applyFont="0" applyFill="0" applyBorder="0" applyAlignment="0" applyProtection="0"/>
    <xf numFmtId="14" fontId="49" fillId="0" borderId="0" applyFill="0" applyBorder="0" applyAlignment="0"/>
    <xf numFmtId="38" fontId="83" fillId="0" borderId="110">
      <alignment vertical="center"/>
    </xf>
    <xf numFmtId="193" fontId="44" fillId="0" borderId="0"/>
    <xf numFmtId="9" fontId="1" fillId="0" borderId="0" applyFont="0" applyFill="0" applyBorder="0" applyAlignment="0" applyProtection="0"/>
    <xf numFmtId="0" fontId="63" fillId="48" borderId="0" applyNumberFormat="0" applyBorder="0" applyAlignment="0" applyProtection="0"/>
    <xf numFmtId="41" fontId="44" fillId="0" borderId="0" applyFont="0" applyFill="0" applyBorder="0" applyAlignment="0" applyProtection="0"/>
    <xf numFmtId="0" fontId="63" fillId="27" borderId="0" applyNumberFormat="0" applyBorder="0" applyAlignment="0" applyProtection="0"/>
    <xf numFmtId="4" fontId="82" fillId="22" borderId="99" applyNumberFormat="0" applyProtection="0">
      <alignment horizontal="right" vertical="center"/>
    </xf>
    <xf numFmtId="4" fontId="84" fillId="14" borderId="99" applyNumberFormat="0" applyProtection="0">
      <alignment vertical="center"/>
    </xf>
    <xf numFmtId="180" fontId="44" fillId="0" borderId="0" applyFill="0" applyBorder="0" applyAlignment="0"/>
    <xf numFmtId="184" fontId="64" fillId="0" borderId="96" applyFont="0" applyFill="0" applyBorder="0" applyAlignment="0" applyProtection="0"/>
    <xf numFmtId="180" fontId="44" fillId="0" borderId="0" applyFill="0" applyBorder="0" applyAlignment="0"/>
    <xf numFmtId="177" fontId="86" fillId="0" borderId="0" applyFont="0" applyFill="0" applyBorder="0" applyAlignment="0" applyProtection="0">
      <alignment vertical="center"/>
    </xf>
    <xf numFmtId="185" fontId="52" fillId="0" borderId="0">
      <protection locked="0"/>
    </xf>
    <xf numFmtId="38" fontId="88" fillId="26" borderId="0" applyNumberFormat="0" applyBorder="0" applyAlignment="0" applyProtection="0"/>
    <xf numFmtId="0" fontId="47" fillId="0" borderId="4" applyNumberFormat="0" applyAlignment="0" applyProtection="0">
      <alignment horizontal="left" vertical="center"/>
    </xf>
    <xf numFmtId="0" fontId="47" fillId="0" borderId="111">
      <alignment horizontal="left" vertical="center"/>
    </xf>
    <xf numFmtId="0" fontId="94" fillId="0" borderId="101" applyNumberFormat="0" applyFill="0" applyAlignment="0" applyProtection="0"/>
    <xf numFmtId="0" fontId="92" fillId="0" borderId="104" applyNumberFormat="0" applyFill="0" applyAlignment="0" applyProtection="0"/>
    <xf numFmtId="0" fontId="58" fillId="0" borderId="100" applyNumberFormat="0" applyFill="0" applyAlignment="0" applyProtection="0"/>
    <xf numFmtId="182" fontId="44" fillId="0" borderId="0" applyFont="0" applyFill="0" applyBorder="0" applyAlignment="0" applyProtection="0"/>
    <xf numFmtId="0" fontId="58" fillId="0" borderId="0" applyNumberFormat="0" applyFill="0" applyBorder="0" applyAlignment="0" applyProtection="0"/>
    <xf numFmtId="0" fontId="42" fillId="0" borderId="0" applyAlignment="0">
      <alignment wrapText="1"/>
    </xf>
    <xf numFmtId="0" fontId="40" fillId="0" borderId="107">
      <alignment vertical="top"/>
    </xf>
    <xf numFmtId="10" fontId="88" fillId="29" borderId="97" applyNumberFormat="0" applyBorder="0" applyAlignment="0" applyProtection="0"/>
    <xf numFmtId="0" fontId="105" fillId="0" borderId="0">
      <alignment vertical="center"/>
    </xf>
    <xf numFmtId="1" fontId="44" fillId="0" borderId="0" applyFont="0" applyFill="0" applyBorder="0" applyAlignment="0" applyProtection="0"/>
    <xf numFmtId="4" fontId="49" fillId="19" borderId="99" applyNumberFormat="0" applyProtection="0">
      <alignment horizontal="right" vertical="center"/>
    </xf>
    <xf numFmtId="189" fontId="44" fillId="0" borderId="0" applyFont="0" applyFill="0" applyBorder="0" applyAlignment="0" applyProtection="0"/>
    <xf numFmtId="0" fontId="106" fillId="0" borderId="94"/>
    <xf numFmtId="188" fontId="44" fillId="0" borderId="0" applyFont="0" applyFill="0" applyBorder="0" applyAlignment="0" applyProtection="0"/>
    <xf numFmtId="0" fontId="107" fillId="0" borderId="0"/>
    <xf numFmtId="0" fontId="108" fillId="14" borderId="0" applyNumberFormat="0" applyBorder="0" applyAlignment="0" applyProtection="0"/>
    <xf numFmtId="0" fontId="44" fillId="16" borderId="99" applyNumberFormat="0" applyProtection="0">
      <alignment horizontal="left" vertical="top" indent="1"/>
    </xf>
    <xf numFmtId="195" fontId="109" fillId="0" borderId="114" applyBorder="0">
      <alignment horizontal="center" vertical="center" wrapText="1"/>
    </xf>
    <xf numFmtId="0" fontId="110" fillId="0" borderId="0"/>
    <xf numFmtId="0" fontId="44" fillId="29" borderId="0" applyNumberFormat="0" applyFont="0" applyBorder="0" applyAlignment="0" applyProtection="0"/>
    <xf numFmtId="0" fontId="44" fillId="0" borderId="0"/>
    <xf numFmtId="0" fontId="44" fillId="0" borderId="0"/>
    <xf numFmtId="0" fontId="44" fillId="0" borderId="0"/>
    <xf numFmtId="0" fontId="8" fillId="0" borderId="0"/>
    <xf numFmtId="0" fontId="1" fillId="0" borderId="0"/>
    <xf numFmtId="0" fontId="44" fillId="0" borderId="0"/>
    <xf numFmtId="0" fontId="8" fillId="0" borderId="0"/>
    <xf numFmtId="0" fontId="44" fillId="0" borderId="0"/>
    <xf numFmtId="0" fontId="44" fillId="0" borderId="0"/>
    <xf numFmtId="0" fontId="61" fillId="26" borderId="102" applyNumberFormat="0" applyAlignment="0" applyProtection="0"/>
    <xf numFmtId="37" fontId="49" fillId="0" borderId="0">
      <alignment horizontal="right"/>
    </xf>
    <xf numFmtId="0" fontId="47" fillId="0" borderId="0"/>
    <xf numFmtId="0" fontId="111" fillId="0" borderId="0" applyBorder="0">
      <alignment horizontal="centerContinuous"/>
    </xf>
    <xf numFmtId="10" fontId="44" fillId="0" borderId="0" applyFont="0" applyFill="0" applyBorder="0" applyAlignment="0" applyProtection="0"/>
    <xf numFmtId="0" fontId="44" fillId="29" borderId="103" applyNumberFormat="0" applyFont="0" applyAlignment="0" applyProtection="0">
      <alignment vertical="center"/>
    </xf>
    <xf numFmtId="9" fontId="44" fillId="0" borderId="0" applyFont="0" applyFill="0" applyBorder="0" applyAlignment="0" applyProtection="0"/>
    <xf numFmtId="9" fontId="1" fillId="0" borderId="0" applyFont="0" applyFill="0" applyBorder="0" applyAlignment="0" applyProtection="0"/>
    <xf numFmtId="4" fontId="49" fillId="19" borderId="0" applyNumberFormat="0" applyProtection="0">
      <alignment horizontal="left" vertical="center" indent="1"/>
    </xf>
    <xf numFmtId="9" fontId="8" fillId="0" borderId="0" applyFont="0" applyFill="0" applyBorder="0" applyAlignment="0" applyProtection="0"/>
    <xf numFmtId="9" fontId="8" fillId="0" borderId="0" applyFont="0" applyFill="0" applyBorder="0" applyAlignment="0" applyProtection="0"/>
    <xf numFmtId="0" fontId="112" fillId="14" borderId="0" applyNumberFormat="0" applyBorder="0" applyAlignment="0" applyProtection="0">
      <alignment vertical="center"/>
    </xf>
    <xf numFmtId="9" fontId="44" fillId="0" borderId="0" applyFont="0" applyFill="0" applyBorder="0" applyAlignment="0" applyProtection="0"/>
    <xf numFmtId="0" fontId="113" fillId="0" borderId="0" applyNumberFormat="0" applyFill="0" applyBorder="0" applyAlignment="0" applyProtection="0">
      <alignment vertical="center"/>
    </xf>
    <xf numFmtId="4" fontId="49" fillId="19" borderId="99" applyNumberFormat="0" applyProtection="0">
      <alignment horizontal="left" vertical="center" indent="1"/>
    </xf>
    <xf numFmtId="4" fontId="48" fillId="14" borderId="99" applyNumberFormat="0" applyProtection="0">
      <alignment horizontal="left" vertical="center" indent="1"/>
    </xf>
    <xf numFmtId="0" fontId="83" fillId="0" borderId="0" applyNumberFormat="0" applyFont="0" applyFill="0" applyBorder="0" applyAlignment="0" applyProtection="0">
      <alignment horizontal="left"/>
    </xf>
    <xf numFmtId="0" fontId="37" fillId="29" borderId="0" applyNumberFormat="0" applyBorder="0">
      <alignment horizontal="right"/>
      <protection locked="0"/>
    </xf>
    <xf numFmtId="4" fontId="49" fillId="37" borderId="99" applyNumberFormat="0" applyProtection="0">
      <alignment horizontal="right" vertical="center"/>
    </xf>
    <xf numFmtId="43" fontId="44" fillId="0" borderId="0" applyFont="0" applyFill="0" applyBorder="0" applyAlignment="0" applyProtection="0"/>
    <xf numFmtId="4" fontId="49" fillId="38" borderId="99" applyNumberFormat="0" applyProtection="0">
      <alignment horizontal="right" vertical="center"/>
    </xf>
    <xf numFmtId="4" fontId="49" fillId="39" borderId="99" applyNumberFormat="0" applyProtection="0">
      <alignment horizontal="right" vertical="center"/>
    </xf>
    <xf numFmtId="4" fontId="50" fillId="17" borderId="0" applyNumberFormat="0" applyProtection="0">
      <alignment horizontal="left" vertical="center" indent="1"/>
    </xf>
    <xf numFmtId="4" fontId="49" fillId="22" borderId="0" applyNumberFormat="0" applyProtection="0">
      <alignment horizontal="left" vertical="center" indent="1"/>
    </xf>
    <xf numFmtId="0" fontId="44" fillId="17" borderId="99" applyNumberFormat="0" applyProtection="0">
      <alignment horizontal="left" vertical="center" indent="1"/>
    </xf>
    <xf numFmtId="0" fontId="44" fillId="17" borderId="99" applyNumberFormat="0" applyProtection="0">
      <alignment horizontal="left" vertical="top" indent="1"/>
    </xf>
    <xf numFmtId="0" fontId="44" fillId="19" borderId="99" applyNumberFormat="0" applyProtection="0">
      <alignment horizontal="left" vertical="center" indent="1"/>
    </xf>
    <xf numFmtId="0" fontId="44" fillId="19" borderId="99" applyNumberFormat="0" applyProtection="0">
      <alignment horizontal="left" vertical="top" indent="1"/>
    </xf>
    <xf numFmtId="0" fontId="44" fillId="16" borderId="99" applyNumberFormat="0" applyProtection="0">
      <alignment horizontal="left" vertical="center" indent="1"/>
    </xf>
    <xf numFmtId="0" fontId="44" fillId="22" borderId="99" applyNumberFormat="0" applyProtection="0">
      <alignment horizontal="left" vertical="center" indent="1"/>
    </xf>
    <xf numFmtId="0" fontId="44" fillId="22" borderId="99" applyNumberFormat="0" applyProtection="0">
      <alignment horizontal="left" vertical="top" indent="1"/>
    </xf>
    <xf numFmtId="0" fontId="44" fillId="60" borderId="97" applyNumberFormat="0">
      <protection locked="0"/>
    </xf>
    <xf numFmtId="0" fontId="30" fillId="17" borderId="115" applyBorder="0"/>
    <xf numFmtId="4" fontId="49" fillId="29" borderId="99" applyNumberFormat="0" applyProtection="0">
      <alignment vertical="center"/>
    </xf>
    <xf numFmtId="4" fontId="82" fillId="29" borderId="99" applyNumberFormat="0" applyProtection="0">
      <alignment vertical="center"/>
    </xf>
    <xf numFmtId="0" fontId="49" fillId="29" borderId="99" applyNumberFormat="0" applyProtection="0">
      <alignment horizontal="left" vertical="top" indent="1"/>
    </xf>
    <xf numFmtId="4" fontId="114" fillId="61" borderId="0" applyNumberFormat="0" applyProtection="0">
      <alignment horizontal="left" vertical="center" indent="1"/>
    </xf>
    <xf numFmtId="0" fontId="88" fillId="62" borderId="97"/>
    <xf numFmtId="4" fontId="115" fillId="22" borderId="99" applyNumberFormat="0" applyProtection="0">
      <alignment horizontal="right" vertical="center"/>
    </xf>
    <xf numFmtId="0" fontId="116" fillId="0" borderId="0" applyNumberFormat="0" applyFill="0" applyBorder="0" applyAlignment="0" applyProtection="0"/>
    <xf numFmtId="0" fontId="1" fillId="63" borderId="116" applyFont="0" applyAlignment="0">
      <alignment horizontal="left" indent="2"/>
    </xf>
    <xf numFmtId="43" fontId="1" fillId="64" borderId="2"/>
    <xf numFmtId="0" fontId="44" fillId="0" borderId="0" applyNumberFormat="0" applyFill="0" applyBorder="0" applyAlignment="0" applyProtection="0"/>
    <xf numFmtId="0" fontId="1" fillId="65" borderId="116" applyFont="0" applyAlignment="0">
      <alignment horizontal="left" indent="2"/>
    </xf>
    <xf numFmtId="176" fontId="1" fillId="66" borderId="117">
      <alignment horizontal="center"/>
    </xf>
    <xf numFmtId="0" fontId="106" fillId="0" borderId="0"/>
    <xf numFmtId="40" fontId="39" fillId="0" borderId="0"/>
    <xf numFmtId="0" fontId="63" fillId="0" borderId="113" applyNumberFormat="0" applyFill="0" applyAlignment="0" applyProtection="0"/>
    <xf numFmtId="0" fontId="117" fillId="0" borderId="0" applyNumberFormat="0" applyFill="0" applyBorder="0" applyAlignment="0" applyProtection="0"/>
    <xf numFmtId="42" fontId="44" fillId="0" borderId="0" applyFont="0" applyFill="0" applyBorder="0" applyAlignment="0" applyProtection="0"/>
    <xf numFmtId="44" fontId="44" fillId="0" borderId="0" applyFont="0" applyFill="0" applyBorder="0" applyAlignment="0" applyProtection="0"/>
    <xf numFmtId="192" fontId="118" fillId="0" borderId="0" applyFont="0" applyFill="0" applyBorder="0" applyProtection="0">
      <alignment vertical="center"/>
      <protection locked="0"/>
    </xf>
    <xf numFmtId="43" fontId="44" fillId="0" borderId="0" applyFont="0" applyFill="0" applyBorder="0" applyAlignment="0" applyProtection="0"/>
    <xf numFmtId="0" fontId="119" fillId="35" borderId="0" applyNumberFormat="0" applyBorder="0" applyAlignment="0" applyProtection="0">
      <alignment vertical="center"/>
    </xf>
    <xf numFmtId="43" fontId="44" fillId="0" borderId="0" applyFont="0" applyFill="0" applyBorder="0" applyAlignment="0" applyProtection="0"/>
    <xf numFmtId="174" fontId="77" fillId="0" borderId="0" applyFont="0" applyFill="0" applyBorder="0" applyAlignment="0" applyProtection="0"/>
    <xf numFmtId="0" fontId="70" fillId="0" borderId="0"/>
    <xf numFmtId="0" fontId="120" fillId="0" borderId="0">
      <alignment vertical="center"/>
    </xf>
    <xf numFmtId="170" fontId="121" fillId="0" borderId="0" applyFont="0" applyFill="0" applyBorder="0" applyAlignment="0" applyProtection="0"/>
    <xf numFmtId="169" fontId="121" fillId="0" borderId="0" applyFont="0" applyFill="0" applyBorder="0" applyAlignment="0" applyProtection="0"/>
    <xf numFmtId="0" fontId="122" fillId="26" borderId="112" applyNumberFormat="0" applyAlignment="0" applyProtection="0">
      <alignment vertical="center"/>
    </xf>
    <xf numFmtId="0" fontId="123" fillId="0" borderId="0" applyNumberFormat="0" applyFill="0" applyBorder="0" applyAlignment="0" applyProtection="0">
      <alignment vertical="center"/>
    </xf>
    <xf numFmtId="0" fontId="124" fillId="0" borderId="0" applyNumberFormat="0" applyFill="0" applyBorder="0" applyAlignment="0" applyProtection="0">
      <alignment vertical="center"/>
    </xf>
    <xf numFmtId="42" fontId="105" fillId="0" borderId="0" applyFont="0" applyFill="0" applyBorder="0" applyAlignment="0" applyProtection="0"/>
    <xf numFmtId="0" fontId="59" fillId="25" borderId="0" applyNumberFormat="0" applyBorder="0" applyAlignment="0" applyProtection="0">
      <alignment vertical="center"/>
    </xf>
    <xf numFmtId="0" fontId="59" fillId="38" borderId="0" applyNumberFormat="0" applyBorder="0" applyAlignment="0" applyProtection="0">
      <alignment vertical="center"/>
    </xf>
    <xf numFmtId="0" fontId="59" fillId="23" borderId="0" applyNumberFormat="0" applyBorder="0" applyAlignment="0" applyProtection="0">
      <alignment vertical="center"/>
    </xf>
    <xf numFmtId="0" fontId="59" fillId="21" borderId="0" applyNumberFormat="0" applyBorder="0" applyAlignment="0" applyProtection="0">
      <alignment vertical="center"/>
    </xf>
    <xf numFmtId="0" fontId="59" fillId="33" borderId="0" applyNumberFormat="0" applyBorder="0" applyAlignment="0" applyProtection="0">
      <alignment vertical="center"/>
    </xf>
    <xf numFmtId="0" fontId="125" fillId="30" borderId="112" applyNumberFormat="0" applyAlignment="0" applyProtection="0">
      <alignment vertical="center"/>
    </xf>
    <xf numFmtId="0" fontId="126" fillId="26" borderId="102" applyNumberFormat="0" applyAlignment="0" applyProtection="0">
      <alignment vertical="center"/>
    </xf>
    <xf numFmtId="0" fontId="127" fillId="0" borderId="106" applyNumberFormat="0" applyFill="0" applyAlignment="0" applyProtection="0">
      <alignment vertical="center"/>
    </xf>
    <xf numFmtId="0" fontId="49" fillId="19" borderId="99" applyNumberFormat="0" applyProtection="0">
      <alignment horizontal="left" vertical="top" indent="1"/>
    </xf>
    <xf numFmtId="0" fontId="48" fillId="14" borderId="99" applyNumberFormat="0" applyProtection="0">
      <alignment horizontal="left" vertical="top" indent="1"/>
    </xf>
    <xf numFmtId="0" fontId="55" fillId="0" borderId="95">
      <alignment horizontal="center"/>
    </xf>
    <xf numFmtId="4" fontId="49" fillId="25" borderId="99" applyNumberFormat="0" applyProtection="0">
      <alignment horizontal="right" vertical="center"/>
    </xf>
    <xf numFmtId="4" fontId="49" fillId="35" borderId="99" applyNumberFormat="0" applyProtection="0">
      <alignment horizontal="right" vertical="center"/>
    </xf>
    <xf numFmtId="4" fontId="49" fillId="15" borderId="99" applyNumberFormat="0" applyProtection="0">
      <alignment horizontal="right" vertical="center"/>
    </xf>
    <xf numFmtId="4" fontId="49" fillId="29" borderId="99" applyNumberFormat="0" applyProtection="0">
      <alignment horizontal="left" vertical="center" indent="1"/>
    </xf>
    <xf numFmtId="0" fontId="45" fillId="0" borderId="97">
      <alignment horizontal="left" wrapText="1"/>
    </xf>
    <xf numFmtId="4" fontId="49" fillId="20" borderId="99" applyNumberFormat="0" applyProtection="0">
      <alignment horizontal="right" vertical="center"/>
    </xf>
    <xf numFmtId="4" fontId="49" fillId="36" borderId="99" applyNumberFormat="0" applyProtection="0">
      <alignment horizontal="right" vertical="center"/>
    </xf>
    <xf numFmtId="4" fontId="49" fillId="22" borderId="99" applyNumberFormat="0" applyProtection="0">
      <alignment horizontal="right" vertical="center"/>
    </xf>
    <xf numFmtId="4" fontId="48" fillId="14" borderId="99" applyNumberFormat="0" applyProtection="0">
      <alignment vertical="center"/>
    </xf>
    <xf numFmtId="3" fontId="97" fillId="0" borderId="97"/>
    <xf numFmtId="0" fontId="98" fillId="30" borderId="112" applyNumberFormat="0" applyAlignment="0" applyProtection="0"/>
    <xf numFmtId="0" fontId="99" fillId="0" borderId="113" applyNumberFormat="0" applyFill="0" applyAlignment="0" applyProtection="0">
      <alignment vertical="center"/>
    </xf>
    <xf numFmtId="4" fontId="49" fillId="33" borderId="99" applyNumberFormat="0" applyProtection="0">
      <alignment horizontal="right" vertical="center"/>
    </xf>
    <xf numFmtId="0" fontId="103" fillId="26" borderId="112" applyNumberFormat="0" applyAlignment="0" applyProtection="0"/>
    <xf numFmtId="0" fontId="44" fillId="29" borderId="103" applyNumberFormat="0" applyFont="0" applyAlignment="0" applyProtection="0"/>
    <xf numFmtId="0" fontId="44" fillId="29" borderId="103" applyNumberFormat="0" applyFont="0" applyAlignment="0" applyProtection="0"/>
    <xf numFmtId="4" fontId="82" fillId="22" borderId="99" applyNumberFormat="0" applyProtection="0">
      <alignment horizontal="right" vertical="center"/>
    </xf>
    <xf numFmtId="4" fontId="84" fillId="14" borderId="99" applyNumberFormat="0" applyProtection="0">
      <alignment vertical="center"/>
    </xf>
    <xf numFmtId="0" fontId="47" fillId="0" borderId="4" applyNumberFormat="0" applyAlignment="0" applyProtection="0">
      <alignment horizontal="left" vertical="center"/>
    </xf>
    <xf numFmtId="10" fontId="88" fillId="29" borderId="97" applyNumberFormat="0" applyBorder="0" applyAlignment="0" applyProtection="0"/>
    <xf numFmtId="4" fontId="49" fillId="19" borderId="99" applyNumberFormat="0" applyProtection="0">
      <alignment horizontal="right" vertical="center"/>
    </xf>
    <xf numFmtId="0" fontId="106" fillId="0" borderId="95"/>
    <xf numFmtId="0" fontId="44" fillId="16" borderId="99" applyNumberFormat="0" applyProtection="0">
      <alignment horizontal="left" vertical="top" indent="1"/>
    </xf>
    <xf numFmtId="0" fontId="61" fillId="26" borderId="102" applyNumberFormat="0" applyAlignment="0" applyProtection="0"/>
    <xf numFmtId="0" fontId="44" fillId="29" borderId="103" applyNumberFormat="0" applyFont="0" applyAlignment="0" applyProtection="0">
      <alignment vertical="center"/>
    </xf>
    <xf numFmtId="4" fontId="49" fillId="19" borderId="99" applyNumberFormat="0" applyProtection="0">
      <alignment horizontal="left" vertical="center" indent="1"/>
    </xf>
    <xf numFmtId="4" fontId="48" fillId="14" borderId="99" applyNumberFormat="0" applyProtection="0">
      <alignment horizontal="left" vertical="center" indent="1"/>
    </xf>
    <xf numFmtId="4" fontId="49" fillId="37" borderId="99" applyNumberFormat="0" applyProtection="0">
      <alignment horizontal="right" vertical="center"/>
    </xf>
    <xf numFmtId="4" fontId="49" fillId="38" borderId="99" applyNumberFormat="0" applyProtection="0">
      <alignment horizontal="right" vertical="center"/>
    </xf>
    <xf numFmtId="4" fontId="49" fillId="39" borderId="99" applyNumberFormat="0" applyProtection="0">
      <alignment horizontal="right" vertical="center"/>
    </xf>
    <xf numFmtId="0" fontId="44" fillId="17" borderId="99" applyNumberFormat="0" applyProtection="0">
      <alignment horizontal="left" vertical="center" indent="1"/>
    </xf>
    <xf numFmtId="0" fontId="44" fillId="17" borderId="99" applyNumberFormat="0" applyProtection="0">
      <alignment horizontal="left" vertical="top" indent="1"/>
    </xf>
    <xf numFmtId="0" fontId="44" fillId="19" borderId="99" applyNumberFormat="0" applyProtection="0">
      <alignment horizontal="left" vertical="center" indent="1"/>
    </xf>
    <xf numFmtId="0" fontId="44" fillId="19" borderId="99" applyNumberFormat="0" applyProtection="0">
      <alignment horizontal="left" vertical="top" indent="1"/>
    </xf>
    <xf numFmtId="0" fontId="44" fillId="16" borderId="99" applyNumberFormat="0" applyProtection="0">
      <alignment horizontal="left" vertical="center" indent="1"/>
    </xf>
    <xf numFmtId="0" fontId="44" fillId="22" borderId="99" applyNumberFormat="0" applyProtection="0">
      <alignment horizontal="left" vertical="center" indent="1"/>
    </xf>
    <xf numFmtId="0" fontId="44" fillId="22" borderId="99" applyNumberFormat="0" applyProtection="0">
      <alignment horizontal="left" vertical="top" indent="1"/>
    </xf>
    <xf numFmtId="0" fontId="44" fillId="60" borderId="97" applyNumberFormat="0">
      <protection locked="0"/>
    </xf>
    <xf numFmtId="0" fontId="30" fillId="17" borderId="115" applyBorder="0"/>
    <xf numFmtId="4" fontId="49" fillId="29" borderId="99" applyNumberFormat="0" applyProtection="0">
      <alignment vertical="center"/>
    </xf>
    <xf numFmtId="4" fontId="82" fillId="29" borderId="99" applyNumberFormat="0" applyProtection="0">
      <alignment vertical="center"/>
    </xf>
    <xf numFmtId="0" fontId="49" fillId="29" borderId="99" applyNumberFormat="0" applyProtection="0">
      <alignment horizontal="left" vertical="top" indent="1"/>
    </xf>
    <xf numFmtId="0" fontId="88" fillId="62" borderId="97"/>
    <xf numFmtId="4" fontId="115" fillId="22" borderId="99" applyNumberFormat="0" applyProtection="0">
      <alignment horizontal="right" vertical="center"/>
    </xf>
    <xf numFmtId="0" fontId="1" fillId="63" borderId="116" applyFont="0" applyAlignment="0">
      <alignment horizontal="left" indent="2"/>
    </xf>
    <xf numFmtId="43" fontId="1" fillId="64" borderId="2"/>
    <xf numFmtId="0" fontId="1" fillId="65" borderId="116" applyFont="0" applyAlignment="0">
      <alignment horizontal="left" indent="2"/>
    </xf>
    <xf numFmtId="0" fontId="63" fillId="0" borderId="113" applyNumberFormat="0" applyFill="0" applyAlignment="0" applyProtection="0"/>
    <xf numFmtId="0" fontId="122" fillId="26" borderId="112" applyNumberFormat="0" applyAlignment="0" applyProtection="0">
      <alignment vertical="center"/>
    </xf>
    <xf numFmtId="0" fontId="125" fillId="30" borderId="112" applyNumberFormat="0" applyAlignment="0" applyProtection="0">
      <alignment vertical="center"/>
    </xf>
    <xf numFmtId="0" fontId="126" fillId="26" borderId="102" applyNumberFormat="0" applyAlignment="0" applyProtection="0">
      <alignment vertical="center"/>
    </xf>
    <xf numFmtId="0" fontId="49" fillId="19" borderId="127" applyNumberFormat="0" applyProtection="0">
      <alignment horizontal="left" vertical="top" indent="1"/>
    </xf>
    <xf numFmtId="0" fontId="48" fillId="14" borderId="127" applyNumberFormat="0" applyProtection="0">
      <alignment horizontal="left" vertical="top" indent="1"/>
    </xf>
    <xf numFmtId="4" fontId="49" fillId="25" borderId="127" applyNumberFormat="0" applyProtection="0">
      <alignment horizontal="right" vertical="center"/>
    </xf>
    <xf numFmtId="4" fontId="49" fillId="35" borderId="127" applyNumberFormat="0" applyProtection="0">
      <alignment horizontal="right" vertical="center"/>
    </xf>
    <xf numFmtId="4" fontId="49" fillId="15" borderId="127" applyNumberFormat="0" applyProtection="0">
      <alignment horizontal="right" vertical="center"/>
    </xf>
    <xf numFmtId="0" fontId="73" fillId="0" borderId="128" applyNumberFormat="0" applyFill="0" applyAlignment="0" applyProtection="0">
      <alignment vertical="center"/>
    </xf>
    <xf numFmtId="4" fontId="49" fillId="29" borderId="127" applyNumberFormat="0" applyProtection="0">
      <alignment horizontal="left" vertical="center" indent="1"/>
    </xf>
    <xf numFmtId="0" fontId="45" fillId="0" borderId="122">
      <alignment horizontal="left" wrapText="1"/>
    </xf>
    <xf numFmtId="0" fontId="40" fillId="29" borderId="126">
      <alignment horizontal="center" vertical="center" wrapText="1"/>
    </xf>
    <xf numFmtId="4" fontId="49" fillId="20" borderId="127" applyNumberFormat="0" applyProtection="0">
      <alignment horizontal="right" vertical="center"/>
    </xf>
    <xf numFmtId="4" fontId="49" fillId="36" borderId="127" applyNumberFormat="0" applyProtection="0">
      <alignment horizontal="right" vertical="center"/>
    </xf>
    <xf numFmtId="4" fontId="49" fillId="22" borderId="127" applyNumberFormat="0" applyProtection="0">
      <alignment horizontal="right" vertical="center"/>
    </xf>
    <xf numFmtId="4" fontId="48" fillId="14" borderId="127" applyNumberFormat="0" applyProtection="0">
      <alignment vertical="center"/>
    </xf>
    <xf numFmtId="3" fontId="97" fillId="0" borderId="122"/>
    <xf numFmtId="0" fontId="98" fillId="30" borderId="132" applyNumberFormat="0" applyAlignment="0" applyProtection="0"/>
    <xf numFmtId="0" fontId="99" fillId="0" borderId="133" applyNumberFormat="0" applyFill="0" applyAlignment="0" applyProtection="0">
      <alignment vertical="center"/>
    </xf>
    <xf numFmtId="4" fontId="49" fillId="33" borderId="127" applyNumberFormat="0" applyProtection="0">
      <alignment horizontal="right" vertical="center"/>
    </xf>
    <xf numFmtId="4" fontId="48" fillId="40" borderId="131" applyNumberFormat="0" applyProtection="0">
      <alignment horizontal="left" vertical="center" indent="1"/>
    </xf>
    <xf numFmtId="0" fontId="103" fillId="26" borderId="132" applyNumberFormat="0" applyAlignment="0" applyProtection="0"/>
    <xf numFmtId="0" fontId="44" fillId="29" borderId="130" applyNumberFormat="0" applyFont="0" applyAlignment="0" applyProtection="0"/>
    <xf numFmtId="0" fontId="44" fillId="29" borderId="130" applyNumberFormat="0" applyFont="0" applyAlignment="0" applyProtection="0"/>
    <xf numFmtId="4" fontId="82" fillId="22" borderId="127" applyNumberFormat="0" applyProtection="0">
      <alignment horizontal="right" vertical="center"/>
    </xf>
    <xf numFmtId="4" fontId="84" fillId="14" borderId="127" applyNumberFormat="0" applyProtection="0">
      <alignment vertical="center"/>
    </xf>
    <xf numFmtId="184" fontId="64" fillId="0" borderId="124" applyFont="0" applyFill="0" applyBorder="0" applyAlignment="0" applyProtection="0"/>
    <xf numFmtId="0" fontId="47" fillId="0" borderId="121" applyNumberFormat="0" applyAlignment="0" applyProtection="0">
      <alignment horizontal="left" vertical="center"/>
    </xf>
    <xf numFmtId="0" fontId="47" fillId="0" borderId="123">
      <alignment horizontal="left" vertical="center"/>
    </xf>
    <xf numFmtId="0" fontId="58" fillId="0" borderId="128" applyNumberFormat="0" applyFill="0" applyAlignment="0" applyProtection="0"/>
    <xf numFmtId="10" fontId="88" fillId="29" borderId="122" applyNumberFormat="0" applyBorder="0" applyAlignment="0" applyProtection="0"/>
    <xf numFmtId="4" fontId="49" fillId="19" borderId="127" applyNumberFormat="0" applyProtection="0">
      <alignment horizontal="right" vertical="center"/>
    </xf>
    <xf numFmtId="0" fontId="44" fillId="16" borderId="127" applyNumberFormat="0" applyProtection="0">
      <alignment horizontal="left" vertical="top" indent="1"/>
    </xf>
    <xf numFmtId="195" fontId="109" fillId="0" borderId="125" applyBorder="0">
      <alignment horizontal="center" vertical="center" wrapText="1"/>
    </xf>
    <xf numFmtId="0" fontId="61" fillId="26" borderId="129" applyNumberFormat="0" applyAlignment="0" applyProtection="0"/>
    <xf numFmtId="0" fontId="44" fillId="29" borderId="130" applyNumberFormat="0" applyFont="0" applyAlignment="0" applyProtection="0">
      <alignment vertical="center"/>
    </xf>
    <xf numFmtId="4" fontId="49" fillId="19" borderId="127" applyNumberFormat="0" applyProtection="0">
      <alignment horizontal="left" vertical="center" indent="1"/>
    </xf>
    <xf numFmtId="4" fontId="48" fillId="14" borderId="127" applyNumberFormat="0" applyProtection="0">
      <alignment horizontal="left" vertical="center" indent="1"/>
    </xf>
    <xf numFmtId="4" fontId="49" fillId="37" borderId="127" applyNumberFormat="0" applyProtection="0">
      <alignment horizontal="right" vertical="center"/>
    </xf>
    <xf numFmtId="4" fontId="49" fillId="38" borderId="127" applyNumberFormat="0" applyProtection="0">
      <alignment horizontal="right" vertical="center"/>
    </xf>
    <xf numFmtId="4" fontId="49" fillId="39" borderId="127" applyNumberFormat="0" applyProtection="0">
      <alignment horizontal="right" vertical="center"/>
    </xf>
    <xf numFmtId="0" fontId="44" fillId="17" borderId="127" applyNumberFormat="0" applyProtection="0">
      <alignment horizontal="left" vertical="center" indent="1"/>
    </xf>
    <xf numFmtId="0" fontId="44" fillId="17" borderId="127" applyNumberFormat="0" applyProtection="0">
      <alignment horizontal="left" vertical="top" indent="1"/>
    </xf>
    <xf numFmtId="0" fontId="44" fillId="19" borderId="127" applyNumberFormat="0" applyProtection="0">
      <alignment horizontal="left" vertical="center" indent="1"/>
    </xf>
    <xf numFmtId="0" fontId="44" fillId="19" borderId="127" applyNumberFormat="0" applyProtection="0">
      <alignment horizontal="left" vertical="top" indent="1"/>
    </xf>
    <xf numFmtId="0" fontId="44" fillId="16" borderId="127" applyNumberFormat="0" applyProtection="0">
      <alignment horizontal="left" vertical="center" indent="1"/>
    </xf>
    <xf numFmtId="0" fontId="44" fillId="22" borderId="127" applyNumberFormat="0" applyProtection="0">
      <alignment horizontal="left" vertical="center" indent="1"/>
    </xf>
    <xf numFmtId="0" fontId="44" fillId="22" borderId="127" applyNumberFormat="0" applyProtection="0">
      <alignment horizontal="left" vertical="top" indent="1"/>
    </xf>
    <xf numFmtId="0" fontId="44" fillId="60" borderId="122" applyNumberFormat="0">
      <protection locked="0"/>
    </xf>
    <xf numFmtId="0" fontId="30" fillId="17" borderId="134" applyBorder="0"/>
    <xf numFmtId="4" fontId="49" fillId="29" borderId="127" applyNumberFormat="0" applyProtection="0">
      <alignment vertical="center"/>
    </xf>
    <xf numFmtId="4" fontId="82" fillId="29" borderId="127" applyNumberFormat="0" applyProtection="0">
      <alignment vertical="center"/>
    </xf>
    <xf numFmtId="0" fontId="49" fillId="29" borderId="127" applyNumberFormat="0" applyProtection="0">
      <alignment horizontal="left" vertical="top" indent="1"/>
    </xf>
    <xf numFmtId="0" fontId="88" fillId="62" borderId="122"/>
    <xf numFmtId="4" fontId="115" fillId="22" borderId="127" applyNumberFormat="0" applyProtection="0">
      <alignment horizontal="right" vertical="center"/>
    </xf>
    <xf numFmtId="0" fontId="1" fillId="63" borderId="135" applyFont="0" applyAlignment="0">
      <alignment horizontal="left" indent="2"/>
    </xf>
    <xf numFmtId="43" fontId="1" fillId="64" borderId="120"/>
    <xf numFmtId="0" fontId="1" fillId="65" borderId="135" applyFont="0" applyAlignment="0">
      <alignment horizontal="left" indent="2"/>
    </xf>
    <xf numFmtId="0" fontId="63" fillId="0" borderId="133" applyNumberFormat="0" applyFill="0" applyAlignment="0" applyProtection="0"/>
    <xf numFmtId="0" fontId="122" fillId="26" borderId="132" applyNumberFormat="0" applyAlignment="0" applyProtection="0">
      <alignment vertical="center"/>
    </xf>
    <xf numFmtId="0" fontId="125" fillId="30" borderId="132" applyNumberFormat="0" applyAlignment="0" applyProtection="0">
      <alignment vertical="center"/>
    </xf>
    <xf numFmtId="0" fontId="126" fillId="26" borderId="129" applyNumberFormat="0" applyAlignment="0" applyProtection="0">
      <alignment vertical="center"/>
    </xf>
    <xf numFmtId="0" fontId="49" fillId="19" borderId="137" applyNumberFormat="0" applyProtection="0">
      <alignment horizontal="left" vertical="top" indent="1"/>
    </xf>
    <xf numFmtId="0" fontId="48" fillId="14" borderId="137" applyNumberFormat="0" applyProtection="0">
      <alignment horizontal="left" vertical="top" indent="1"/>
    </xf>
    <xf numFmtId="0" fontId="55" fillId="0" borderId="94">
      <alignment horizontal="center"/>
    </xf>
    <xf numFmtId="4" fontId="49" fillId="25" borderId="137" applyNumberFormat="0" applyProtection="0">
      <alignment horizontal="right" vertical="center"/>
    </xf>
    <xf numFmtId="4" fontId="49" fillId="35" borderId="137" applyNumberFormat="0" applyProtection="0">
      <alignment horizontal="right" vertical="center"/>
    </xf>
    <xf numFmtId="4" fontId="49" fillId="15" borderId="137" applyNumberFormat="0" applyProtection="0">
      <alignment horizontal="right" vertical="center"/>
    </xf>
    <xf numFmtId="4" fontId="49" fillId="29" borderId="137" applyNumberFormat="0" applyProtection="0">
      <alignment horizontal="left" vertical="center" indent="1"/>
    </xf>
    <xf numFmtId="0" fontId="45" fillId="0" borderId="136">
      <alignment horizontal="left" wrapText="1"/>
    </xf>
    <xf numFmtId="4" fontId="49" fillId="20" borderId="137" applyNumberFormat="0" applyProtection="0">
      <alignment horizontal="right" vertical="center"/>
    </xf>
    <xf numFmtId="4" fontId="49" fillId="36" borderId="137" applyNumberFormat="0" applyProtection="0">
      <alignment horizontal="right" vertical="center"/>
    </xf>
    <xf numFmtId="4" fontId="49" fillId="22" borderId="137" applyNumberFormat="0" applyProtection="0">
      <alignment horizontal="right" vertical="center"/>
    </xf>
    <xf numFmtId="4" fontId="48" fillId="14" borderId="137" applyNumberFormat="0" applyProtection="0">
      <alignment vertical="center"/>
    </xf>
    <xf numFmtId="3" fontId="97" fillId="0" borderId="136"/>
    <xf numFmtId="0" fontId="98" fillId="30" borderId="140" applyNumberFormat="0" applyAlignment="0" applyProtection="0"/>
    <xf numFmtId="0" fontId="99" fillId="0" borderId="141" applyNumberFormat="0" applyFill="0" applyAlignment="0" applyProtection="0">
      <alignment vertical="center"/>
    </xf>
    <xf numFmtId="4" fontId="49" fillId="33" borderId="137" applyNumberFormat="0" applyProtection="0">
      <alignment horizontal="right" vertical="center"/>
    </xf>
    <xf numFmtId="0" fontId="103" fillId="26" borderId="140" applyNumberFormat="0" applyAlignment="0" applyProtection="0"/>
    <xf numFmtId="0" fontId="44" fillId="29" borderId="139" applyNumberFormat="0" applyFont="0" applyAlignment="0" applyProtection="0"/>
    <xf numFmtId="0" fontId="44" fillId="29" borderId="139" applyNumberFormat="0" applyFont="0" applyAlignment="0" applyProtection="0"/>
    <xf numFmtId="4" fontId="82" fillId="22" borderId="137" applyNumberFormat="0" applyProtection="0">
      <alignment horizontal="right" vertical="center"/>
    </xf>
    <xf numFmtId="4" fontId="84" fillId="14" borderId="137" applyNumberFormat="0" applyProtection="0">
      <alignment vertical="center"/>
    </xf>
    <xf numFmtId="0" fontId="47" fillId="0" borderId="121" applyNumberFormat="0" applyAlignment="0" applyProtection="0">
      <alignment horizontal="left" vertical="center"/>
    </xf>
    <xf numFmtId="10" fontId="88" fillId="29" borderId="136" applyNumberFormat="0" applyBorder="0" applyAlignment="0" applyProtection="0"/>
    <xf numFmtId="4" fontId="49" fillId="19" borderId="137" applyNumberFormat="0" applyProtection="0">
      <alignment horizontal="right" vertical="center"/>
    </xf>
    <xf numFmtId="0" fontId="106" fillId="0" borderId="94"/>
    <xf numFmtId="0" fontId="44" fillId="16" borderId="137" applyNumberFormat="0" applyProtection="0">
      <alignment horizontal="left" vertical="top" indent="1"/>
    </xf>
    <xf numFmtId="0" fontId="61" fillId="26" borderId="138" applyNumberFormat="0" applyAlignment="0" applyProtection="0"/>
    <xf numFmtId="0" fontId="44" fillId="29" borderId="139" applyNumberFormat="0" applyFont="0" applyAlignment="0" applyProtection="0">
      <alignment vertical="center"/>
    </xf>
    <xf numFmtId="4" fontId="49" fillId="19" borderId="137" applyNumberFormat="0" applyProtection="0">
      <alignment horizontal="left" vertical="center" indent="1"/>
    </xf>
    <xf numFmtId="4" fontId="48" fillId="14" borderId="137" applyNumberFormat="0" applyProtection="0">
      <alignment horizontal="left" vertical="center" indent="1"/>
    </xf>
    <xf numFmtId="4" fontId="49" fillId="37" borderId="137" applyNumberFormat="0" applyProtection="0">
      <alignment horizontal="right" vertical="center"/>
    </xf>
    <xf numFmtId="4" fontId="49" fillId="38" borderId="137" applyNumberFormat="0" applyProtection="0">
      <alignment horizontal="right" vertical="center"/>
    </xf>
    <xf numFmtId="4" fontId="49" fillId="39" borderId="137" applyNumberFormat="0" applyProtection="0">
      <alignment horizontal="right" vertical="center"/>
    </xf>
    <xf numFmtId="0" fontId="44" fillId="17" borderId="137" applyNumberFormat="0" applyProtection="0">
      <alignment horizontal="left" vertical="center" indent="1"/>
    </xf>
    <xf numFmtId="0" fontId="44" fillId="17" borderId="137" applyNumberFormat="0" applyProtection="0">
      <alignment horizontal="left" vertical="top" indent="1"/>
    </xf>
    <xf numFmtId="0" fontId="44" fillId="19" borderId="137" applyNumberFormat="0" applyProtection="0">
      <alignment horizontal="left" vertical="center" indent="1"/>
    </xf>
    <xf numFmtId="0" fontId="44" fillId="19" borderId="137" applyNumberFormat="0" applyProtection="0">
      <alignment horizontal="left" vertical="top" indent="1"/>
    </xf>
    <xf numFmtId="0" fontId="44" fillId="16" borderId="137" applyNumberFormat="0" applyProtection="0">
      <alignment horizontal="left" vertical="center" indent="1"/>
    </xf>
    <xf numFmtId="0" fontId="44" fillId="22" borderId="137" applyNumberFormat="0" applyProtection="0">
      <alignment horizontal="left" vertical="center" indent="1"/>
    </xf>
    <xf numFmtId="0" fontId="44" fillId="22" borderId="137" applyNumberFormat="0" applyProtection="0">
      <alignment horizontal="left" vertical="top" indent="1"/>
    </xf>
    <xf numFmtId="0" fontId="44" fillId="60" borderId="136" applyNumberFormat="0">
      <protection locked="0"/>
    </xf>
    <xf numFmtId="0" fontId="30" fillId="17" borderId="142" applyBorder="0"/>
    <xf numFmtId="4" fontId="49" fillId="29" borderId="137" applyNumberFormat="0" applyProtection="0">
      <alignment vertical="center"/>
    </xf>
    <xf numFmtId="4" fontId="82" fillId="29" borderId="137" applyNumberFormat="0" applyProtection="0">
      <alignment vertical="center"/>
    </xf>
    <xf numFmtId="0" fontId="49" fillId="29" borderId="137" applyNumberFormat="0" applyProtection="0">
      <alignment horizontal="left" vertical="top" indent="1"/>
    </xf>
    <xf numFmtId="0" fontId="88" fillId="62" borderId="136"/>
    <xf numFmtId="4" fontId="115" fillId="22" borderId="137" applyNumberFormat="0" applyProtection="0">
      <alignment horizontal="right" vertical="center"/>
    </xf>
    <xf numFmtId="0" fontId="1" fillId="63" borderId="143" applyFont="0" applyAlignment="0">
      <alignment horizontal="left" indent="2"/>
    </xf>
    <xf numFmtId="0" fontId="1" fillId="65" borderId="143" applyFont="0" applyAlignment="0">
      <alignment horizontal="left" indent="2"/>
    </xf>
    <xf numFmtId="0" fontId="63" fillId="0" borderId="141" applyNumberFormat="0" applyFill="0" applyAlignment="0" applyProtection="0"/>
    <xf numFmtId="0" fontId="122" fillId="26" borderId="140" applyNumberFormat="0" applyAlignment="0" applyProtection="0">
      <alignment vertical="center"/>
    </xf>
    <xf numFmtId="0" fontId="125" fillId="30" borderId="140" applyNumberFormat="0" applyAlignment="0" applyProtection="0">
      <alignment vertical="center"/>
    </xf>
    <xf numFmtId="0" fontId="126" fillId="26" borderId="138" applyNumberFormat="0" applyAlignment="0" applyProtection="0">
      <alignment vertical="center"/>
    </xf>
  </cellStyleXfs>
  <cellXfs count="1049">
    <xf numFmtId="0" fontId="0" fillId="0" borderId="0" xfId="0"/>
    <xf numFmtId="0" fontId="0" fillId="0" borderId="0" xfId="0" applyFill="1"/>
    <xf numFmtId="0" fontId="8" fillId="2" borderId="0" xfId="4" applyFont="1" applyFill="1" applyBorder="1"/>
    <xf numFmtId="0" fontId="8" fillId="2" borderId="10" xfId="4" applyFont="1" applyFill="1" applyBorder="1"/>
    <xf numFmtId="0" fontId="11" fillId="2" borderId="0" xfId="4" applyFont="1" applyFill="1" applyBorder="1"/>
    <xf numFmtId="0" fontId="0" fillId="5" borderId="0" xfId="0" applyFill="1"/>
    <xf numFmtId="0" fontId="3" fillId="5" borderId="0" xfId="0" applyFont="1" applyFill="1"/>
    <xf numFmtId="0" fontId="13" fillId="0" borderId="0" xfId="0" applyFont="1"/>
    <xf numFmtId="0" fontId="6" fillId="0" borderId="17" xfId="0" applyFont="1" applyBorder="1" applyAlignment="1">
      <alignment horizontal="left"/>
    </xf>
    <xf numFmtId="0" fontId="13" fillId="0" borderId="17" xfId="0" applyFont="1" applyBorder="1"/>
    <xf numFmtId="164" fontId="13" fillId="0" borderId="17" xfId="1" applyFont="1" applyBorder="1"/>
    <xf numFmtId="164" fontId="13" fillId="12" borderId="17" xfId="0" applyNumberFormat="1" applyFont="1" applyFill="1" applyBorder="1"/>
    <xf numFmtId="164" fontId="13" fillId="12" borderId="6" xfId="0" applyNumberFormat="1" applyFont="1" applyFill="1" applyBorder="1"/>
    <xf numFmtId="164" fontId="13" fillId="0" borderId="7" xfId="1" applyFont="1" applyBorder="1"/>
    <xf numFmtId="0" fontId="6" fillId="0" borderId="18" xfId="0" applyFont="1" applyBorder="1" applyAlignment="1">
      <alignment horizontal="left"/>
    </xf>
    <xf numFmtId="0" fontId="13" fillId="0" borderId="18" xfId="0" applyFont="1" applyBorder="1"/>
    <xf numFmtId="164" fontId="13" fillId="0" borderId="18" xfId="1" applyFont="1" applyBorder="1"/>
    <xf numFmtId="164" fontId="13" fillId="12" borderId="18" xfId="0" applyNumberFormat="1" applyFont="1" applyFill="1" applyBorder="1"/>
    <xf numFmtId="164" fontId="13" fillId="12" borderId="9" xfId="0" applyNumberFormat="1" applyFont="1" applyFill="1" applyBorder="1"/>
    <xf numFmtId="164" fontId="13" fillId="0" borderId="9" xfId="1" applyFont="1" applyBorder="1"/>
    <xf numFmtId="164" fontId="13" fillId="0" borderId="0" xfId="1" applyFont="1" applyBorder="1"/>
    <xf numFmtId="164" fontId="13" fillId="0" borderId="10" xfId="1" applyFont="1" applyBorder="1"/>
    <xf numFmtId="0" fontId="6" fillId="0" borderId="22" xfId="0" applyFont="1" applyBorder="1" applyAlignment="1">
      <alignment horizontal="left"/>
    </xf>
    <xf numFmtId="0" fontId="13" fillId="0" borderId="22" xfId="0" applyFont="1" applyBorder="1"/>
    <xf numFmtId="164" fontId="13" fillId="0" borderId="22" xfId="1" applyFont="1" applyBorder="1"/>
    <xf numFmtId="164" fontId="13" fillId="12" borderId="22" xfId="0" applyNumberFormat="1" applyFont="1" applyFill="1" applyBorder="1"/>
    <xf numFmtId="164" fontId="13" fillId="12" borderId="12" xfId="0" applyNumberFormat="1" applyFont="1" applyFill="1" applyBorder="1"/>
    <xf numFmtId="164" fontId="13" fillId="0" borderId="1" xfId="1" applyFont="1" applyBorder="1"/>
    <xf numFmtId="0" fontId="6" fillId="0" borderId="29" xfId="0" applyFont="1" applyBorder="1" applyAlignment="1">
      <alignment horizontal="left"/>
    </xf>
    <xf numFmtId="0" fontId="13" fillId="0" borderId="27" xfId="0" applyFont="1" applyBorder="1"/>
    <xf numFmtId="164" fontId="13" fillId="12" borderId="27" xfId="0" applyNumberFormat="1" applyFont="1" applyFill="1" applyBorder="1"/>
    <xf numFmtId="164" fontId="13" fillId="12" borderId="29" xfId="0" applyNumberFormat="1" applyFont="1" applyFill="1" applyBorder="1"/>
    <xf numFmtId="0" fontId="13" fillId="0" borderId="0" xfId="0" applyFont="1" applyFill="1"/>
    <xf numFmtId="0" fontId="13" fillId="0" borderId="7" xfId="0" applyFont="1" applyBorder="1"/>
    <xf numFmtId="164" fontId="13" fillId="0" borderId="0" xfId="1" applyFont="1"/>
    <xf numFmtId="164" fontId="13" fillId="0" borderId="0" xfId="0" applyNumberFormat="1" applyFont="1"/>
    <xf numFmtId="0" fontId="13" fillId="0" borderId="0" xfId="0" applyFont="1" applyFill="1" applyBorder="1"/>
    <xf numFmtId="0" fontId="13" fillId="0" borderId="6" xfId="0" applyFont="1" applyBorder="1"/>
    <xf numFmtId="164" fontId="13" fillId="12" borderId="0" xfId="0" applyNumberFormat="1" applyFont="1" applyFill="1" applyBorder="1"/>
    <xf numFmtId="164" fontId="13" fillId="0" borderId="0" xfId="0" applyNumberFormat="1" applyFont="1" applyFill="1"/>
    <xf numFmtId="164" fontId="13" fillId="0" borderId="0" xfId="1" applyFont="1" applyFill="1"/>
    <xf numFmtId="164" fontId="13" fillId="11" borderId="0" xfId="1" applyFont="1" applyFill="1" applyBorder="1"/>
    <xf numFmtId="164" fontId="13" fillId="11" borderId="10" xfId="1" applyFont="1" applyFill="1" applyBorder="1"/>
    <xf numFmtId="164" fontId="13" fillId="12" borderId="1" xfId="0" applyNumberFormat="1" applyFont="1" applyFill="1" applyBorder="1"/>
    <xf numFmtId="0" fontId="13" fillId="0" borderId="0" xfId="0" applyFont="1" applyBorder="1"/>
    <xf numFmtId="0" fontId="13" fillId="0" borderId="10" xfId="0" applyFont="1" applyBorder="1"/>
    <xf numFmtId="0" fontId="13" fillId="0" borderId="9" xfId="0" applyFont="1" applyBorder="1"/>
    <xf numFmtId="0" fontId="13" fillId="0" borderId="4" xfId="0" applyFont="1" applyBorder="1"/>
    <xf numFmtId="164" fontId="13" fillId="0" borderId="4" xfId="1" applyFont="1" applyBorder="1"/>
    <xf numFmtId="0" fontId="13" fillId="0" borderId="6" xfId="0" applyFont="1" applyFill="1" applyBorder="1"/>
    <xf numFmtId="0" fontId="13" fillId="0" borderId="7" xfId="0" applyFont="1" applyFill="1" applyBorder="1"/>
    <xf numFmtId="0" fontId="13" fillId="0" borderId="9" xfId="0" applyFont="1" applyFill="1" applyBorder="1"/>
    <xf numFmtId="0" fontId="13" fillId="0" borderId="12" xfId="0" applyFont="1" applyFill="1" applyBorder="1"/>
    <xf numFmtId="0" fontId="13" fillId="0" borderId="1" xfId="0" applyFont="1" applyFill="1" applyBorder="1"/>
    <xf numFmtId="164" fontId="13" fillId="0" borderId="0" xfId="0" applyNumberFormat="1" applyFont="1" applyFill="1" applyBorder="1"/>
    <xf numFmtId="0" fontId="12" fillId="0" borderId="0" xfId="13" applyFont="1" applyFill="1" applyBorder="1" applyAlignment="1" applyProtection="1">
      <alignment vertical="center"/>
    </xf>
    <xf numFmtId="0" fontId="12" fillId="3" borderId="2" xfId="13" applyFont="1" applyFill="1" applyBorder="1" applyAlignment="1" applyProtection="1">
      <alignment horizontal="center"/>
    </xf>
    <xf numFmtId="0" fontId="12" fillId="0" borderId="0" xfId="13" applyFont="1" applyFill="1" applyBorder="1" applyAlignment="1" applyProtection="1">
      <alignment horizontal="center"/>
    </xf>
    <xf numFmtId="0" fontId="6" fillId="0" borderId="0" xfId="13" applyFont="1" applyFill="1" applyBorder="1" applyAlignment="1" applyProtection="1">
      <alignment horizontal="center" vertical="center" wrapText="1"/>
      <protection locked="0"/>
    </xf>
    <xf numFmtId="0" fontId="13" fillId="0" borderId="6" xfId="4" applyFont="1" applyFill="1" applyBorder="1"/>
    <xf numFmtId="0" fontId="13" fillId="0" borderId="7" xfId="4" applyFont="1" applyFill="1" applyBorder="1"/>
    <xf numFmtId="0" fontId="6" fillId="0" borderId="7" xfId="4" applyFont="1" applyFill="1" applyBorder="1"/>
    <xf numFmtId="0" fontId="6" fillId="0" borderId="7" xfId="4" applyFont="1" applyFill="1" applyBorder="1" applyAlignment="1">
      <alignment vertical="center" wrapText="1"/>
    </xf>
    <xf numFmtId="0" fontId="6" fillId="7" borderId="9" xfId="14" applyFont="1" applyFill="1" applyBorder="1"/>
    <xf numFmtId="0" fontId="6" fillId="7" borderId="0" xfId="14" applyFont="1" applyFill="1" applyBorder="1"/>
    <xf numFmtId="0" fontId="6" fillId="7" borderId="0" xfId="4" applyFont="1" applyFill="1" applyBorder="1"/>
    <xf numFmtId="0" fontId="6" fillId="7" borderId="0" xfId="4" applyFont="1" applyFill="1" applyBorder="1" applyAlignment="1">
      <alignment horizontal="left" vertical="center" wrapText="1" indent="2"/>
    </xf>
    <xf numFmtId="0" fontId="13" fillId="0" borderId="9" xfId="14" applyFont="1" applyFill="1" applyBorder="1"/>
    <xf numFmtId="0" fontId="13" fillId="0" borderId="0" xfId="14" applyFont="1" applyFill="1" applyBorder="1"/>
    <xf numFmtId="0" fontId="13" fillId="0" borderId="0" xfId="4" applyFont="1" applyFill="1" applyBorder="1"/>
    <xf numFmtId="0" fontId="13" fillId="0" borderId="0" xfId="4" applyFont="1" applyFill="1" applyBorder="1" applyAlignment="1">
      <alignment horizontal="left" vertical="center" wrapText="1" indent="6"/>
    </xf>
    <xf numFmtId="0" fontId="6" fillId="7" borderId="9" xfId="4" applyFont="1" applyFill="1" applyBorder="1"/>
    <xf numFmtId="0" fontId="13" fillId="0" borderId="0" xfId="4" applyFont="1" applyFill="1" applyBorder="1" applyAlignment="1">
      <alignment horizontal="left" vertical="center" wrapText="1" indent="2"/>
    </xf>
    <xf numFmtId="0" fontId="13" fillId="0" borderId="9" xfId="4" applyFont="1" applyFill="1" applyBorder="1"/>
    <xf numFmtId="0" fontId="13" fillId="0" borderId="0" xfId="4" applyFont="1" applyFill="1" applyBorder="1" applyAlignment="1">
      <alignment horizontal="left" vertical="center" wrapText="1" indent="5"/>
    </xf>
    <xf numFmtId="0" fontId="13" fillId="0" borderId="0" xfId="4" applyFont="1" applyFill="1" applyBorder="1" applyAlignment="1">
      <alignment horizontal="left" vertical="center" wrapText="1" indent="7"/>
    </xf>
    <xf numFmtId="2" fontId="13" fillId="0" borderId="0" xfId="4" applyNumberFormat="1" applyFont="1" applyFill="1" applyBorder="1"/>
    <xf numFmtId="0" fontId="14" fillId="7" borderId="0" xfId="4" applyFont="1" applyFill="1" applyBorder="1" applyAlignment="1">
      <alignment horizontal="left" vertical="center" wrapText="1" indent="2"/>
    </xf>
    <xf numFmtId="0" fontId="13" fillId="0" borderId="0" xfId="4" applyFont="1" applyFill="1" applyBorder="1" applyAlignment="1">
      <alignment vertical="center"/>
    </xf>
    <xf numFmtId="0" fontId="13" fillId="0" borderId="0" xfId="4" applyFont="1" applyFill="1" applyBorder="1" applyAlignment="1"/>
    <xf numFmtId="0" fontId="13" fillId="0" borderId="0" xfId="4" applyFont="1" applyFill="1" applyBorder="1" applyAlignment="1">
      <alignment horizontal="left" vertical="center"/>
    </xf>
    <xf numFmtId="0" fontId="6" fillId="7" borderId="12" xfId="4" applyFont="1" applyFill="1" applyBorder="1"/>
    <xf numFmtId="0" fontId="6" fillId="7" borderId="1" xfId="4" applyFont="1" applyFill="1" applyBorder="1"/>
    <xf numFmtId="0" fontId="6" fillId="7" borderId="1" xfId="14" applyFont="1" applyFill="1" applyBorder="1"/>
    <xf numFmtId="0" fontId="14" fillId="7" borderId="1" xfId="4" applyFont="1" applyFill="1" applyBorder="1" applyAlignment="1">
      <alignment horizontal="left" vertical="center" wrapText="1" indent="2"/>
    </xf>
    <xf numFmtId="0" fontId="6" fillId="0" borderId="3" xfId="4" applyFont="1" applyFill="1" applyBorder="1"/>
    <xf numFmtId="0" fontId="13" fillId="0" borderId="4" xfId="4" applyFont="1" applyFill="1" applyBorder="1"/>
    <xf numFmtId="0" fontId="13" fillId="0" borderId="4" xfId="14" applyFont="1" applyFill="1" applyBorder="1"/>
    <xf numFmtId="0" fontId="6" fillId="0" borderId="4" xfId="4" applyFont="1" applyFill="1" applyBorder="1" applyAlignment="1">
      <alignment vertical="center" wrapText="1"/>
    </xf>
    <xf numFmtId="0" fontId="6" fillId="0" borderId="7" xfId="4" applyFont="1" applyFill="1" applyBorder="1" applyAlignment="1">
      <alignment vertical="center"/>
    </xf>
    <xf numFmtId="0" fontId="6" fillId="7" borderId="0" xfId="4" applyFont="1" applyFill="1" applyBorder="1" applyAlignment="1">
      <alignment vertical="top"/>
    </xf>
    <xf numFmtId="0" fontId="6" fillId="7" borderId="0" xfId="4" applyFont="1" applyFill="1" applyBorder="1" applyAlignment="1">
      <alignment vertical="center"/>
    </xf>
    <xf numFmtId="0" fontId="6" fillId="0" borderId="4" xfId="4" applyFont="1" applyFill="1" applyBorder="1" applyAlignment="1">
      <alignment horizontal="left" vertical="center" wrapText="1" indent="2"/>
    </xf>
    <xf numFmtId="0" fontId="6" fillId="2" borderId="3" xfId="13" applyFont="1" applyFill="1" applyBorder="1" applyProtection="1"/>
    <xf numFmtId="0" fontId="6" fillId="2" borderId="29" xfId="13" applyFont="1" applyFill="1" applyBorder="1" applyProtection="1"/>
    <xf numFmtId="0" fontId="13" fillId="0" borderId="7" xfId="13" applyFont="1" applyFill="1" applyBorder="1" applyProtection="1"/>
    <xf numFmtId="0" fontId="13" fillId="0" borderId="0" xfId="13" applyFont="1" applyFill="1" applyBorder="1" applyProtection="1"/>
    <xf numFmtId="0" fontId="13" fillId="0" borderId="1" xfId="13" applyFont="1" applyFill="1" applyBorder="1" applyProtection="1"/>
    <xf numFmtId="0" fontId="6" fillId="2" borderId="0" xfId="13" applyFont="1" applyFill="1" applyBorder="1" applyProtection="1"/>
    <xf numFmtId="0" fontId="13" fillId="2" borderId="0" xfId="13" applyFont="1" applyFill="1" applyProtection="1"/>
    <xf numFmtId="0" fontId="12" fillId="3" borderId="6" xfId="4" applyFont="1" applyFill="1" applyBorder="1"/>
    <xf numFmtId="0" fontId="16" fillId="3" borderId="8" xfId="4" applyFont="1" applyFill="1" applyBorder="1"/>
    <xf numFmtId="0" fontId="12" fillId="3" borderId="9" xfId="4" applyFont="1" applyFill="1" applyBorder="1"/>
    <xf numFmtId="0" fontId="16" fillId="3" borderId="10" xfId="4" applyFont="1" applyFill="1" applyBorder="1"/>
    <xf numFmtId="0" fontId="12" fillId="3" borderId="12" xfId="4" applyFont="1" applyFill="1" applyBorder="1"/>
    <xf numFmtId="0" fontId="16" fillId="3" borderId="13" xfId="4" applyFont="1" applyFill="1" applyBorder="1"/>
    <xf numFmtId="0" fontId="12" fillId="3" borderId="17" xfId="0" applyFont="1" applyFill="1" applyBorder="1" applyAlignment="1">
      <alignment horizontal="center" vertical="center" wrapText="1"/>
    </xf>
    <xf numFmtId="0" fontId="12" fillId="3" borderId="17" xfId="0" applyFont="1" applyFill="1" applyBorder="1" applyAlignment="1">
      <alignment horizontal="center" wrapText="1"/>
    </xf>
    <xf numFmtId="0" fontId="12" fillId="3" borderId="17" xfId="0" quotePrefix="1" applyFont="1" applyFill="1" applyBorder="1" applyAlignment="1">
      <alignment horizontal="center" vertical="center" wrapText="1"/>
    </xf>
    <xf numFmtId="0" fontId="12" fillId="3" borderId="17" xfId="0" applyFont="1" applyFill="1" applyBorder="1" applyAlignment="1" applyProtection="1">
      <alignment horizontal="center" vertical="center" wrapText="1"/>
    </xf>
    <xf numFmtId="0" fontId="12" fillId="3" borderId="8" xfId="0" applyFont="1" applyFill="1" applyBorder="1" applyAlignment="1" applyProtection="1">
      <alignment horizontal="center" vertical="center" wrapText="1"/>
    </xf>
    <xf numFmtId="0" fontId="17" fillId="3" borderId="22" xfId="0" applyFont="1" applyFill="1" applyBorder="1" applyAlignment="1">
      <alignment horizontal="center" wrapText="1"/>
    </xf>
    <xf numFmtId="0" fontId="17" fillId="3" borderId="18" xfId="0" applyFont="1" applyFill="1" applyBorder="1" applyAlignment="1" applyProtection="1">
      <alignment horizontal="center" wrapText="1"/>
    </xf>
    <xf numFmtId="0" fontId="17" fillId="3" borderId="10" xfId="0" applyFont="1" applyFill="1" applyBorder="1" applyAlignment="1" applyProtection="1">
      <alignment horizontal="center" wrapText="1"/>
    </xf>
    <xf numFmtId="0" fontId="17" fillId="3" borderId="18" xfId="0" applyFont="1" applyFill="1" applyBorder="1" applyAlignment="1">
      <alignment horizontal="center" wrapText="1"/>
    </xf>
    <xf numFmtId="0" fontId="13" fillId="2" borderId="6" xfId="4" applyFont="1" applyFill="1" applyBorder="1"/>
    <xf numFmtId="0" fontId="13" fillId="2" borderId="7" xfId="4" applyFont="1" applyFill="1" applyBorder="1"/>
    <xf numFmtId="0" fontId="13" fillId="2" borderId="8" xfId="4" applyFont="1" applyFill="1" applyBorder="1"/>
    <xf numFmtId="0" fontId="13" fillId="2" borderId="9" xfId="4" applyFont="1" applyFill="1" applyBorder="1"/>
    <xf numFmtId="0" fontId="13" fillId="2" borderId="1" xfId="4" applyFont="1" applyFill="1" applyBorder="1"/>
    <xf numFmtId="0" fontId="13" fillId="2" borderId="13" xfId="4" applyFont="1" applyFill="1" applyBorder="1"/>
    <xf numFmtId="0" fontId="6" fillId="0" borderId="0" xfId="0" applyFont="1" applyFill="1"/>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9" xfId="0" applyFont="1" applyFill="1" applyBorder="1" applyAlignment="1" applyProtection="1">
      <alignment horizontal="center"/>
    </xf>
    <xf numFmtId="0" fontId="12" fillId="3" borderId="0" xfId="0" applyFont="1" applyFill="1" applyBorder="1" applyAlignment="1" applyProtection="1">
      <alignment horizontal="center"/>
    </xf>
    <xf numFmtId="0" fontId="17" fillId="3" borderId="0" xfId="0" applyFont="1" applyFill="1" applyBorder="1" applyAlignment="1">
      <alignment horizontal="center" wrapText="1"/>
    </xf>
    <xf numFmtId="0" fontId="17" fillId="3" borderId="10" xfId="0" applyFont="1" applyFill="1" applyBorder="1" applyAlignment="1">
      <alignment horizontal="center" wrapText="1"/>
    </xf>
    <xf numFmtId="164" fontId="12" fillId="3" borderId="17" xfId="1" applyFont="1" applyFill="1" applyBorder="1" applyAlignment="1">
      <alignment horizontal="center" vertical="center" wrapText="1"/>
    </xf>
    <xf numFmtId="0" fontId="6" fillId="0" borderId="9" xfId="14" applyFont="1" applyFill="1" applyBorder="1" applyAlignment="1">
      <alignment horizontal="center"/>
    </xf>
    <xf numFmtId="0" fontId="6" fillId="0" borderId="0" xfId="14" applyFont="1" applyFill="1" applyBorder="1" applyAlignment="1">
      <alignment horizontal="left"/>
    </xf>
    <xf numFmtId="0" fontId="6" fillId="0" borderId="0" xfId="14" applyFont="1" applyFill="1" applyBorder="1" applyAlignment="1">
      <alignment horizontal="center"/>
    </xf>
    <xf numFmtId="0" fontId="13" fillId="7" borderId="0" xfId="14" applyFont="1" applyFill="1" applyBorder="1"/>
    <xf numFmtId="0" fontId="13" fillId="7" borderId="0" xfId="14" applyFont="1" applyFill="1" applyBorder="1" applyAlignment="1"/>
    <xf numFmtId="0" fontId="6" fillId="0" borderId="9" xfId="14" applyFont="1" applyFill="1" applyBorder="1"/>
    <xf numFmtId="0" fontId="13" fillId="0" borderId="0" xfId="14" applyFont="1" applyFill="1" applyBorder="1" applyAlignment="1"/>
    <xf numFmtId="0" fontId="6" fillId="0" borderId="0" xfId="14" applyFont="1" applyFill="1" applyBorder="1"/>
    <xf numFmtId="0" fontId="6" fillId="0" borderId="0" xfId="14" applyFont="1" applyFill="1" applyBorder="1" applyAlignment="1"/>
    <xf numFmtId="10" fontId="6" fillId="6" borderId="21" xfId="6" applyNumberFormat="1" applyFont="1" applyFill="1" applyBorder="1" applyAlignment="1">
      <alignment horizontal="center"/>
    </xf>
    <xf numFmtId="0" fontId="6" fillId="6" borderId="21" xfId="14" quotePrefix="1" applyFont="1" applyFill="1" applyBorder="1"/>
    <xf numFmtId="0" fontId="6" fillId="0" borderId="3" xfId="14" applyFont="1" applyFill="1" applyBorder="1"/>
    <xf numFmtId="0" fontId="13" fillId="0" borderId="4" xfId="14" applyFont="1" applyFill="1" applyBorder="1" applyAlignment="1"/>
    <xf numFmtId="0" fontId="6" fillId="0" borderId="4" xfId="14" applyFont="1" applyFill="1" applyBorder="1"/>
    <xf numFmtId="0" fontId="18" fillId="0" borderId="9" xfId="14" applyFont="1" applyFill="1" applyBorder="1"/>
    <xf numFmtId="0" fontId="19" fillId="0" borderId="0" xfId="14" applyFont="1" applyFill="1" applyBorder="1"/>
    <xf numFmtId="0" fontId="13" fillId="0" borderId="0" xfId="14" applyNumberFormat="1" applyFont="1" applyFill="1" applyBorder="1" applyAlignment="1">
      <alignment horizontal="left"/>
    </xf>
    <xf numFmtId="49" fontId="13" fillId="0" borderId="0" xfId="14" applyNumberFormat="1" applyFont="1" applyFill="1" applyBorder="1" applyAlignment="1">
      <alignment horizontal="left"/>
    </xf>
    <xf numFmtId="0" fontId="13" fillId="2" borderId="12" xfId="4" applyFont="1" applyFill="1" applyBorder="1"/>
    <xf numFmtId="0" fontId="12" fillId="3" borderId="2" xfId="4" applyFont="1" applyFill="1" applyBorder="1" applyAlignment="1">
      <alignment horizontal="center"/>
    </xf>
    <xf numFmtId="0" fontId="13" fillId="0" borderId="7" xfId="0" applyFont="1" applyFill="1" applyBorder="1" applyProtection="1">
      <protection locked="0"/>
    </xf>
    <xf numFmtId="164" fontId="13" fillId="0" borderId="7" xfId="1" applyFont="1" applyBorder="1" applyProtection="1">
      <protection locked="0"/>
    </xf>
    <xf numFmtId="164" fontId="13" fillId="0" borderId="0" xfId="1" applyFont="1" applyBorder="1" applyProtection="1">
      <protection locked="0"/>
    </xf>
    <xf numFmtId="164" fontId="13" fillId="8" borderId="7" xfId="3" applyFont="1" applyFill="1" applyBorder="1" applyProtection="1">
      <protection locked="0"/>
    </xf>
    <xf numFmtId="10" fontId="13" fillId="8" borderId="10" xfId="6" applyNumberFormat="1" applyFont="1" applyFill="1" applyBorder="1"/>
    <xf numFmtId="0" fontId="13" fillId="0" borderId="0" xfId="0" applyFont="1" applyFill="1" applyBorder="1" applyProtection="1">
      <protection locked="0"/>
    </xf>
    <xf numFmtId="164" fontId="13" fillId="8" borderId="0" xfId="3" applyFont="1" applyFill="1" applyBorder="1" applyProtection="1">
      <protection locked="0"/>
    </xf>
    <xf numFmtId="0" fontId="6" fillId="9" borderId="12" xfId="0" applyFont="1" applyFill="1" applyBorder="1" applyAlignment="1">
      <alignment horizontal="center"/>
    </xf>
    <xf numFmtId="0" fontId="6" fillId="9" borderId="1" xfId="0" applyFont="1" applyFill="1" applyBorder="1"/>
    <xf numFmtId="10" fontId="6" fillId="9" borderId="1" xfId="0" applyNumberFormat="1" applyFont="1" applyFill="1" applyBorder="1"/>
    <xf numFmtId="0" fontId="6" fillId="0" borderId="1" xfId="0" applyFont="1" applyFill="1" applyBorder="1"/>
    <xf numFmtId="164" fontId="6" fillId="8" borderId="1" xfId="0" applyNumberFormat="1" applyFont="1" applyFill="1" applyBorder="1"/>
    <xf numFmtId="164" fontId="13" fillId="8" borderId="2" xfId="0" applyNumberFormat="1" applyFont="1" applyFill="1" applyBorder="1"/>
    <xf numFmtId="10" fontId="13" fillId="8" borderId="2" xfId="0" applyNumberFormat="1" applyFont="1" applyFill="1" applyBorder="1"/>
    <xf numFmtId="0" fontId="6" fillId="9" borderId="1" xfId="0" applyFont="1" applyFill="1" applyBorder="1" applyAlignment="1"/>
    <xf numFmtId="10" fontId="13" fillId="0" borderId="0" xfId="0" applyNumberFormat="1" applyFont="1" applyFill="1"/>
    <xf numFmtId="0" fontId="12" fillId="3" borderId="17" xfId="4" applyFont="1" applyFill="1" applyBorder="1"/>
    <xf numFmtId="0" fontId="12" fillId="3" borderId="18" xfId="4" applyFont="1" applyFill="1" applyBorder="1"/>
    <xf numFmtId="0" fontId="12" fillId="3" borderId="22" xfId="4" applyFont="1" applyFill="1" applyBorder="1"/>
    <xf numFmtId="0" fontId="20" fillId="3" borderId="6" xfId="0" applyFont="1" applyFill="1" applyBorder="1"/>
    <xf numFmtId="0" fontId="21" fillId="3" borderId="7" xfId="0" applyFont="1" applyFill="1" applyBorder="1"/>
    <xf numFmtId="0" fontId="20" fillId="3" borderId="9" xfId="0" applyFont="1" applyFill="1" applyBorder="1"/>
    <xf numFmtId="0" fontId="21" fillId="3" borderId="0" xfId="0" applyFont="1" applyFill="1" applyBorder="1"/>
    <xf numFmtId="164" fontId="13" fillId="8" borderId="11" xfId="0" applyNumberFormat="1" applyFont="1" applyFill="1" applyBorder="1"/>
    <xf numFmtId="0" fontId="21" fillId="3" borderId="24" xfId="0" applyFont="1" applyFill="1" applyBorder="1"/>
    <xf numFmtId="0" fontId="13" fillId="0" borderId="19" xfId="0" applyFont="1" applyFill="1" applyBorder="1" applyProtection="1">
      <protection locked="0"/>
    </xf>
    <xf numFmtId="0" fontId="13" fillId="0" borderId="14" xfId="0" applyFont="1" applyFill="1" applyBorder="1" applyProtection="1">
      <protection locked="0"/>
    </xf>
    <xf numFmtId="164" fontId="13" fillId="0" borderId="19" xfId="3" applyFont="1" applyFill="1" applyBorder="1" applyProtection="1">
      <protection locked="0"/>
    </xf>
    <xf numFmtId="0" fontId="20" fillId="3" borderId="12" xfId="0" applyFont="1" applyFill="1" applyBorder="1"/>
    <xf numFmtId="0" fontId="13" fillId="0" borderId="1" xfId="0" applyFont="1" applyFill="1" applyBorder="1" applyProtection="1">
      <protection locked="0"/>
    </xf>
    <xf numFmtId="164" fontId="6" fillId="8" borderId="16" xfId="0" applyNumberFormat="1" applyFont="1" applyFill="1" applyBorder="1"/>
    <xf numFmtId="0" fontId="6" fillId="0" borderId="6" xfId="0" applyFont="1" applyBorder="1"/>
    <xf numFmtId="0" fontId="6" fillId="0" borderId="9" xfId="0" applyFont="1" applyBorder="1"/>
    <xf numFmtId="0" fontId="13" fillId="5" borderId="0" xfId="0" applyFont="1" applyFill="1"/>
    <xf numFmtId="0" fontId="6" fillId="5" borderId="0" xfId="0" applyFont="1" applyFill="1" applyBorder="1" applyAlignment="1">
      <alignment vertical="top"/>
    </xf>
    <xf numFmtId="164" fontId="13" fillId="9" borderId="0" xfId="1" applyFont="1" applyFill="1" applyBorder="1"/>
    <xf numFmtId="0" fontId="13" fillId="0" borderId="1" xfId="0" applyFont="1" applyBorder="1"/>
    <xf numFmtId="0" fontId="13" fillId="0" borderId="13" xfId="0" applyFont="1" applyBorder="1"/>
    <xf numFmtId="164" fontId="13" fillId="5" borderId="0" xfId="1" applyFont="1" applyFill="1"/>
    <xf numFmtId="0" fontId="13" fillId="5" borderId="0" xfId="0" applyFont="1" applyFill="1" applyBorder="1"/>
    <xf numFmtId="0" fontId="12" fillId="5" borderId="10" xfId="14" applyFont="1" applyFill="1" applyBorder="1" applyAlignment="1">
      <alignment horizontal="center" vertical="center" wrapText="1"/>
    </xf>
    <xf numFmtId="0" fontId="17" fillId="5" borderId="10" xfId="14" applyFont="1" applyFill="1" applyBorder="1" applyAlignment="1">
      <alignment horizontal="center" vertical="center" wrapText="1"/>
    </xf>
    <xf numFmtId="0" fontId="6" fillId="5" borderId="0" xfId="0" applyFont="1" applyFill="1"/>
    <xf numFmtId="0" fontId="6" fillId="5" borderId="1" xfId="0" applyFont="1" applyFill="1" applyBorder="1" applyProtection="1"/>
    <xf numFmtId="0" fontId="13" fillId="5" borderId="1" xfId="0" applyFont="1" applyFill="1" applyBorder="1" applyProtection="1"/>
    <xf numFmtId="0" fontId="6" fillId="5" borderId="0" xfId="0" applyFont="1" applyFill="1" applyBorder="1" applyAlignment="1" applyProtection="1">
      <alignment horizontal="center"/>
    </xf>
    <xf numFmtId="0" fontId="6" fillId="5" borderId="0" xfId="0" applyFont="1" applyFill="1" applyBorder="1" applyAlignment="1">
      <alignment horizontal="center"/>
    </xf>
    <xf numFmtId="0" fontId="6" fillId="5" borderId="0" xfId="0" applyFont="1" applyFill="1" applyBorder="1" applyAlignment="1">
      <alignment horizontal="center" wrapText="1"/>
    </xf>
    <xf numFmtId="0" fontId="17" fillId="5" borderId="0" xfId="0" applyFont="1" applyFill="1" applyBorder="1" applyAlignment="1">
      <alignment horizontal="center" wrapText="1"/>
    </xf>
    <xf numFmtId="0" fontId="12" fillId="5" borderId="0" xfId="13" applyFont="1" applyFill="1" applyBorder="1" applyAlignment="1" applyProtection="1">
      <alignment vertical="center"/>
    </xf>
    <xf numFmtId="0" fontId="12" fillId="5" borderId="0" xfId="13" applyFont="1" applyFill="1" applyBorder="1" applyAlignment="1" applyProtection="1">
      <alignment horizontal="center"/>
    </xf>
    <xf numFmtId="0" fontId="6" fillId="5" borderId="0" xfId="13" applyFont="1" applyFill="1" applyBorder="1" applyAlignment="1" applyProtection="1">
      <alignment horizontal="center" vertical="center" wrapText="1"/>
      <protection locked="0"/>
    </xf>
    <xf numFmtId="164" fontId="13" fillId="5" borderId="0" xfId="0" applyNumberFormat="1" applyFont="1" applyFill="1"/>
    <xf numFmtId="0" fontId="22" fillId="3" borderId="17" xfId="0" applyFont="1" applyFill="1" applyBorder="1" applyAlignment="1">
      <alignment horizontal="left"/>
    </xf>
    <xf numFmtId="0" fontId="22" fillId="3" borderId="18" xfId="0" applyFont="1" applyFill="1" applyBorder="1" applyAlignment="1">
      <alignment horizontal="left"/>
    </xf>
    <xf numFmtId="0" fontId="22" fillId="3" borderId="22" xfId="0" applyFont="1" applyFill="1" applyBorder="1" applyAlignment="1">
      <alignment horizontal="left"/>
    </xf>
    <xf numFmtId="0" fontId="5" fillId="2" borderId="9" xfId="0" applyFont="1" applyFill="1" applyBorder="1"/>
    <xf numFmtId="0" fontId="5" fillId="2" borderId="0" xfId="0" applyFont="1" applyFill="1" applyBorder="1"/>
    <xf numFmtId="0" fontId="5" fillId="2" borderId="10" xfId="0" applyFont="1" applyFill="1" applyBorder="1"/>
    <xf numFmtId="0" fontId="4" fillId="2" borderId="9" xfId="0" applyFont="1" applyFill="1" applyBorder="1"/>
    <xf numFmtId="0" fontId="4" fillId="2" borderId="9" xfId="7" applyFont="1" applyFill="1" applyBorder="1" applyProtection="1"/>
    <xf numFmtId="0" fontId="5" fillId="2" borderId="0" xfId="7" applyFont="1" applyFill="1" applyBorder="1" applyProtection="1"/>
    <xf numFmtId="0" fontId="5" fillId="2" borderId="10" xfId="7" applyFont="1" applyFill="1" applyBorder="1" applyProtection="1"/>
    <xf numFmtId="0" fontId="5" fillId="2" borderId="9" xfId="7" applyFont="1" applyFill="1" applyBorder="1" applyProtection="1"/>
    <xf numFmtId="0" fontId="25" fillId="4" borderId="41" xfId="19" applyNumberFormat="1" applyFill="1" applyBorder="1" applyAlignment="1" applyProtection="1">
      <alignment vertical="center" wrapText="1"/>
    </xf>
    <xf numFmtId="0" fontId="5" fillId="0" borderId="42" xfId="8" applyNumberFormat="1" applyFont="1" applyFill="1" applyBorder="1" applyAlignment="1" applyProtection="1">
      <alignment vertical="center" wrapText="1"/>
    </xf>
    <xf numFmtId="0" fontId="22" fillId="3" borderId="45" xfId="7" applyFont="1" applyFill="1" applyBorder="1" applyAlignment="1" applyProtection="1">
      <alignment horizontal="center"/>
    </xf>
    <xf numFmtId="164" fontId="5" fillId="0" borderId="47" xfId="8" applyFont="1" applyFill="1" applyBorder="1" applyAlignment="1" applyProtection="1">
      <alignment vertical="center"/>
    </xf>
    <xf numFmtId="0" fontId="5" fillId="0" borderId="38" xfId="7" applyFont="1" applyFill="1" applyBorder="1" applyProtection="1"/>
    <xf numFmtId="0" fontId="5" fillId="0" borderId="40" xfId="7" applyFont="1" applyFill="1" applyBorder="1" applyProtection="1"/>
    <xf numFmtId="0" fontId="5" fillId="2" borderId="12" xfId="0" applyFont="1" applyFill="1" applyBorder="1"/>
    <xf numFmtId="0" fontId="5" fillId="2" borderId="1" xfId="0" applyFont="1" applyFill="1" applyBorder="1"/>
    <xf numFmtId="0" fontId="5" fillId="2" borderId="13" xfId="0" applyFont="1"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0" xfId="0" applyFill="1" applyBorder="1"/>
    <xf numFmtId="0" fontId="0" fillId="2" borderId="10" xfId="0" applyFill="1" applyBorder="1"/>
    <xf numFmtId="0" fontId="0" fillId="2" borderId="50" xfId="0" applyFill="1" applyBorder="1"/>
    <xf numFmtId="0" fontId="0" fillId="2" borderId="51" xfId="0" applyFill="1" applyBorder="1"/>
    <xf numFmtId="0" fontId="0" fillId="2" borderId="52" xfId="0" applyFill="1" applyBorder="1"/>
    <xf numFmtId="0" fontId="0" fillId="2" borderId="53" xfId="0" applyFill="1" applyBorder="1"/>
    <xf numFmtId="0" fontId="0" fillId="2" borderId="54" xfId="0" applyFill="1" applyBorder="1"/>
    <xf numFmtId="0" fontId="0" fillId="2" borderId="55" xfId="0" applyFill="1" applyBorder="1"/>
    <xf numFmtId="0" fontId="26" fillId="2" borderId="0" xfId="0" applyFont="1" applyFill="1" applyBorder="1" applyAlignment="1">
      <alignment horizontal="center"/>
    </xf>
    <xf numFmtId="0" fontId="26" fillId="2" borderId="10" xfId="0" applyFont="1" applyFill="1" applyBorder="1" applyAlignment="1">
      <alignment horizontal="center"/>
    </xf>
    <xf numFmtId="0" fontId="26" fillId="2" borderId="9" xfId="0" applyFont="1" applyFill="1" applyBorder="1" applyAlignment="1">
      <alignment horizontal="center"/>
    </xf>
    <xf numFmtId="0" fontId="3" fillId="2" borderId="0" xfId="0" applyFont="1" applyFill="1" applyBorder="1" applyAlignment="1">
      <alignment horizontal="center"/>
    </xf>
    <xf numFmtId="0" fontId="3" fillId="2" borderId="10" xfId="0" applyFont="1" applyFill="1" applyBorder="1" applyAlignment="1">
      <alignment horizontal="center"/>
    </xf>
    <xf numFmtId="0" fontId="0" fillId="2" borderId="12" xfId="0" applyFill="1" applyBorder="1"/>
    <xf numFmtId="0" fontId="0" fillId="2" borderId="1" xfId="0" applyFill="1" applyBorder="1"/>
    <xf numFmtId="0" fontId="0" fillId="2" borderId="13" xfId="0" applyFill="1" applyBorder="1"/>
    <xf numFmtId="165" fontId="26" fillId="2" borderId="9" xfId="0" applyNumberFormat="1" applyFont="1" applyFill="1" applyBorder="1" applyAlignment="1"/>
    <xf numFmtId="165" fontId="26" fillId="2" borderId="0" xfId="0" applyNumberFormat="1" applyFont="1" applyFill="1" applyBorder="1" applyAlignment="1"/>
    <xf numFmtId="165" fontId="26" fillId="2" borderId="10" xfId="0" applyNumberFormat="1" applyFont="1" applyFill="1" applyBorder="1" applyAlignment="1"/>
    <xf numFmtId="0" fontId="26" fillId="2" borderId="9" xfId="0" applyFont="1" applyFill="1" applyBorder="1" applyAlignment="1" applyProtection="1">
      <protection locked="0"/>
    </xf>
    <xf numFmtId="0" fontId="26" fillId="2" borderId="0" xfId="0" applyFont="1" applyFill="1" applyBorder="1" applyAlignment="1" applyProtection="1">
      <protection locked="0"/>
    </xf>
    <xf numFmtId="0" fontId="26" fillId="2" borderId="10" xfId="0" applyFont="1" applyFill="1" applyBorder="1" applyAlignment="1" applyProtection="1">
      <protection locked="0"/>
    </xf>
    <xf numFmtId="0" fontId="31" fillId="9" borderId="48" xfId="7" applyFont="1" applyFill="1" applyBorder="1" applyProtection="1"/>
    <xf numFmtId="0" fontId="6" fillId="2" borderId="6" xfId="2" applyFont="1" applyFill="1" applyBorder="1" applyProtection="1"/>
    <xf numFmtId="0" fontId="13" fillId="2" borderId="7" xfId="4" applyFont="1" applyFill="1" applyBorder="1" applyProtection="1"/>
    <xf numFmtId="0" fontId="6" fillId="2" borderId="8" xfId="4" applyFont="1" applyFill="1" applyBorder="1" applyAlignment="1" applyProtection="1">
      <alignment vertical="center"/>
    </xf>
    <xf numFmtId="0" fontId="16" fillId="5" borderId="0" xfId="4" applyFont="1" applyFill="1"/>
    <xf numFmtId="0" fontId="16" fillId="5" borderId="0" xfId="4" applyFont="1" applyFill="1" applyBorder="1" applyAlignment="1">
      <alignment horizontal="left" vertical="center" wrapText="1" indent="2"/>
    </xf>
    <xf numFmtId="0" fontId="16" fillId="5" borderId="0" xfId="4" applyFont="1" applyFill="1" applyBorder="1" applyAlignment="1">
      <alignment horizontal="center" vertical="center" wrapText="1"/>
    </xf>
    <xf numFmtId="0" fontId="13" fillId="5" borderId="0" xfId="4" applyFont="1" applyFill="1" applyAlignment="1">
      <alignment wrapText="1"/>
    </xf>
    <xf numFmtId="0" fontId="12" fillId="3" borderId="7" xfId="14" applyFont="1" applyFill="1" applyBorder="1" applyAlignment="1">
      <alignment horizontal="center" vertical="center" wrapText="1"/>
    </xf>
    <xf numFmtId="0" fontId="6" fillId="5" borderId="0" xfId="14" applyFont="1" applyFill="1" applyBorder="1" applyAlignment="1">
      <alignment horizontal="center" vertical="center" wrapText="1"/>
    </xf>
    <xf numFmtId="0" fontId="12" fillId="3" borderId="9" xfId="4" applyFont="1" applyFill="1" applyBorder="1" applyAlignment="1">
      <alignment horizontal="center" vertical="center" wrapText="1"/>
    </xf>
    <xf numFmtId="0" fontId="12" fillId="3" borderId="0" xfId="4" applyFont="1" applyFill="1" applyBorder="1" applyAlignment="1">
      <alignment horizontal="center" vertical="center" wrapText="1"/>
    </xf>
    <xf numFmtId="0" fontId="17" fillId="3" borderId="0" xfId="14" applyFont="1" applyFill="1" applyBorder="1" applyAlignment="1">
      <alignment horizontal="center" wrapText="1"/>
    </xf>
    <xf numFmtId="0" fontId="6" fillId="5" borderId="0" xfId="14" applyFont="1" applyFill="1" applyBorder="1" applyAlignment="1">
      <alignment horizontal="center" wrapText="1"/>
    </xf>
    <xf numFmtId="164" fontId="13" fillId="8" borderId="0" xfId="0" applyNumberFormat="1" applyFont="1" applyFill="1" applyBorder="1"/>
    <xf numFmtId="164" fontId="13" fillId="8" borderId="10" xfId="0" applyNumberFormat="1" applyFont="1" applyFill="1" applyBorder="1"/>
    <xf numFmtId="164" fontId="13" fillId="9" borderId="1" xfId="1" applyFont="1" applyFill="1" applyBorder="1"/>
    <xf numFmtId="0" fontId="6" fillId="0" borderId="29" xfId="4" applyFont="1" applyFill="1" applyBorder="1"/>
    <xf numFmtId="0" fontId="13" fillId="0" borderId="27" xfId="4" applyFont="1" applyFill="1" applyBorder="1"/>
    <xf numFmtId="0" fontId="13" fillId="0" borderId="27" xfId="14" applyFont="1" applyFill="1" applyBorder="1"/>
    <xf numFmtId="0" fontId="6" fillId="0" borderId="27" xfId="4" applyFont="1" applyFill="1" applyBorder="1" applyAlignment="1">
      <alignment vertical="center" wrapText="1"/>
    </xf>
    <xf numFmtId="164" fontId="13" fillId="8" borderId="27" xfId="0" applyNumberFormat="1" applyFont="1" applyFill="1" applyBorder="1"/>
    <xf numFmtId="0" fontId="6" fillId="0" borderId="0" xfId="4" applyFont="1" applyFill="1" applyBorder="1" applyAlignment="1">
      <alignment vertical="center"/>
    </xf>
    <xf numFmtId="0" fontId="6" fillId="0" borderId="0" xfId="4" applyFont="1" applyFill="1" applyBorder="1" applyAlignment="1">
      <alignment vertical="center" wrapText="1"/>
    </xf>
    <xf numFmtId="0" fontId="6" fillId="0" borderId="7" xfId="4" applyFont="1" applyFill="1" applyBorder="1" applyAlignment="1">
      <alignment horizontal="left" vertical="center" wrapText="1" indent="2"/>
    </xf>
    <xf numFmtId="0" fontId="6" fillId="0" borderId="0" xfId="4" applyFont="1" applyFill="1" applyBorder="1" applyAlignment="1">
      <alignment horizontal="left" vertical="center"/>
    </xf>
    <xf numFmtId="0" fontId="6" fillId="0" borderId="0" xfId="4" applyFont="1" applyFill="1" applyBorder="1" applyAlignment="1">
      <alignment horizontal="left" vertical="center" wrapText="1" indent="2"/>
    </xf>
    <xf numFmtId="0" fontId="6" fillId="7" borderId="0" xfId="4" applyFont="1" applyFill="1" applyBorder="1" applyAlignment="1">
      <alignment horizontal="left" vertical="center" wrapText="1" indent="6"/>
    </xf>
    <xf numFmtId="0" fontId="6" fillId="0" borderId="6" xfId="4" applyFont="1" applyFill="1" applyBorder="1"/>
    <xf numFmtId="164" fontId="13" fillId="8" borderId="7" xfId="0" applyNumberFormat="1" applyFont="1" applyFill="1" applyBorder="1"/>
    <xf numFmtId="164" fontId="13" fillId="8" borderId="4" xfId="0" applyNumberFormat="1" applyFont="1" applyFill="1" applyBorder="1"/>
    <xf numFmtId="164" fontId="13" fillId="8" borderId="5" xfId="0" applyNumberFormat="1" applyFont="1" applyFill="1" applyBorder="1"/>
    <xf numFmtId="0" fontId="13" fillId="5" borderId="0" xfId="4" applyFont="1" applyFill="1"/>
    <xf numFmtId="0" fontId="6" fillId="5" borderId="0" xfId="0" applyFont="1" applyFill="1" applyBorder="1" applyAlignment="1">
      <alignment horizontal="center" vertical="top"/>
    </xf>
    <xf numFmtId="0" fontId="6" fillId="2" borderId="3" xfId="0" applyFont="1" applyFill="1" applyBorder="1" applyAlignment="1">
      <alignment vertical="top"/>
    </xf>
    <xf numFmtId="0" fontId="6" fillId="2" borderId="4" xfId="0" applyFont="1" applyFill="1" applyBorder="1" applyAlignment="1">
      <alignment vertical="top"/>
    </xf>
    <xf numFmtId="0" fontId="6" fillId="2" borderId="5" xfId="0" applyFont="1" applyFill="1" applyBorder="1" applyAlignment="1">
      <alignment vertical="top"/>
    </xf>
    <xf numFmtId="0" fontId="15" fillId="0" borderId="2" xfId="0" applyFont="1" applyBorder="1"/>
    <xf numFmtId="0" fontId="15" fillId="2" borderId="3" xfId="0" applyFont="1" applyFill="1" applyBorder="1"/>
    <xf numFmtId="0" fontId="13" fillId="2" borderId="4" xfId="0" applyFont="1" applyFill="1" applyBorder="1"/>
    <xf numFmtId="0" fontId="13" fillId="2" borderId="5" xfId="0" applyFont="1" applyFill="1" applyBorder="1"/>
    <xf numFmtId="0" fontId="13" fillId="0" borderId="7" xfId="0" applyFont="1" applyBorder="1" applyProtection="1">
      <protection locked="0"/>
    </xf>
    <xf numFmtId="164" fontId="13" fillId="0" borderId="8" xfId="1" applyFont="1" applyBorder="1" applyProtection="1">
      <protection locked="0"/>
    </xf>
    <xf numFmtId="0" fontId="6" fillId="0" borderId="7" xfId="0" applyFont="1" applyBorder="1"/>
    <xf numFmtId="164" fontId="13" fillId="0" borderId="10" xfId="1" applyFont="1" applyBorder="1" applyProtection="1">
      <protection locked="0"/>
    </xf>
    <xf numFmtId="164" fontId="13" fillId="6" borderId="17" xfId="3" applyFont="1" applyFill="1" applyBorder="1" applyAlignment="1">
      <alignment horizontal="center"/>
    </xf>
    <xf numFmtId="0" fontId="13" fillId="2" borderId="6" xfId="0" applyFont="1" applyFill="1" applyBorder="1" applyAlignment="1" applyProtection="1">
      <alignment vertical="center"/>
      <protection locked="0"/>
    </xf>
    <xf numFmtId="0" fontId="13" fillId="2" borderId="7" xfId="0" applyFont="1" applyFill="1" applyBorder="1" applyProtection="1">
      <protection locked="0"/>
    </xf>
    <xf numFmtId="0" fontId="13" fillId="2" borderId="8" xfId="0" applyFont="1" applyFill="1" applyBorder="1" applyProtection="1">
      <protection locked="0"/>
    </xf>
    <xf numFmtId="0" fontId="13" fillId="0" borderId="0" xfId="0" applyFont="1" applyBorder="1" applyProtection="1">
      <protection locked="0"/>
    </xf>
    <xf numFmtId="0" fontId="6" fillId="0" borderId="0" xfId="0" applyFont="1" applyBorder="1"/>
    <xf numFmtId="164" fontId="13" fillId="6" borderId="18" xfId="3" applyFont="1" applyFill="1" applyBorder="1" applyAlignment="1">
      <alignment horizontal="center"/>
    </xf>
    <xf numFmtId="0" fontId="13" fillId="2" borderId="9" xfId="0" applyFont="1" applyFill="1" applyBorder="1" applyAlignment="1" applyProtection="1">
      <alignment vertical="center"/>
      <protection locked="0"/>
    </xf>
    <xf numFmtId="0" fontId="13" fillId="2" borderId="0" xfId="0" applyFont="1" applyFill="1" applyBorder="1" applyProtection="1">
      <protection locked="0"/>
    </xf>
    <xf numFmtId="0" fontId="13" fillId="2" borderId="10" xfId="0" applyFont="1" applyFill="1" applyBorder="1" applyProtection="1">
      <protection locked="0"/>
    </xf>
    <xf numFmtId="0" fontId="6" fillId="0" borderId="25" xfId="0" applyFont="1" applyBorder="1"/>
    <xf numFmtId="0" fontId="13" fillId="0" borderId="23" xfId="0" applyFont="1" applyBorder="1" applyProtection="1">
      <protection locked="0"/>
    </xf>
    <xf numFmtId="164" fontId="13" fillId="0" borderId="30" xfId="0" applyNumberFormat="1" applyFont="1" applyBorder="1" applyProtection="1">
      <protection locked="0"/>
    </xf>
    <xf numFmtId="0" fontId="6" fillId="0" borderId="23" xfId="0" applyFont="1" applyBorder="1"/>
    <xf numFmtId="164" fontId="13" fillId="6" borderId="28" xfId="3" applyFont="1" applyFill="1" applyBorder="1" applyAlignment="1">
      <alignment horizontal="center"/>
    </xf>
    <xf numFmtId="0" fontId="13" fillId="0" borderId="12" xfId="0" applyFont="1" applyBorder="1"/>
    <xf numFmtId="0" fontId="13" fillId="0" borderId="1" xfId="0" applyFont="1" applyBorder="1" applyProtection="1">
      <protection locked="0"/>
    </xf>
    <xf numFmtId="0" fontId="13" fillId="2" borderId="12" xfId="0" applyFont="1" applyFill="1" applyBorder="1" applyAlignment="1" applyProtection="1">
      <alignment vertical="center"/>
      <protection locked="0"/>
    </xf>
    <xf numFmtId="0" fontId="13" fillId="2" borderId="1" xfId="0" applyFont="1" applyFill="1" applyBorder="1" applyProtection="1">
      <protection locked="0"/>
    </xf>
    <xf numFmtId="0" fontId="13" fillId="2" borderId="13" xfId="0" applyFont="1" applyFill="1" applyBorder="1" applyProtection="1">
      <protection locked="0"/>
    </xf>
    <xf numFmtId="0" fontId="12" fillId="3" borderId="6" xfId="4" applyFont="1" applyFill="1" applyBorder="1" applyAlignment="1"/>
    <xf numFmtId="0" fontId="12" fillId="3" borderId="9" xfId="4" applyFont="1" applyFill="1" applyBorder="1" applyAlignment="1"/>
    <xf numFmtId="0" fontId="12" fillId="3" borderId="12" xfId="4" applyFont="1" applyFill="1" applyBorder="1" applyAlignment="1"/>
    <xf numFmtId="0" fontId="13" fillId="0" borderId="18" xfId="0" applyFont="1" applyBorder="1" applyProtection="1">
      <protection locked="0"/>
    </xf>
    <xf numFmtId="165" fontId="6" fillId="5" borderId="0" xfId="4" applyNumberFormat="1" applyFont="1" applyFill="1" applyBorder="1" applyAlignment="1">
      <alignment horizontal="left"/>
    </xf>
    <xf numFmtId="0" fontId="13" fillId="0" borderId="4" xfId="0" applyFont="1" applyFill="1" applyBorder="1"/>
    <xf numFmtId="0" fontId="12" fillId="5" borderId="0" xfId="4" applyFont="1" applyFill="1" applyBorder="1"/>
    <xf numFmtId="0" fontId="16" fillId="5" borderId="0" xfId="4" applyFont="1" applyFill="1" applyBorder="1"/>
    <xf numFmtId="10" fontId="13" fillId="5" borderId="0" xfId="0" applyNumberFormat="1" applyFont="1" applyFill="1"/>
    <xf numFmtId="0" fontId="6" fillId="5" borderId="0" xfId="0" applyFont="1" applyFill="1" applyBorder="1"/>
    <xf numFmtId="0" fontId="13" fillId="5" borderId="0" xfId="0" applyFont="1" applyFill="1" applyBorder="1" applyAlignment="1"/>
    <xf numFmtId="0" fontId="12" fillId="3" borderId="0" xfId="0" applyFont="1" applyFill="1" applyBorder="1" applyAlignment="1">
      <alignment horizontal="center" vertical="center"/>
    </xf>
    <xf numFmtId="0" fontId="17" fillId="3" borderId="18" xfId="0" applyFont="1" applyFill="1" applyBorder="1" applyAlignment="1">
      <alignment horizontal="center" vertical="center" wrapText="1"/>
    </xf>
    <xf numFmtId="0" fontId="6" fillId="0" borderId="9" xfId="0" applyFont="1" applyFill="1" applyBorder="1"/>
    <xf numFmtId="164" fontId="13" fillId="2" borderId="15" xfId="3" applyFont="1" applyFill="1" applyBorder="1" applyProtection="1">
      <protection locked="0"/>
    </xf>
    <xf numFmtId="164" fontId="13" fillId="8" borderId="15" xfId="3" applyFont="1" applyFill="1" applyBorder="1" applyProtection="1">
      <protection locked="0"/>
    </xf>
    <xf numFmtId="164" fontId="13" fillId="2" borderId="18" xfId="3" applyFont="1" applyFill="1" applyBorder="1" applyProtection="1">
      <protection locked="0"/>
    </xf>
    <xf numFmtId="0" fontId="6" fillId="0" borderId="3" xfId="0" applyFont="1" applyFill="1" applyBorder="1"/>
    <xf numFmtId="0" fontId="6" fillId="0" borderId="4" xfId="0" applyFont="1" applyFill="1" applyBorder="1"/>
    <xf numFmtId="0" fontId="13" fillId="0" borderId="4" xfId="0" applyFont="1" applyFill="1" applyBorder="1" applyAlignment="1"/>
    <xf numFmtId="164" fontId="6" fillId="8" borderId="2" xfId="0" applyNumberFormat="1" applyFont="1" applyFill="1" applyBorder="1" applyProtection="1"/>
    <xf numFmtId="0" fontId="6" fillId="0" borderId="0" xfId="4" applyFont="1" applyFill="1" applyBorder="1"/>
    <xf numFmtId="0" fontId="13" fillId="0" borderId="12" xfId="4" applyFont="1" applyFill="1" applyBorder="1"/>
    <xf numFmtId="0" fontId="13" fillId="0" borderId="1" xfId="4" applyFont="1" applyFill="1" applyBorder="1"/>
    <xf numFmtId="0" fontId="6" fillId="0" borderId="0" xfId="0" applyFont="1" applyFill="1" applyBorder="1"/>
    <xf numFmtId="0" fontId="6" fillId="0" borderId="10" xfId="0" applyFont="1" applyBorder="1" applyAlignment="1">
      <alignment horizontal="left"/>
    </xf>
    <xf numFmtId="164" fontId="13" fillId="5" borderId="0" xfId="0" applyNumberFormat="1" applyFont="1" applyFill="1" applyBorder="1"/>
    <xf numFmtId="43" fontId="13" fillId="5" borderId="0" xfId="0" applyNumberFormat="1" applyFont="1" applyFill="1"/>
    <xf numFmtId="0" fontId="6" fillId="5" borderId="0" xfId="4" applyFont="1" applyFill="1" applyBorder="1"/>
    <xf numFmtId="0" fontId="13" fillId="5" borderId="0" xfId="4" applyFont="1" applyFill="1" applyBorder="1"/>
    <xf numFmtId="0" fontId="6" fillId="5" borderId="0" xfId="4" applyFont="1" applyFill="1" applyBorder="1" applyAlignment="1">
      <alignment horizontal="left" vertical="center" wrapText="1" indent="2"/>
    </xf>
    <xf numFmtId="164" fontId="13" fillId="8" borderId="18" xfId="0" applyNumberFormat="1" applyFont="1" applyFill="1" applyBorder="1"/>
    <xf numFmtId="164" fontId="13" fillId="9" borderId="18" xfId="1" applyFont="1" applyFill="1" applyBorder="1"/>
    <xf numFmtId="164" fontId="13" fillId="9" borderId="22" xfId="1" applyFont="1" applyFill="1" applyBorder="1"/>
    <xf numFmtId="164" fontId="13" fillId="8" borderId="28" xfId="0" applyNumberFormat="1" applyFont="1" applyFill="1" applyBorder="1"/>
    <xf numFmtId="164" fontId="13" fillId="8" borderId="18" xfId="1" applyFont="1" applyFill="1" applyBorder="1"/>
    <xf numFmtId="164" fontId="13" fillId="8" borderId="17" xfId="0" applyNumberFormat="1" applyFont="1" applyFill="1" applyBorder="1"/>
    <xf numFmtId="164" fontId="13" fillId="13" borderId="0" xfId="0" applyNumberFormat="1" applyFont="1" applyFill="1" applyBorder="1"/>
    <xf numFmtId="0" fontId="6" fillId="13" borderId="0" xfId="0" applyFont="1" applyFill="1" applyAlignment="1">
      <alignment horizontal="center"/>
    </xf>
    <xf numFmtId="164" fontId="13" fillId="13" borderId="0" xfId="0" applyNumberFormat="1" applyFont="1" applyFill="1"/>
    <xf numFmtId="164" fontId="13" fillId="8" borderId="22" xfId="0" applyNumberFormat="1" applyFont="1" applyFill="1" applyBorder="1"/>
    <xf numFmtId="164" fontId="13" fillId="8" borderId="3" xfId="0" applyNumberFormat="1" applyFont="1" applyFill="1" applyBorder="1"/>
    <xf numFmtId="0" fontId="12" fillId="3" borderId="8" xfId="14" applyFont="1" applyFill="1" applyBorder="1" applyAlignment="1">
      <alignment horizontal="center" vertical="center" wrapText="1"/>
    </xf>
    <xf numFmtId="0" fontId="17" fillId="3" borderId="10" xfId="14" applyFont="1" applyFill="1" applyBorder="1" applyAlignment="1">
      <alignment horizontal="center" wrapText="1"/>
    </xf>
    <xf numFmtId="164" fontId="13" fillId="8" borderId="0" xfId="1" applyFont="1" applyFill="1" applyBorder="1"/>
    <xf numFmtId="0" fontId="13" fillId="0" borderId="1" xfId="4" applyFont="1" applyFill="1" applyBorder="1" applyAlignment="1"/>
    <xf numFmtId="0" fontId="13" fillId="0" borderId="1" xfId="4" applyFont="1" applyFill="1" applyBorder="1" applyAlignment="1">
      <alignment horizontal="left" vertical="center"/>
    </xf>
    <xf numFmtId="0" fontId="13" fillId="0" borderId="1" xfId="4" applyFont="1" applyFill="1" applyBorder="1" applyAlignment="1">
      <alignment horizontal="left" vertical="center" wrapText="1" indent="6"/>
    </xf>
    <xf numFmtId="0" fontId="6" fillId="0" borderId="27" xfId="4" applyFont="1" applyFill="1" applyBorder="1" applyAlignment="1">
      <alignment horizontal="left" vertical="center" wrapText="1" indent="2"/>
    </xf>
    <xf numFmtId="0" fontId="13" fillId="0" borderId="29" xfId="0" applyFont="1" applyBorder="1"/>
    <xf numFmtId="0" fontId="12" fillId="3" borderId="6" xfId="14" applyFont="1" applyFill="1" applyBorder="1" applyAlignment="1">
      <alignment horizontal="center" vertical="center" wrapText="1"/>
    </xf>
    <xf numFmtId="0" fontId="17" fillId="3" borderId="9" xfId="14" applyFont="1" applyFill="1" applyBorder="1" applyAlignment="1">
      <alignment horizontal="center" wrapText="1"/>
    </xf>
    <xf numFmtId="164" fontId="13" fillId="8" borderId="9" xfId="0" applyNumberFormat="1" applyFont="1" applyFill="1" applyBorder="1"/>
    <xf numFmtId="164" fontId="13" fillId="9" borderId="9" xfId="1" applyFont="1" applyFill="1" applyBorder="1"/>
    <xf numFmtId="164" fontId="13" fillId="9" borderId="12" xfId="1" applyFont="1" applyFill="1" applyBorder="1"/>
    <xf numFmtId="164" fontId="13" fillId="8" borderId="9" xfId="1" applyFont="1" applyFill="1" applyBorder="1"/>
    <xf numFmtId="0" fontId="6" fillId="5" borderId="0" xfId="14" applyFont="1" applyFill="1" applyBorder="1"/>
    <xf numFmtId="0" fontId="13" fillId="5" borderId="0" xfId="14" applyFont="1" applyFill="1" applyBorder="1" applyAlignment="1"/>
    <xf numFmtId="0" fontId="13" fillId="5" borderId="0" xfId="14" applyFont="1" applyFill="1" applyBorder="1"/>
    <xf numFmtId="164" fontId="13" fillId="5" borderId="0" xfId="1" applyFont="1" applyFill="1" applyBorder="1"/>
    <xf numFmtId="0" fontId="12" fillId="5" borderId="9" xfId="14" applyFont="1" applyFill="1" applyBorder="1" applyAlignment="1">
      <alignment horizontal="center" vertical="center" wrapText="1"/>
    </xf>
    <xf numFmtId="0" fontId="17" fillId="5" borderId="9" xfId="14" applyFont="1" applyFill="1" applyBorder="1" applyAlignment="1">
      <alignment horizontal="center" vertical="center" wrapText="1"/>
    </xf>
    <xf numFmtId="164" fontId="13" fillId="9" borderId="2" xfId="1" applyFont="1" applyFill="1" applyBorder="1"/>
    <xf numFmtId="164" fontId="13" fillId="8" borderId="2" xfId="1" applyFont="1" applyFill="1" applyBorder="1"/>
    <xf numFmtId="164" fontId="13" fillId="8" borderId="22" xfId="1" applyFont="1" applyFill="1" applyBorder="1"/>
    <xf numFmtId="164" fontId="13" fillId="12" borderId="2" xfId="0" applyNumberFormat="1" applyFont="1" applyFill="1" applyBorder="1"/>
    <xf numFmtId="0" fontId="6" fillId="13" borderId="0" xfId="0" applyFont="1" applyFill="1"/>
    <xf numFmtId="0" fontId="12" fillId="3" borderId="2" xfId="0" applyFont="1" applyFill="1" applyBorder="1" applyAlignment="1">
      <alignment horizontal="center" vertical="center"/>
    </xf>
    <xf numFmtId="0" fontId="12" fillId="3" borderId="5" xfId="0" applyFont="1" applyFill="1" applyBorder="1" applyAlignment="1">
      <alignment horizontal="center" vertical="center"/>
    </xf>
    <xf numFmtId="49" fontId="6" fillId="9" borderId="12" xfId="0" applyNumberFormat="1" applyFont="1" applyFill="1" applyBorder="1" applyAlignment="1">
      <alignment horizontal="center"/>
    </xf>
    <xf numFmtId="0" fontId="12" fillId="3" borderId="2" xfId="4" applyFont="1" applyFill="1" applyBorder="1" applyAlignment="1">
      <alignment horizontal="center" vertical="center" wrapText="1"/>
    </xf>
    <xf numFmtId="0" fontId="5" fillId="0" borderId="57" xfId="7" applyFont="1" applyFill="1" applyBorder="1" applyProtection="1"/>
    <xf numFmtId="0" fontId="5" fillId="0" borderId="56" xfId="7" applyFont="1" applyFill="1" applyBorder="1" applyProtection="1"/>
    <xf numFmtId="0" fontId="5" fillId="8" borderId="9" xfId="7" applyFont="1" applyFill="1" applyBorder="1" applyProtection="1"/>
    <xf numFmtId="0" fontId="5" fillId="0" borderId="58" xfId="7" applyFont="1" applyFill="1" applyBorder="1" applyProtection="1"/>
    <xf numFmtId="0" fontId="5" fillId="10" borderId="49" xfId="0" applyFont="1" applyFill="1" applyBorder="1"/>
    <xf numFmtId="0" fontId="5" fillId="2" borderId="58" xfId="0" applyFont="1" applyFill="1" applyBorder="1"/>
    <xf numFmtId="164" fontId="13" fillId="9" borderId="20" xfId="0" applyNumberFormat="1" applyFont="1" applyFill="1" applyBorder="1" applyProtection="1">
      <protection locked="0"/>
    </xf>
    <xf numFmtId="164" fontId="13" fillId="9" borderId="11" xfId="0" applyNumberFormat="1" applyFont="1" applyFill="1" applyBorder="1"/>
    <xf numFmtId="0" fontId="6" fillId="2" borderId="6" xfId="0" applyFont="1" applyFill="1" applyBorder="1" applyAlignment="1">
      <alignment horizontal="left" vertical="top"/>
    </xf>
    <xf numFmtId="0" fontId="6" fillId="2" borderId="8" xfId="0" applyFont="1" applyFill="1" applyBorder="1" applyAlignment="1">
      <alignment horizontal="left" vertical="top"/>
    </xf>
    <xf numFmtId="164" fontId="13" fillId="9" borderId="0" xfId="0" applyNumberFormat="1" applyFont="1" applyFill="1" applyBorder="1" applyProtection="1"/>
    <xf numFmtId="164" fontId="13" fillId="9" borderId="0" xfId="0" applyNumberFormat="1" applyFont="1" applyFill="1" applyBorder="1"/>
    <xf numFmtId="0" fontId="13" fillId="3" borderId="6" xfId="0" applyFont="1" applyFill="1" applyBorder="1"/>
    <xf numFmtId="0" fontId="13" fillId="3" borderId="7" xfId="0" applyFont="1" applyFill="1" applyBorder="1"/>
    <xf numFmtId="0" fontId="13" fillId="3" borderId="9" xfId="0" applyFont="1" applyFill="1" applyBorder="1"/>
    <xf numFmtId="0" fontId="13" fillId="3" borderId="0" xfId="0" applyFont="1" applyFill="1" applyBorder="1"/>
    <xf numFmtId="0" fontId="12" fillId="3" borderId="7" xfId="0" applyFont="1" applyFill="1" applyBorder="1" applyAlignment="1">
      <alignment horizontal="center"/>
    </xf>
    <xf numFmtId="0" fontId="12" fillId="3" borderId="0" xfId="0" applyFont="1" applyFill="1" applyBorder="1" applyAlignment="1">
      <alignment horizontal="center"/>
    </xf>
    <xf numFmtId="0" fontId="12" fillId="3" borderId="9" xfId="0" applyFont="1" applyFill="1" applyBorder="1" applyAlignment="1">
      <alignment horizontal="center"/>
    </xf>
    <xf numFmtId="0" fontId="12" fillId="3" borderId="10" xfId="0" applyFont="1" applyFill="1" applyBorder="1" applyAlignment="1">
      <alignment horizontal="center"/>
    </xf>
    <xf numFmtId="0" fontId="13" fillId="5" borderId="0" xfId="0" applyFont="1" applyFill="1" applyAlignment="1">
      <alignment horizontal="center" vertical="center"/>
    </xf>
    <xf numFmtId="0" fontId="13" fillId="0" borderId="18" xfId="0" applyFont="1" applyBorder="1" applyAlignment="1">
      <alignment horizontal="center"/>
    </xf>
    <xf numFmtId="0" fontId="13" fillId="0" borderId="18" xfId="0" applyFont="1" applyBorder="1" applyAlignment="1">
      <alignment horizontal="left"/>
    </xf>
    <xf numFmtId="0" fontId="13" fillId="2" borderId="17" xfId="0" applyFont="1" applyFill="1" applyBorder="1" applyAlignment="1">
      <alignment horizontal="left" vertical="top" wrapText="1"/>
    </xf>
    <xf numFmtId="0" fontId="13" fillId="2" borderId="18" xfId="0" applyFont="1" applyFill="1" applyBorder="1"/>
    <xf numFmtId="0" fontId="13" fillId="2" borderId="18" xfId="0" applyFont="1" applyFill="1" applyBorder="1" applyAlignment="1">
      <alignment horizontal="left" vertical="top" wrapText="1"/>
    </xf>
    <xf numFmtId="0" fontId="13" fillId="2" borderId="22" xfId="0" applyFont="1" applyFill="1" applyBorder="1"/>
    <xf numFmtId="0" fontId="13" fillId="2" borderId="22" xfId="0" applyFont="1" applyFill="1" applyBorder="1" applyAlignment="1">
      <alignment horizontal="left" vertical="top" wrapText="1"/>
    </xf>
    <xf numFmtId="0" fontId="13" fillId="0" borderId="0" xfId="0" applyFont="1" applyFill="1" applyAlignment="1">
      <alignment horizontal="center" vertical="center"/>
    </xf>
    <xf numFmtId="0" fontId="12" fillId="3" borderId="17" xfId="17" applyFont="1" applyFill="1" applyBorder="1"/>
    <xf numFmtId="0" fontId="6" fillId="4" borderId="17" xfId="17" applyNumberFormat="1" applyFont="1" applyFill="1" applyBorder="1" applyAlignment="1">
      <alignment horizontal="left"/>
    </xf>
    <xf numFmtId="0" fontId="12" fillId="3" borderId="18" xfId="17" applyFont="1" applyFill="1" applyBorder="1"/>
    <xf numFmtId="166" fontId="6" fillId="4" borderId="18" xfId="17" applyNumberFormat="1" applyFont="1" applyFill="1" applyBorder="1" applyAlignment="1">
      <alignment horizontal="left"/>
    </xf>
    <xf numFmtId="0" fontId="12" fillId="3" borderId="22" xfId="17" applyFont="1" applyFill="1" applyBorder="1"/>
    <xf numFmtId="1" fontId="6" fillId="4" borderId="22" xfId="17" applyNumberFormat="1" applyFont="1" applyFill="1" applyBorder="1" applyAlignment="1">
      <alignment horizontal="left"/>
    </xf>
    <xf numFmtId="0" fontId="12" fillId="3" borderId="2" xfId="17" applyFont="1" applyFill="1" applyBorder="1" applyAlignment="1">
      <alignment horizontal="center"/>
    </xf>
    <xf numFmtId="0" fontId="6" fillId="0" borderId="6" xfId="17" applyFont="1" applyFill="1" applyBorder="1"/>
    <xf numFmtId="0" fontId="19" fillId="0" borderId="17" xfId="0" applyFont="1" applyBorder="1" applyAlignment="1">
      <alignment horizontal="center"/>
    </xf>
    <xf numFmtId="164" fontId="13" fillId="6" borderId="31" xfId="18" quotePrefix="1" applyFont="1" applyFill="1" applyBorder="1" applyAlignment="1">
      <alignment vertical="center"/>
    </xf>
    <xf numFmtId="0" fontId="6" fillId="0" borderId="17" xfId="0" applyFont="1" applyBorder="1"/>
    <xf numFmtId="164" fontId="13" fillId="6" borderId="31" xfId="18" applyFont="1" applyFill="1" applyBorder="1" applyAlignment="1">
      <alignment vertical="center"/>
    </xf>
    <xf numFmtId="164" fontId="6" fillId="0" borderId="10" xfId="3" applyFont="1" applyFill="1" applyBorder="1"/>
    <xf numFmtId="0" fontId="6" fillId="0" borderId="18" xfId="0" applyFont="1" applyBorder="1"/>
    <xf numFmtId="0" fontId="19" fillId="0" borderId="18" xfId="0" applyFont="1" applyBorder="1" applyAlignment="1">
      <alignment horizontal="center"/>
    </xf>
    <xf numFmtId="0" fontId="6" fillId="2" borderId="17" xfId="0" applyFont="1" applyFill="1" applyBorder="1"/>
    <xf numFmtId="164" fontId="6" fillId="8" borderId="10" xfId="3" applyFont="1" applyFill="1" applyBorder="1"/>
    <xf numFmtId="0" fontId="6" fillId="0" borderId="9" xfId="0" applyFont="1" applyBorder="1" applyAlignment="1"/>
    <xf numFmtId="164" fontId="13" fillId="0" borderId="9" xfId="0" applyNumberFormat="1" applyFont="1" applyBorder="1" applyAlignment="1">
      <alignment horizontal="left"/>
    </xf>
    <xf numFmtId="0" fontId="6" fillId="0" borderId="12" xfId="0" applyFont="1" applyBorder="1"/>
    <xf numFmtId="0" fontId="12" fillId="3" borderId="17" xfId="0" applyFont="1" applyFill="1" applyBorder="1"/>
    <xf numFmtId="0" fontId="6" fillId="0" borderId="10" xfId="3" applyNumberFormat="1" applyFont="1" applyFill="1" applyBorder="1"/>
    <xf numFmtId="0" fontId="6" fillId="0" borderId="8" xfId="3" applyNumberFormat="1" applyFont="1" applyFill="1" applyBorder="1"/>
    <xf numFmtId="164" fontId="13" fillId="6" borderId="50" xfId="18" applyFont="1" applyFill="1" applyBorder="1" applyAlignment="1">
      <alignment vertical="center"/>
    </xf>
    <xf numFmtId="164" fontId="13" fillId="5" borderId="0" xfId="18" applyFont="1" applyFill="1" applyBorder="1" applyAlignment="1">
      <alignment vertical="center"/>
    </xf>
    <xf numFmtId="10" fontId="13" fillId="5" borderId="0" xfId="6" applyNumberFormat="1" applyFont="1" applyFill="1" applyBorder="1" applyAlignment="1">
      <alignment vertical="center"/>
    </xf>
    <xf numFmtId="164" fontId="6" fillId="0" borderId="10" xfId="3" applyNumberFormat="1" applyFont="1" applyFill="1" applyBorder="1"/>
    <xf numFmtId="164" fontId="6" fillId="8" borderId="10" xfId="0" applyNumberFormat="1" applyFont="1" applyFill="1" applyBorder="1"/>
    <xf numFmtId="0" fontId="13" fillId="5" borderId="0" xfId="0" applyFont="1" applyFill="1" applyBorder="1" applyAlignment="1">
      <alignment horizontal="center" vertical="center"/>
    </xf>
    <xf numFmtId="0" fontId="6" fillId="8" borderId="10" xfId="0" applyFont="1" applyFill="1" applyBorder="1"/>
    <xf numFmtId="0" fontId="6" fillId="0" borderId="10" xfId="0" applyFont="1" applyFill="1" applyBorder="1"/>
    <xf numFmtId="0" fontId="6" fillId="0" borderId="13" xfId="0" applyFont="1" applyFill="1" applyBorder="1"/>
    <xf numFmtId="164" fontId="6" fillId="0" borderId="10" xfId="0" applyNumberFormat="1" applyFont="1" applyFill="1" applyBorder="1"/>
    <xf numFmtId="164" fontId="6" fillId="8" borderId="13" xfId="0" applyNumberFormat="1" applyFont="1" applyFill="1" applyBorder="1"/>
    <xf numFmtId="0" fontId="13" fillId="0" borderId="60" xfId="0" applyFont="1" applyBorder="1"/>
    <xf numFmtId="164" fontId="6" fillId="0" borderId="34" xfId="3" applyFont="1" applyFill="1" applyBorder="1" applyProtection="1">
      <protection locked="0"/>
    </xf>
    <xf numFmtId="164" fontId="6" fillId="2" borderId="14" xfId="3" applyFont="1" applyFill="1" applyBorder="1"/>
    <xf numFmtId="164" fontId="6" fillId="8" borderId="8" xfId="3" applyFont="1" applyFill="1" applyBorder="1"/>
    <xf numFmtId="164" fontId="6" fillId="2" borderId="11" xfId="3" applyFont="1" applyFill="1" applyBorder="1"/>
    <xf numFmtId="164" fontId="6" fillId="2" borderId="35" xfId="0" applyNumberFormat="1" applyFont="1" applyFill="1" applyBorder="1"/>
    <xf numFmtId="0" fontId="5" fillId="2" borderId="40" xfId="0" applyFont="1" applyFill="1" applyBorder="1"/>
    <xf numFmtId="0" fontId="35" fillId="3" borderId="22" xfId="0" applyFont="1" applyFill="1" applyBorder="1" applyAlignment="1">
      <alignment horizontal="left"/>
    </xf>
    <xf numFmtId="0" fontId="7" fillId="0" borderId="0" xfId="0" applyFont="1"/>
    <xf numFmtId="0" fontId="36" fillId="0" borderId="0" xfId="0" applyFont="1"/>
    <xf numFmtId="167" fontId="34" fillId="0" borderId="0" xfId="0" quotePrefix="1" applyNumberFormat="1" applyFont="1" applyAlignment="1">
      <alignment horizontal="left"/>
    </xf>
    <xf numFmtId="0" fontId="33" fillId="3" borderId="17" xfId="0" applyFont="1" applyFill="1" applyBorder="1" applyAlignment="1">
      <alignment horizontal="center"/>
    </xf>
    <xf numFmtId="0" fontId="37" fillId="0" borderId="0" xfId="0" applyFont="1" applyFill="1"/>
    <xf numFmtId="168" fontId="0" fillId="0" borderId="61" xfId="0" applyNumberFormat="1" applyFont="1" applyFill="1" applyBorder="1" applyAlignment="1" applyProtection="1">
      <alignment horizontal="center" vertical="center"/>
    </xf>
    <xf numFmtId="168" fontId="0" fillId="0" borderId="62" xfId="0" applyNumberFormat="1" applyFont="1" applyFill="1" applyBorder="1" applyAlignment="1" applyProtection="1">
      <alignment horizontal="center" vertical="center"/>
    </xf>
    <xf numFmtId="167" fontId="0" fillId="0" borderId="62" xfId="0" quotePrefix="1" applyNumberFormat="1" applyFont="1" applyFill="1" applyBorder="1" applyAlignment="1" applyProtection="1">
      <alignment horizontal="center" vertical="center"/>
    </xf>
    <xf numFmtId="167" fontId="0" fillId="0" borderId="62" xfId="0" quotePrefix="1" applyNumberFormat="1" applyFont="1" applyFill="1" applyBorder="1" applyAlignment="1" applyProtection="1">
      <alignment horizontal="center" vertical="center" wrapText="1"/>
    </xf>
    <xf numFmtId="0" fontId="0" fillId="0" borderId="63" xfId="0" applyBorder="1" applyAlignment="1">
      <alignment wrapText="1"/>
    </xf>
    <xf numFmtId="0" fontId="0" fillId="0" borderId="64" xfId="0" applyBorder="1" applyAlignment="1">
      <alignment horizontal="center" vertical="center"/>
    </xf>
    <xf numFmtId="0" fontId="0" fillId="0" borderId="21" xfId="0" applyBorder="1" applyAlignment="1">
      <alignment horizontal="center" vertical="center"/>
    </xf>
    <xf numFmtId="15" fontId="0" fillId="0" borderId="21" xfId="0" applyNumberFormat="1" applyBorder="1" applyAlignment="1">
      <alignment horizontal="center" vertical="center"/>
    </xf>
    <xf numFmtId="0" fontId="0" fillId="0" borderId="65" xfId="0" applyBorder="1" applyAlignment="1">
      <alignment vertical="center"/>
    </xf>
    <xf numFmtId="0" fontId="0" fillId="0" borderId="0" xfId="0" applyAlignment="1">
      <alignment vertical="center"/>
    </xf>
    <xf numFmtId="0" fontId="0" fillId="0" borderId="65" xfId="0" applyBorder="1" applyAlignment="1">
      <alignment wrapText="1"/>
    </xf>
    <xf numFmtId="167" fontId="0" fillId="0" borderId="44" xfId="0" quotePrefix="1" applyNumberFormat="1" applyFont="1" applyFill="1" applyBorder="1" applyAlignment="1" applyProtection="1">
      <alignment horizontal="center" vertical="center"/>
    </xf>
    <xf numFmtId="167" fontId="0" fillId="0" borderId="44" xfId="0" quotePrefix="1" applyNumberFormat="1" applyFont="1" applyFill="1" applyBorder="1" applyAlignment="1" applyProtection="1">
      <alignment horizontal="center" vertical="center" wrapText="1"/>
    </xf>
    <xf numFmtId="0" fontId="0" fillId="0" borderId="67" xfId="0" applyBorder="1" applyAlignment="1">
      <alignment wrapText="1"/>
    </xf>
    <xf numFmtId="0" fontId="0" fillId="0" borderId="0" xfId="0" applyBorder="1" applyAlignment="1">
      <alignment horizontal="center"/>
    </xf>
    <xf numFmtId="15" fontId="0" fillId="0" borderId="0" xfId="0" applyNumberFormat="1" applyBorder="1" applyAlignment="1">
      <alignment horizontal="center"/>
    </xf>
    <xf numFmtId="0" fontId="0" fillId="0" borderId="0" xfId="0" applyBorder="1"/>
    <xf numFmtId="0" fontId="35" fillId="3" borderId="18" xfId="0" applyFont="1" applyFill="1" applyBorder="1" applyAlignment="1">
      <alignment horizontal="left"/>
    </xf>
    <xf numFmtId="167" fontId="34" fillId="0" borderId="68" xfId="0" quotePrefix="1" applyNumberFormat="1" applyFont="1" applyFill="1" applyBorder="1" applyAlignment="1">
      <alignment horizontal="left"/>
    </xf>
    <xf numFmtId="0" fontId="0" fillId="0" borderId="69" xfId="0" applyBorder="1"/>
    <xf numFmtId="0" fontId="33" fillId="3" borderId="2" xfId="0" applyFont="1" applyFill="1" applyBorder="1" applyAlignment="1">
      <alignment horizontal="center"/>
    </xf>
    <xf numFmtId="168" fontId="0" fillId="0" borderId="70" xfId="0" applyNumberFormat="1" applyFont="1" applyFill="1" applyBorder="1" applyAlignment="1" applyProtection="1">
      <alignment horizontal="center" vertical="center"/>
    </xf>
    <xf numFmtId="168" fontId="0" fillId="0" borderId="71" xfId="0" applyNumberFormat="1" applyFont="1" applyFill="1" applyBorder="1" applyAlignment="1" applyProtection="1">
      <alignment horizontal="center" vertical="center"/>
    </xf>
    <xf numFmtId="167" fontId="0" fillId="0" borderId="71" xfId="0" quotePrefix="1" applyNumberFormat="1" applyFont="1" applyFill="1" applyBorder="1" applyAlignment="1" applyProtection="1">
      <alignment horizontal="center" vertical="center"/>
    </xf>
    <xf numFmtId="167" fontId="0" fillId="0" borderId="71" xfId="0" quotePrefix="1" applyNumberFormat="1" applyFont="1" applyFill="1" applyBorder="1" applyAlignment="1" applyProtection="1">
      <alignment horizontal="center" vertical="center" wrapText="1"/>
    </xf>
    <xf numFmtId="0" fontId="0" fillId="0" borderId="72" xfId="0" applyBorder="1" applyAlignment="1">
      <alignment wrapText="1"/>
    </xf>
    <xf numFmtId="0" fontId="0" fillId="0" borderId="73" xfId="0" applyBorder="1" applyAlignment="1">
      <alignment horizontal="center" vertical="center"/>
    </xf>
    <xf numFmtId="0" fontId="0" fillId="0" borderId="74" xfId="0" applyBorder="1" applyAlignment="1">
      <alignment horizontal="center" vertical="center"/>
    </xf>
    <xf numFmtId="15" fontId="0" fillId="0" borderId="74" xfId="0" applyNumberFormat="1" applyBorder="1" applyAlignment="1">
      <alignment horizontal="center" vertical="center"/>
    </xf>
    <xf numFmtId="0" fontId="0" fillId="0" borderId="75" xfId="0" applyBorder="1" applyAlignment="1">
      <alignment vertical="center"/>
    </xf>
    <xf numFmtId="168" fontId="0" fillId="0" borderId="58" xfId="0" applyNumberFormat="1" applyFont="1" applyFill="1" applyBorder="1" applyAlignment="1" applyProtection="1">
      <alignment horizontal="center" vertical="center"/>
    </xf>
    <xf numFmtId="167" fontId="0" fillId="0" borderId="58" xfId="0" quotePrefix="1" applyNumberFormat="1" applyFont="1" applyFill="1" applyBorder="1" applyAlignment="1" applyProtection="1">
      <alignment horizontal="center" vertical="center"/>
    </xf>
    <xf numFmtId="167" fontId="0" fillId="0" borderId="58" xfId="0" quotePrefix="1" applyNumberFormat="1" applyFont="1" applyFill="1" applyBorder="1" applyAlignment="1" applyProtection="1">
      <alignment horizontal="center" vertical="center" wrapText="1"/>
    </xf>
    <xf numFmtId="0" fontId="0" fillId="0" borderId="76" xfId="0" applyBorder="1" applyAlignment="1">
      <alignment horizontal="center" vertical="center"/>
    </xf>
    <xf numFmtId="168" fontId="0" fillId="0" borderId="76" xfId="0" applyNumberFormat="1" applyFont="1" applyFill="1" applyBorder="1" applyAlignment="1" applyProtection="1">
      <alignment horizontal="center" vertical="center"/>
    </xf>
    <xf numFmtId="168" fontId="0" fillId="0" borderId="12" xfId="0" applyNumberFormat="1" applyFont="1" applyFill="1" applyBorder="1" applyAlignment="1" applyProtection="1">
      <alignment horizontal="center" vertical="center"/>
    </xf>
    <xf numFmtId="168" fontId="0" fillId="0" borderId="77" xfId="0" applyNumberFormat="1" applyFont="1" applyFill="1" applyBorder="1" applyAlignment="1" applyProtection="1">
      <alignment horizontal="center" vertical="center"/>
    </xf>
    <xf numFmtId="167" fontId="0" fillId="0" borderId="77" xfId="0" quotePrefix="1" applyNumberFormat="1" applyFont="1" applyFill="1" applyBorder="1" applyAlignment="1" applyProtection="1">
      <alignment horizontal="center" vertical="center"/>
    </xf>
    <xf numFmtId="167" fontId="0" fillId="0" borderId="77" xfId="0" quotePrefix="1" applyNumberFormat="1" applyFont="1" applyFill="1" applyBorder="1" applyAlignment="1" applyProtection="1">
      <alignment horizontal="center" vertical="center" wrapText="1"/>
    </xf>
    <xf numFmtId="0" fontId="0" fillId="0" borderId="78" xfId="0" applyBorder="1" applyAlignment="1">
      <alignment wrapText="1"/>
    </xf>
    <xf numFmtId="15" fontId="34" fillId="0" borderId="0" xfId="0" quotePrefix="1" applyNumberFormat="1" applyFont="1" applyAlignment="1">
      <alignment horizontal="left"/>
    </xf>
    <xf numFmtId="0" fontId="0" fillId="0" borderId="76" xfId="0" applyFont="1" applyFill="1" applyBorder="1" applyAlignment="1" applyProtection="1">
      <alignment horizontal="center" vertical="center"/>
    </xf>
    <xf numFmtId="0" fontId="0" fillId="0" borderId="58" xfId="0" applyFont="1" applyFill="1" applyBorder="1" applyAlignment="1" applyProtection="1">
      <alignment horizontal="center" vertical="center"/>
    </xf>
    <xf numFmtId="15" fontId="0" fillId="0" borderId="58" xfId="0" quotePrefix="1" applyNumberFormat="1" applyFont="1" applyFill="1" applyBorder="1" applyAlignment="1" applyProtection="1">
      <alignment horizontal="center" vertical="center"/>
    </xf>
    <xf numFmtId="0" fontId="0" fillId="0" borderId="58" xfId="0" quotePrefix="1" applyFont="1" applyFill="1" applyBorder="1" applyAlignment="1" applyProtection="1">
      <alignment horizontal="center" vertical="center" wrapText="1"/>
    </xf>
    <xf numFmtId="0" fontId="0" fillId="0" borderId="65" xfId="0" applyBorder="1" applyAlignment="1">
      <alignment vertical="center" wrapText="1"/>
    </xf>
    <xf numFmtId="0" fontId="0" fillId="0" borderId="0" xfId="0" applyFont="1" applyFill="1" applyBorder="1" applyAlignment="1" applyProtection="1">
      <alignment horizontal="center" vertical="center"/>
    </xf>
    <xf numFmtId="15" fontId="0" fillId="0" borderId="0" xfId="0" quotePrefix="1" applyNumberFormat="1" applyFont="1" applyFill="1" applyBorder="1" applyAlignment="1" applyProtection="1">
      <alignment horizontal="center" vertical="center"/>
    </xf>
    <xf numFmtId="0" fontId="0" fillId="0" borderId="0" xfId="0" quotePrefix="1" applyFont="1" applyFill="1" applyBorder="1" applyAlignment="1" applyProtection="1">
      <alignment horizontal="center" vertical="center" wrapText="1"/>
    </xf>
    <xf numFmtId="0" fontId="0" fillId="0" borderId="0" xfId="0" applyBorder="1" applyAlignment="1">
      <alignment vertical="center" wrapText="1"/>
    </xf>
    <xf numFmtId="0" fontId="0" fillId="0" borderId="0" xfId="0" applyBorder="1" applyAlignment="1">
      <alignment wrapText="1"/>
    </xf>
    <xf numFmtId="15" fontId="0" fillId="0" borderId="58" xfId="0" quotePrefix="1" applyNumberFormat="1" applyFont="1" applyFill="1" applyBorder="1" applyAlignment="1" applyProtection="1">
      <alignment horizontal="center" vertical="center" wrapText="1"/>
    </xf>
    <xf numFmtId="0" fontId="0" fillId="0" borderId="58" xfId="0" quotePrefix="1" applyFont="1" applyFill="1" applyBorder="1" applyAlignment="1" applyProtection="1">
      <alignment horizontal="center" vertical="center"/>
    </xf>
    <xf numFmtId="0" fontId="0" fillId="0" borderId="64"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0" fillId="0" borderId="79" xfId="0" applyFont="1" applyFill="1" applyBorder="1" applyAlignment="1" applyProtection="1">
      <alignment horizontal="center" vertical="center"/>
    </xf>
    <xf numFmtId="0" fontId="0" fillId="0" borderId="79" xfId="0" quotePrefix="1" applyFont="1" applyFill="1" applyBorder="1" applyAlignment="1" applyProtection="1">
      <alignment horizontal="center" vertical="center"/>
    </xf>
    <xf numFmtId="0" fontId="0" fillId="0" borderId="79" xfId="0" quotePrefix="1" applyFont="1" applyFill="1" applyBorder="1" applyAlignment="1" applyProtection="1">
      <alignment horizontal="center" vertical="center" wrapText="1"/>
    </xf>
    <xf numFmtId="0" fontId="0" fillId="0" borderId="80" xfId="0" applyBorder="1" applyAlignment="1">
      <alignment vertical="center" wrapText="1"/>
    </xf>
    <xf numFmtId="0" fontId="0" fillId="0" borderId="49" xfId="0" applyBorder="1" applyAlignment="1">
      <alignment horizontal="center" vertical="center"/>
    </xf>
    <xf numFmtId="0" fontId="0" fillId="0" borderId="81" xfId="0" applyBorder="1" applyAlignment="1">
      <alignment horizontal="center" vertical="center"/>
    </xf>
    <xf numFmtId="0" fontId="0" fillId="0" borderId="67" xfId="0" applyBorder="1"/>
    <xf numFmtId="0" fontId="0" fillId="0" borderId="0" xfId="0" applyBorder="1" applyAlignment="1">
      <alignment horizontal="center" vertical="center"/>
    </xf>
    <xf numFmtId="168" fontId="0" fillId="0" borderId="71" xfId="0" quotePrefix="1" applyNumberFormat="1" applyFont="1" applyFill="1" applyBorder="1" applyAlignment="1" applyProtection="1">
      <alignment horizontal="center" vertical="center"/>
    </xf>
    <xf numFmtId="168" fontId="0" fillId="0" borderId="71" xfId="0" quotePrefix="1" applyNumberFormat="1" applyFont="1" applyFill="1" applyBorder="1" applyAlignment="1" applyProtection="1">
      <alignment horizontal="center" vertical="center" wrapText="1"/>
    </xf>
    <xf numFmtId="0" fontId="0" fillId="0" borderId="49" xfId="0" applyBorder="1" applyAlignment="1">
      <alignment horizontal="center"/>
    </xf>
    <xf numFmtId="0" fontId="0" fillId="0" borderId="81" xfId="0" applyBorder="1" applyAlignment="1">
      <alignment horizontal="center"/>
    </xf>
    <xf numFmtId="15" fontId="0" fillId="0" borderId="81" xfId="0" applyNumberFormat="1" applyBorder="1" applyAlignment="1">
      <alignment horizontal="center"/>
    </xf>
    <xf numFmtId="0" fontId="35" fillId="3" borderId="2" xfId="0" applyFont="1" applyFill="1" applyBorder="1" applyAlignment="1">
      <alignment horizontal="left"/>
    </xf>
    <xf numFmtId="168" fontId="0" fillId="0" borderId="71" xfId="0" applyNumberFormat="1" applyFont="1" applyFill="1" applyBorder="1" applyAlignment="1" applyProtection="1">
      <alignment horizontal="center" vertical="center" wrapText="1"/>
    </xf>
    <xf numFmtId="0" fontId="0" fillId="0" borderId="76" xfId="0" applyBorder="1" applyAlignment="1">
      <alignment horizontal="center"/>
    </xf>
    <xf numFmtId="0" fontId="0" fillId="0" borderId="58" xfId="0" applyBorder="1" applyAlignment="1">
      <alignment horizontal="center"/>
    </xf>
    <xf numFmtId="15" fontId="0" fillId="0" borderId="58" xfId="0" applyNumberFormat="1" applyBorder="1" applyAlignment="1">
      <alignment horizontal="center"/>
    </xf>
    <xf numFmtId="0" fontId="0" fillId="0" borderId="65" xfId="0" applyBorder="1"/>
    <xf numFmtId="0" fontId="0" fillId="0" borderId="74" xfId="0" applyBorder="1" applyAlignment="1">
      <alignment horizontal="center"/>
    </xf>
    <xf numFmtId="15" fontId="0" fillId="0" borderId="74" xfId="0" applyNumberFormat="1" applyBorder="1" applyAlignment="1">
      <alignment horizontal="center"/>
    </xf>
    <xf numFmtId="0" fontId="0" fillId="0" borderId="75" xfId="0" applyBorder="1"/>
    <xf numFmtId="0" fontId="0" fillId="0" borderId="73" xfId="0" applyBorder="1" applyAlignment="1">
      <alignment horizontal="center"/>
    </xf>
    <xf numFmtId="0" fontId="0" fillId="0" borderId="74" xfId="0" applyBorder="1" applyAlignment="1">
      <alignment horizontal="center" vertical="top" wrapText="1"/>
    </xf>
    <xf numFmtId="15" fontId="0" fillId="0" borderId="58" xfId="0" applyNumberFormat="1" applyBorder="1" applyAlignment="1">
      <alignment horizontal="center" vertical="top" wrapText="1"/>
    </xf>
    <xf numFmtId="0" fontId="6" fillId="2" borderId="0" xfId="0" applyFont="1" applyFill="1" applyBorder="1"/>
    <xf numFmtId="0" fontId="38" fillId="0" borderId="62" xfId="0" applyFont="1" applyFill="1" applyBorder="1" applyAlignment="1">
      <alignment horizontal="center"/>
    </xf>
    <xf numFmtId="0" fontId="38" fillId="0" borderId="82" xfId="0" applyFont="1" applyFill="1" applyBorder="1" applyAlignment="1">
      <alignment horizontal="center"/>
    </xf>
    <xf numFmtId="0" fontId="33" fillId="3" borderId="47" xfId="0" applyFont="1" applyFill="1" applyBorder="1" applyAlignment="1">
      <alignment horizontal="center"/>
    </xf>
    <xf numFmtId="0" fontId="38" fillId="0" borderId="83" xfId="0" applyFont="1" applyFill="1" applyBorder="1" applyAlignment="1">
      <alignment horizontal="center"/>
    </xf>
    <xf numFmtId="0" fontId="38" fillId="0" borderId="59" xfId="0" applyFont="1" applyFill="1" applyBorder="1" applyAlignment="1">
      <alignment horizontal="left"/>
    </xf>
    <xf numFmtId="0" fontId="38" fillId="0" borderId="61" xfId="0" applyFont="1" applyFill="1" applyBorder="1" applyAlignment="1">
      <alignment horizontal="center"/>
    </xf>
    <xf numFmtId="0" fontId="38" fillId="0" borderId="63" xfId="0" applyFont="1" applyFill="1" applyBorder="1" applyAlignment="1">
      <alignment horizontal="left"/>
    </xf>
    <xf numFmtId="0" fontId="0" fillId="0" borderId="66" xfId="0" applyBorder="1" applyAlignment="1">
      <alignment horizontal="center" vertical="center"/>
    </xf>
    <xf numFmtId="168" fontId="0" fillId="0" borderId="44" xfId="0" applyNumberFormat="1" applyFont="1" applyFill="1" applyBorder="1" applyAlignment="1" applyProtection="1">
      <alignment horizontal="center" vertical="center"/>
    </xf>
    <xf numFmtId="0" fontId="33" fillId="3" borderId="22" xfId="0" applyFont="1" applyFill="1" applyBorder="1" applyAlignment="1">
      <alignment horizontal="center"/>
    </xf>
    <xf numFmtId="0" fontId="0" fillId="0" borderId="85" xfId="0" applyBorder="1"/>
    <xf numFmtId="167" fontId="34" fillId="2" borderId="87" xfId="0" quotePrefix="1" applyNumberFormat="1" applyFont="1" applyFill="1" applyBorder="1" applyAlignment="1">
      <alignment horizontal="left"/>
    </xf>
    <xf numFmtId="167" fontId="34" fillId="2" borderId="84" xfId="0" quotePrefix="1" applyNumberFormat="1" applyFont="1" applyFill="1" applyBorder="1" applyAlignment="1">
      <alignment horizontal="left"/>
    </xf>
    <xf numFmtId="0" fontId="35" fillId="3" borderId="89" xfId="0" applyFont="1" applyFill="1" applyBorder="1" applyAlignment="1">
      <alignment horizontal="left"/>
    </xf>
    <xf numFmtId="167" fontId="34" fillId="2" borderId="86" xfId="0" quotePrefix="1" applyNumberFormat="1" applyFont="1" applyFill="1" applyBorder="1" applyAlignment="1">
      <alignment horizontal="left"/>
    </xf>
    <xf numFmtId="0" fontId="0" fillId="0" borderId="88" xfId="0" applyBorder="1" applyAlignment="1">
      <alignment vertical="center" wrapText="1"/>
    </xf>
    <xf numFmtId="167" fontId="34" fillId="2" borderId="90" xfId="0" quotePrefix="1" applyNumberFormat="1" applyFont="1" applyFill="1" applyBorder="1" applyAlignment="1">
      <alignment horizontal="left"/>
    </xf>
    <xf numFmtId="15" fontId="34" fillId="0" borderId="90" xfId="0" quotePrefix="1" applyNumberFormat="1" applyFont="1" applyBorder="1" applyAlignment="1">
      <alignment horizontal="left"/>
    </xf>
    <xf numFmtId="167" fontId="34" fillId="2" borderId="86" xfId="0" applyNumberFormat="1" applyFont="1" applyFill="1" applyBorder="1" applyAlignment="1">
      <alignment horizontal="left"/>
    </xf>
    <xf numFmtId="15" fontId="34" fillId="0" borderId="87" xfId="0" quotePrefix="1" applyNumberFormat="1" applyFont="1" applyBorder="1" applyAlignment="1">
      <alignment horizontal="left"/>
    </xf>
    <xf numFmtId="0" fontId="0" fillId="0" borderId="91" xfId="0" applyBorder="1"/>
    <xf numFmtId="0" fontId="13" fillId="0" borderId="4" xfId="0" applyFont="1" applyBorder="1" applyProtection="1">
      <protection locked="0"/>
    </xf>
    <xf numFmtId="164" fontId="13" fillId="0" borderId="1" xfId="1" applyFont="1" applyBorder="1" applyProtection="1">
      <protection locked="0"/>
    </xf>
    <xf numFmtId="164" fontId="13" fillId="0" borderId="18" xfId="1" applyFont="1" applyBorder="1" applyProtection="1">
      <protection locked="0"/>
    </xf>
    <xf numFmtId="164" fontId="13" fillId="0" borderId="9" xfId="1" applyFont="1" applyBorder="1" applyProtection="1">
      <protection locked="0"/>
    </xf>
    <xf numFmtId="164" fontId="13" fillId="9" borderId="5" xfId="0" applyNumberFormat="1" applyFont="1" applyFill="1" applyBorder="1"/>
    <xf numFmtId="10" fontId="12" fillId="3" borderId="17" xfId="14" applyNumberFormat="1" applyFont="1" applyFill="1" applyBorder="1" applyAlignment="1">
      <alignment horizontal="center" vertical="center" wrapText="1"/>
    </xf>
    <xf numFmtId="10" fontId="17" fillId="3" borderId="18" xfId="14" applyNumberFormat="1" applyFont="1" applyFill="1" applyBorder="1" applyAlignment="1">
      <alignment horizontal="center" wrapText="1"/>
    </xf>
    <xf numFmtId="10" fontId="13" fillId="0" borderId="18" xfId="0" applyNumberFormat="1" applyFont="1" applyBorder="1"/>
    <xf numFmtId="10" fontId="13" fillId="8" borderId="18" xfId="0" applyNumberFormat="1" applyFont="1" applyFill="1" applyBorder="1"/>
    <xf numFmtId="10" fontId="13" fillId="8" borderId="22" xfId="0" applyNumberFormat="1" applyFont="1" applyFill="1" applyBorder="1"/>
    <xf numFmtId="10" fontId="13" fillId="8" borderId="17" xfId="0" applyNumberFormat="1" applyFont="1" applyFill="1" applyBorder="1"/>
    <xf numFmtId="10" fontId="13" fillId="8" borderId="28" xfId="0" applyNumberFormat="1" applyFont="1" applyFill="1" applyBorder="1"/>
    <xf numFmtId="10" fontId="13" fillId="5" borderId="0" xfId="0" applyNumberFormat="1" applyFont="1" applyFill="1" applyBorder="1"/>
    <xf numFmtId="10" fontId="13" fillId="0" borderId="0" xfId="0" applyNumberFormat="1" applyFont="1"/>
    <xf numFmtId="164" fontId="13" fillId="8" borderId="12" xfId="0" applyNumberFormat="1" applyFont="1" applyFill="1" applyBorder="1"/>
    <xf numFmtId="10" fontId="13" fillId="12" borderId="17" xfId="0" applyNumberFormat="1" applyFont="1" applyFill="1" applyBorder="1"/>
    <xf numFmtId="10" fontId="13" fillId="12" borderId="18" xfId="0" applyNumberFormat="1" applyFont="1" applyFill="1" applyBorder="1"/>
    <xf numFmtId="10" fontId="13" fillId="12" borderId="22" xfId="0" applyNumberFormat="1" applyFont="1" applyFill="1" applyBorder="1"/>
    <xf numFmtId="10" fontId="13" fillId="12" borderId="28" xfId="0" applyNumberFormat="1" applyFont="1" applyFill="1" applyBorder="1"/>
    <xf numFmtId="10" fontId="13" fillId="12" borderId="92" xfId="0" applyNumberFormat="1" applyFont="1" applyFill="1" applyBorder="1"/>
    <xf numFmtId="10" fontId="13" fillId="8" borderId="8" xfId="6" applyNumberFormat="1" applyFont="1" applyFill="1" applyBorder="1"/>
    <xf numFmtId="10" fontId="13" fillId="8" borderId="13" xfId="6" applyNumberFormat="1" applyFont="1" applyFill="1" applyBorder="1"/>
    <xf numFmtId="0" fontId="6" fillId="9" borderId="9" xfId="0" applyFont="1" applyFill="1" applyBorder="1" applyAlignment="1">
      <alignment horizontal="center"/>
    </xf>
    <xf numFmtId="10" fontId="6" fillId="9" borderId="0" xfId="0" applyNumberFormat="1" applyFont="1" applyFill="1" applyBorder="1"/>
    <xf numFmtId="164" fontId="6" fillId="8" borderId="0" xfId="0" applyNumberFormat="1" applyFont="1" applyFill="1" applyBorder="1"/>
    <xf numFmtId="0" fontId="6" fillId="9" borderId="0" xfId="0" applyFont="1" applyFill="1" applyBorder="1"/>
    <xf numFmtId="0" fontId="6" fillId="5" borderId="6" xfId="0" applyFont="1" applyFill="1" applyBorder="1"/>
    <xf numFmtId="0" fontId="6" fillId="5" borderId="9" xfId="0" applyFont="1" applyFill="1" applyBorder="1"/>
    <xf numFmtId="0" fontId="13" fillId="5" borderId="12" xfId="0" applyFont="1" applyFill="1" applyBorder="1"/>
    <xf numFmtId="164" fontId="13" fillId="8" borderId="18" xfId="1" applyFont="1" applyFill="1" applyBorder="1" applyProtection="1">
      <protection locked="0"/>
    </xf>
    <xf numFmtId="0" fontId="12" fillId="5" borderId="0" xfId="0" applyFont="1" applyFill="1" applyBorder="1" applyAlignment="1" applyProtection="1">
      <alignment horizontal="center"/>
    </xf>
    <xf numFmtId="164" fontId="13" fillId="0" borderId="0" xfId="1" applyFont="1" applyFill="1" applyBorder="1"/>
    <xf numFmtId="164" fontId="13" fillId="9" borderId="0" xfId="1" applyFont="1" applyFill="1" applyBorder="1" applyProtection="1"/>
    <xf numFmtId="10" fontId="6" fillId="0" borderId="18" xfId="20" applyNumberFormat="1" applyFont="1" applyBorder="1"/>
    <xf numFmtId="0" fontId="13" fillId="0" borderId="119" xfId="0" applyFont="1" applyBorder="1"/>
    <xf numFmtId="0" fontId="6" fillId="2" borderId="121" xfId="0" applyFont="1" applyFill="1" applyBorder="1" applyAlignment="1">
      <alignment vertical="top"/>
    </xf>
    <xf numFmtId="0" fontId="15" fillId="5" borderId="0" xfId="0" applyFont="1" applyFill="1"/>
    <xf numFmtId="0" fontId="13" fillId="5" borderId="144" xfId="0" applyFont="1" applyFill="1" applyBorder="1" applyProtection="1"/>
    <xf numFmtId="0" fontId="13" fillId="5" borderId="0" xfId="0" applyFont="1" applyFill="1"/>
    <xf numFmtId="164" fontId="13" fillId="8" borderId="93" xfId="0" applyNumberFormat="1" applyFont="1" applyFill="1" applyBorder="1"/>
    <xf numFmtId="164" fontId="13" fillId="0" borderId="93" xfId="1" applyFont="1" applyBorder="1"/>
    <xf numFmtId="0" fontId="12" fillId="5" borderId="93" xfId="14" applyFont="1" applyFill="1" applyBorder="1" applyAlignment="1">
      <alignment horizontal="center" vertical="center" wrapText="1"/>
    </xf>
    <xf numFmtId="0" fontId="17" fillId="5" borderId="93" xfId="14" applyFont="1" applyFill="1" applyBorder="1" applyAlignment="1">
      <alignment horizontal="center" vertical="center" wrapText="1"/>
    </xf>
    <xf numFmtId="0" fontId="12" fillId="3" borderId="118" xfId="14" applyFont="1" applyFill="1" applyBorder="1" applyAlignment="1">
      <alignment horizontal="center" vertical="center" wrapText="1"/>
    </xf>
    <xf numFmtId="0" fontId="13" fillId="0" borderId="118" xfId="0" applyFont="1" applyBorder="1"/>
    <xf numFmtId="164" fontId="13" fillId="8" borderId="118" xfId="0" applyNumberFormat="1" applyFont="1" applyFill="1" applyBorder="1"/>
    <xf numFmtId="10" fontId="13" fillId="8" borderId="0" xfId="0" applyNumberFormat="1" applyFont="1" applyFill="1" applyBorder="1"/>
    <xf numFmtId="10" fontId="13" fillId="8" borderId="27" xfId="0" applyNumberFormat="1" applyFont="1" applyFill="1" applyBorder="1"/>
    <xf numFmtId="10" fontId="13" fillId="8" borderId="4" xfId="0" applyNumberFormat="1" applyFont="1" applyFill="1" applyBorder="1"/>
    <xf numFmtId="10" fontId="13" fillId="8" borderId="7" xfId="0" applyNumberFormat="1" applyFont="1" applyFill="1" applyBorder="1"/>
    <xf numFmtId="164" fontId="13" fillId="8" borderId="144" xfId="0" applyNumberFormat="1" applyFont="1" applyFill="1" applyBorder="1"/>
    <xf numFmtId="10" fontId="13" fillId="8" borderId="118" xfId="0" applyNumberFormat="1" applyFont="1" applyFill="1" applyBorder="1"/>
    <xf numFmtId="0" fontId="13" fillId="0" borderId="93" xfId="0" applyFont="1" applyBorder="1"/>
    <xf numFmtId="0" fontId="17" fillId="3" borderId="22" xfId="14" applyFont="1" applyFill="1" applyBorder="1" applyAlignment="1">
      <alignment horizontal="center" vertical="center" wrapText="1"/>
    </xf>
    <xf numFmtId="0" fontId="14" fillId="0" borderId="93" xfId="25" applyFont="1" applyFill="1" applyBorder="1" applyProtection="1">
      <protection locked="0"/>
    </xf>
    <xf numFmtId="0" fontId="12" fillId="3" borderId="17" xfId="14" applyFont="1" applyFill="1" applyBorder="1" applyAlignment="1">
      <alignment horizontal="center" vertical="center" wrapText="1"/>
    </xf>
    <xf numFmtId="164" fontId="13" fillId="0" borderId="144" xfId="1" applyFont="1" applyBorder="1"/>
    <xf numFmtId="164" fontId="13" fillId="12" borderId="144" xfId="0" applyNumberFormat="1" applyFont="1" applyFill="1" applyBorder="1"/>
    <xf numFmtId="164" fontId="13" fillId="0" borderId="118" xfId="1" applyFont="1" applyBorder="1"/>
    <xf numFmtId="10" fontId="13" fillId="0" borderId="0" xfId="0" applyNumberFormat="1" applyFont="1" applyBorder="1"/>
    <xf numFmtId="10" fontId="13" fillId="12" borderId="0" xfId="0" applyNumberFormat="1" applyFont="1" applyFill="1" applyBorder="1"/>
    <xf numFmtId="10" fontId="13" fillId="11" borderId="10" xfId="1" applyNumberFormat="1" applyFont="1" applyFill="1" applyBorder="1"/>
    <xf numFmtId="10" fontId="13" fillId="0" borderId="0" xfId="1" applyNumberFormat="1" applyFont="1" applyBorder="1"/>
    <xf numFmtId="10" fontId="13" fillId="11" borderId="0" xfId="1" applyNumberFormat="1" applyFont="1" applyFill="1" applyBorder="1"/>
    <xf numFmtId="10" fontId="13" fillId="0" borderId="0" xfId="0" applyNumberFormat="1" applyFont="1" applyFill="1" applyBorder="1"/>
    <xf numFmtId="164" fontId="13" fillId="12" borderId="4" xfId="0" applyNumberFormat="1" applyFont="1" applyFill="1" applyBorder="1"/>
    <xf numFmtId="10" fontId="13" fillId="12" borderId="4" xfId="0" applyNumberFormat="1" applyFont="1" applyFill="1" applyBorder="1"/>
    <xf numFmtId="10" fontId="13" fillId="0" borderId="2" xfId="0" applyNumberFormat="1" applyFont="1" applyBorder="1"/>
    <xf numFmtId="10" fontId="13" fillId="0" borderId="10" xfId="0" applyNumberFormat="1" applyFont="1" applyBorder="1"/>
    <xf numFmtId="10" fontId="13" fillId="12" borderId="10" xfId="0" applyNumberFormat="1" applyFont="1" applyFill="1" applyBorder="1"/>
    <xf numFmtId="10" fontId="13" fillId="12" borderId="5" xfId="0" applyNumberFormat="1" applyFont="1" applyFill="1" applyBorder="1"/>
    <xf numFmtId="10" fontId="13" fillId="0" borderId="10" xfId="1" applyNumberFormat="1" applyFont="1" applyBorder="1"/>
    <xf numFmtId="10" fontId="13" fillId="0" borderId="10" xfId="0" applyNumberFormat="1" applyFont="1" applyFill="1" applyBorder="1"/>
    <xf numFmtId="10" fontId="13" fillId="0" borderId="13" xfId="0" applyNumberFormat="1" applyFont="1" applyBorder="1"/>
    <xf numFmtId="10" fontId="13" fillId="11" borderId="18" xfId="1" applyNumberFormat="1" applyFont="1" applyFill="1" applyBorder="1"/>
    <xf numFmtId="10" fontId="13" fillId="12" borderId="2" xfId="0" applyNumberFormat="1" applyFont="1" applyFill="1" applyBorder="1"/>
    <xf numFmtId="10" fontId="13" fillId="0" borderId="18" xfId="1" applyNumberFormat="1" applyFont="1" applyBorder="1"/>
    <xf numFmtId="10" fontId="13" fillId="0" borderId="18" xfId="0" applyNumberFormat="1" applyFont="1" applyFill="1" applyBorder="1"/>
    <xf numFmtId="10" fontId="13" fillId="0" borderId="22" xfId="0" applyNumberFormat="1" applyFont="1" applyBorder="1"/>
    <xf numFmtId="164" fontId="13" fillId="12" borderId="93" xfId="0" applyNumberFormat="1" applyFont="1" applyFill="1" applyBorder="1"/>
    <xf numFmtId="164" fontId="13" fillId="11" borderId="18" xfId="1" applyFont="1" applyFill="1" applyBorder="1"/>
    <xf numFmtId="164" fontId="13" fillId="12" borderId="3" xfId="0" applyNumberFormat="1" applyFont="1" applyFill="1" applyBorder="1"/>
    <xf numFmtId="164" fontId="13" fillId="11" borderId="93" xfId="1" applyFont="1" applyFill="1" applyBorder="1"/>
    <xf numFmtId="164" fontId="13" fillId="0" borderId="3" xfId="1" applyFont="1" applyBorder="1"/>
    <xf numFmtId="0" fontId="13" fillId="0" borderId="93" xfId="0" applyFont="1" applyFill="1" applyBorder="1"/>
    <xf numFmtId="164" fontId="13" fillId="0" borderId="6" xfId="1" applyFont="1" applyBorder="1"/>
    <xf numFmtId="164" fontId="13" fillId="0" borderId="12" xfId="1" applyFont="1" applyBorder="1"/>
    <xf numFmtId="164" fontId="13" fillId="0" borderId="93" xfId="0" applyNumberFormat="1" applyFont="1" applyFill="1" applyBorder="1"/>
    <xf numFmtId="164" fontId="13" fillId="0" borderId="12" xfId="0" applyNumberFormat="1" applyFont="1" applyBorder="1"/>
    <xf numFmtId="10" fontId="13" fillId="0" borderId="144" xfId="0" applyNumberFormat="1" applyFont="1" applyBorder="1"/>
    <xf numFmtId="164" fontId="13" fillId="0" borderId="144" xfId="0" applyNumberFormat="1" applyFont="1" applyBorder="1"/>
    <xf numFmtId="0" fontId="13" fillId="0" borderId="3" xfId="0" applyFont="1" applyBorder="1"/>
    <xf numFmtId="10" fontId="13" fillId="0" borderId="4" xfId="0" applyNumberFormat="1" applyFont="1" applyBorder="1"/>
    <xf numFmtId="10" fontId="13" fillId="0" borderId="5" xfId="0" applyNumberFormat="1" applyFont="1" applyBorder="1"/>
    <xf numFmtId="0" fontId="6" fillId="0" borderId="17" xfId="13" applyFont="1" applyFill="1" applyBorder="1" applyAlignment="1" applyProtection="1">
      <alignment horizontal="center" vertical="center" wrapText="1"/>
      <protection locked="0"/>
    </xf>
    <xf numFmtId="0" fontId="13" fillId="0" borderId="93" xfId="4" applyFont="1" applyFill="1" applyBorder="1"/>
    <xf numFmtId="0" fontId="12" fillId="0" borderId="3" xfId="13" applyFont="1" applyFill="1" applyBorder="1" applyAlignment="1" applyProtection="1">
      <alignment horizontal="center" vertical="center"/>
    </xf>
    <xf numFmtId="0" fontId="12" fillId="0" borderId="4" xfId="13" applyFont="1" applyFill="1" applyBorder="1" applyAlignment="1" applyProtection="1">
      <alignment horizontal="center" vertical="center"/>
    </xf>
    <xf numFmtId="0" fontId="6" fillId="0" borderId="4" xfId="13" applyFont="1" applyFill="1" applyBorder="1" applyAlignment="1" applyProtection="1">
      <alignment horizontal="center" vertical="center" wrapText="1"/>
      <protection locked="0"/>
    </xf>
    <xf numFmtId="0" fontId="12" fillId="0" borderId="4" xfId="13" applyFont="1" applyFill="1" applyBorder="1" applyAlignment="1" applyProtection="1">
      <alignment horizontal="center"/>
    </xf>
    <xf numFmtId="10" fontId="12" fillId="0" borderId="2" xfId="14" applyNumberFormat="1" applyFont="1" applyFill="1" applyBorder="1" applyAlignment="1">
      <alignment horizontal="center" vertical="center" wrapText="1"/>
    </xf>
    <xf numFmtId="10" fontId="12" fillId="0" borderId="4" xfId="14" applyNumberFormat="1" applyFont="1" applyFill="1" applyBorder="1" applyAlignment="1">
      <alignment horizontal="center" vertical="center" wrapText="1"/>
    </xf>
    <xf numFmtId="10" fontId="12" fillId="0" borderId="5" xfId="14" applyNumberFormat="1" applyFont="1" applyFill="1" applyBorder="1" applyAlignment="1">
      <alignment horizontal="center" vertical="center" wrapText="1"/>
    </xf>
    <xf numFmtId="10" fontId="13" fillId="12" borderId="27" xfId="0" applyNumberFormat="1" applyFont="1" applyFill="1" applyBorder="1"/>
    <xf numFmtId="10" fontId="6" fillId="5" borderId="0" xfId="0" applyNumberFormat="1" applyFont="1" applyFill="1" applyBorder="1" applyAlignment="1" applyProtection="1">
      <alignment horizontal="center"/>
    </xf>
    <xf numFmtId="0" fontId="13" fillId="0" borderId="28" xfId="0" applyFont="1" applyBorder="1"/>
    <xf numFmtId="164" fontId="13" fillId="12" borderId="28" xfId="0" applyNumberFormat="1" applyFont="1" applyFill="1" applyBorder="1"/>
    <xf numFmtId="164" fontId="17" fillId="3" borderId="22" xfId="1" applyFont="1" applyFill="1" applyBorder="1" applyAlignment="1">
      <alignment horizontal="center" vertical="center" wrapText="1"/>
    </xf>
    <xf numFmtId="10" fontId="13" fillId="2" borderId="15" xfId="3" applyNumberFormat="1" applyFont="1" applyFill="1" applyBorder="1" applyProtection="1">
      <protection locked="0"/>
    </xf>
    <xf numFmtId="10" fontId="13" fillId="2" borderId="18" xfId="3" applyNumberFormat="1" applyFont="1" applyFill="1" applyBorder="1" applyProtection="1">
      <protection locked="0"/>
    </xf>
    <xf numFmtId="10" fontId="6" fillId="8" borderId="2" xfId="0" applyNumberFormat="1" applyFont="1" applyFill="1" applyBorder="1" applyProtection="1"/>
    <xf numFmtId="10" fontId="13" fillId="8" borderId="10" xfId="0" applyNumberFormat="1" applyFont="1" applyFill="1" applyBorder="1"/>
    <xf numFmtId="10" fontId="13" fillId="8" borderId="15" xfId="3" applyNumberFormat="1" applyFont="1" applyFill="1" applyBorder="1" applyProtection="1">
      <protection locked="0"/>
    </xf>
    <xf numFmtId="0" fontId="17" fillId="3" borderId="22" xfId="14" applyFont="1" applyFill="1" applyBorder="1" applyAlignment="1">
      <alignment horizontal="center" wrapText="1"/>
    </xf>
    <xf numFmtId="0" fontId="6" fillId="0" borderId="27" xfId="0" applyFont="1" applyBorder="1"/>
    <xf numFmtId="164" fontId="6" fillId="12" borderId="27" xfId="0" applyNumberFormat="1" applyFont="1" applyFill="1" applyBorder="1"/>
    <xf numFmtId="10" fontId="6" fillId="12" borderId="27" xfId="0" applyNumberFormat="1" applyFont="1" applyFill="1" applyBorder="1"/>
    <xf numFmtId="164" fontId="6" fillId="12" borderId="30" xfId="0" applyNumberFormat="1" applyFont="1" applyFill="1" applyBorder="1"/>
    <xf numFmtId="164" fontId="6" fillId="12" borderId="29" xfId="0" applyNumberFormat="1" applyFont="1" applyFill="1" applyBorder="1"/>
    <xf numFmtId="10" fontId="6" fillId="12" borderId="28" xfId="0" applyNumberFormat="1" applyFont="1" applyFill="1" applyBorder="1"/>
    <xf numFmtId="0" fontId="6" fillId="0" borderId="0" xfId="0" applyFont="1"/>
    <xf numFmtId="164" fontId="6" fillId="12" borderId="28" xfId="0" applyNumberFormat="1" applyFont="1" applyFill="1" applyBorder="1"/>
    <xf numFmtId="0" fontId="13" fillId="0" borderId="0" xfId="14" applyFont="1" applyFill="1" applyBorder="1" applyAlignment="1">
      <alignment horizontal="right"/>
    </xf>
    <xf numFmtId="0" fontId="12" fillId="3" borderId="17" xfId="14" applyFont="1" applyFill="1" applyBorder="1" applyAlignment="1">
      <alignment horizontal="center" vertical="center" wrapText="1"/>
    </xf>
    <xf numFmtId="0" fontId="12" fillId="5" borderId="0" xfId="4" applyFont="1" applyFill="1" applyBorder="1" applyAlignment="1">
      <alignment horizontal="center" vertical="center" wrapText="1"/>
    </xf>
    <xf numFmtId="0" fontId="12" fillId="5" borderId="0" xfId="0" applyFont="1" applyFill="1"/>
    <xf numFmtId="0" fontId="13" fillId="0" borderId="0" xfId="0" quotePrefix="1" applyFont="1"/>
    <xf numFmtId="0" fontId="25" fillId="4" borderId="125" xfId="19" applyNumberFormat="1" applyFill="1" applyBorder="1" applyAlignment="1" applyProtection="1">
      <alignment vertical="center" wrapText="1"/>
    </xf>
    <xf numFmtId="0" fontId="25" fillId="4" borderId="155" xfId="19" applyNumberFormat="1" applyFill="1" applyBorder="1" applyAlignment="1" applyProtection="1">
      <alignment vertical="center" wrapText="1"/>
    </xf>
    <xf numFmtId="0" fontId="5" fillId="0" borderId="13" xfId="8" applyNumberFormat="1" applyFont="1" applyFill="1" applyBorder="1" applyAlignment="1" applyProtection="1">
      <alignment vertical="center" wrapText="1"/>
    </xf>
    <xf numFmtId="0" fontId="22" fillId="3" borderId="158" xfId="7" applyFont="1" applyFill="1" applyBorder="1" applyAlignment="1" applyProtection="1">
      <alignment horizontal="center"/>
    </xf>
    <xf numFmtId="0" fontId="22" fillId="3" borderId="159" xfId="7" applyFont="1" applyFill="1" applyBorder="1" applyAlignment="1" applyProtection="1">
      <alignment horizontal="center"/>
    </xf>
    <xf numFmtId="0" fontId="25" fillId="4" borderId="156" xfId="19" applyNumberFormat="1" applyFill="1" applyBorder="1" applyAlignment="1" applyProtection="1">
      <alignment vertical="center" wrapText="1"/>
    </xf>
    <xf numFmtId="0" fontId="5" fillId="0" borderId="160" xfId="8" applyNumberFormat="1" applyFont="1" applyFill="1" applyBorder="1" applyAlignment="1" applyProtection="1">
      <alignment vertical="center" wrapText="1"/>
    </xf>
    <xf numFmtId="0" fontId="25" fillId="4" borderId="149" xfId="19" applyNumberFormat="1" applyFill="1" applyBorder="1" applyAlignment="1" applyProtection="1">
      <alignment vertical="center" wrapText="1"/>
    </xf>
    <xf numFmtId="0" fontId="12" fillId="3" borderId="17" xfId="14" applyFont="1" applyFill="1" applyBorder="1" applyAlignment="1">
      <alignment horizontal="center" vertical="center" wrapText="1"/>
    </xf>
    <xf numFmtId="10" fontId="12" fillId="3" borderId="17" xfId="14" applyNumberFormat="1" applyFont="1" applyFill="1" applyBorder="1" applyAlignment="1">
      <alignment horizontal="center" vertical="center" wrapText="1"/>
    </xf>
    <xf numFmtId="0" fontId="15" fillId="5" borderId="0" xfId="0" applyFont="1" applyFill="1" applyAlignment="1">
      <alignment horizontal="left" vertical="top" wrapText="1"/>
    </xf>
    <xf numFmtId="0" fontId="12" fillId="3" borderId="8" xfId="0" applyFont="1" applyFill="1" applyBorder="1" applyAlignment="1">
      <alignment horizontal="center" vertical="center" wrapText="1"/>
    </xf>
    <xf numFmtId="0" fontId="6" fillId="7" borderId="93" xfId="4" applyFont="1" applyFill="1" applyBorder="1" applyAlignment="1">
      <alignment horizontal="right"/>
    </xf>
    <xf numFmtId="0" fontId="13" fillId="7" borderId="0" xfId="4" applyFont="1" applyFill="1" applyBorder="1"/>
    <xf numFmtId="0" fontId="13" fillId="7" borderId="0" xfId="4" applyFont="1" applyFill="1" applyBorder="1" applyAlignment="1">
      <alignment horizontal="left" vertical="center" wrapText="1" indent="5"/>
    </xf>
    <xf numFmtId="0" fontId="6" fillId="7" borderId="9" xfId="4" applyFont="1" applyFill="1" applyBorder="1" applyAlignment="1">
      <alignment horizontal="right"/>
    </xf>
    <xf numFmtId="0" fontId="12" fillId="3" borderId="7" xfId="0" applyFont="1" applyFill="1" applyBorder="1" applyAlignment="1">
      <alignment horizontal="center" vertical="center" wrapText="1"/>
    </xf>
    <xf numFmtId="0" fontId="12" fillId="3" borderId="161" xfId="0" applyFont="1" applyFill="1" applyBorder="1" applyAlignment="1">
      <alignment horizontal="center" wrapText="1"/>
    </xf>
    <xf numFmtId="0" fontId="15" fillId="3" borderId="22" xfId="0" quotePrefix="1" applyFont="1" applyFill="1" applyBorder="1" applyAlignment="1" applyProtection="1">
      <alignment horizontal="center"/>
    </xf>
    <xf numFmtId="0" fontId="12" fillId="3" borderId="161" xfId="0" applyFont="1" applyFill="1" applyBorder="1" applyAlignment="1">
      <alignment horizontal="center" vertical="center" wrapText="1"/>
    </xf>
    <xf numFmtId="0" fontId="15" fillId="3" borderId="22" xfId="0" applyFont="1" applyFill="1" applyBorder="1" applyAlignment="1" applyProtection="1">
      <alignment horizontal="center"/>
    </xf>
    <xf numFmtId="10" fontId="14" fillId="0" borderId="93" xfId="25" applyNumberFormat="1" applyFont="1" applyFill="1" applyBorder="1" applyProtection="1">
      <protection locked="0"/>
    </xf>
    <xf numFmtId="0" fontId="128" fillId="0" borderId="93" xfId="25" applyFont="1" applyFill="1" applyBorder="1" applyProtection="1">
      <protection locked="0"/>
    </xf>
    <xf numFmtId="0" fontId="129" fillId="5" borderId="0" xfId="0" applyFont="1" applyFill="1"/>
    <xf numFmtId="0" fontId="129" fillId="0" borderId="0" xfId="0" applyFont="1" applyFill="1"/>
    <xf numFmtId="0" fontId="130" fillId="2" borderId="2" xfId="0" applyFont="1" applyFill="1" applyBorder="1" applyAlignment="1">
      <alignment vertical="top"/>
    </xf>
    <xf numFmtId="0" fontId="129" fillId="0" borderId="4" xfId="0" applyFont="1" applyFill="1" applyBorder="1"/>
    <xf numFmtId="0" fontId="129" fillId="0" borderId="5" xfId="0" applyFont="1" applyFill="1" applyBorder="1"/>
    <xf numFmtId="0" fontId="131" fillId="3" borderId="17" xfId="4" applyFont="1" applyFill="1" applyBorder="1"/>
    <xf numFmtId="0" fontId="131" fillId="3" borderId="18" xfId="4" applyFont="1" applyFill="1" applyBorder="1"/>
    <xf numFmtId="0" fontId="131" fillId="3" borderId="22" xfId="4" applyFont="1" applyFill="1" applyBorder="1"/>
    <xf numFmtId="0" fontId="130" fillId="5" borderId="0" xfId="0" applyFont="1" applyFill="1"/>
    <xf numFmtId="0" fontId="130" fillId="5" borderId="0" xfId="0" applyFont="1" applyFill="1" applyAlignment="1">
      <alignment horizontal="center" vertical="center" wrapText="1"/>
    </xf>
    <xf numFmtId="0" fontId="131" fillId="3" borderId="17" xfId="4" applyFont="1" applyFill="1" applyBorder="1" applyAlignment="1">
      <alignment horizontal="center" vertical="center" wrapText="1"/>
    </xf>
    <xf numFmtId="0" fontId="129" fillId="5" borderId="0" xfId="0" applyFont="1" applyFill="1" applyAlignment="1">
      <alignment horizontal="center" vertical="center" wrapText="1"/>
    </xf>
    <xf numFmtId="0" fontId="129" fillId="0" borderId="17" xfId="0" applyFont="1" applyBorder="1" applyProtection="1">
      <protection locked="0"/>
    </xf>
    <xf numFmtId="0" fontId="129" fillId="0" borderId="18" xfId="0" quotePrefix="1" applyFont="1" applyBorder="1" applyProtection="1">
      <protection locked="0"/>
    </xf>
    <xf numFmtId="164" fontId="129" fillId="0" borderId="17" xfId="3" applyFont="1" applyBorder="1" applyProtection="1">
      <protection locked="0"/>
    </xf>
    <xf numFmtId="164" fontId="129" fillId="8" borderId="17" xfId="3" applyFont="1" applyFill="1" applyBorder="1"/>
    <xf numFmtId="0" fontId="129" fillId="0" borderId="18" xfId="0" applyFont="1" applyBorder="1" applyProtection="1">
      <protection locked="0"/>
    </xf>
    <xf numFmtId="164" fontId="129" fillId="0" borderId="18" xfId="3" applyFont="1" applyBorder="1" applyProtection="1">
      <protection locked="0"/>
    </xf>
    <xf numFmtId="164" fontId="129" fillId="8" borderId="18" xfId="3" applyFont="1" applyFill="1" applyBorder="1"/>
    <xf numFmtId="0" fontId="129" fillId="0" borderId="22" xfId="0" applyFont="1" applyBorder="1" applyProtection="1">
      <protection locked="0"/>
    </xf>
    <xf numFmtId="164" fontId="129" fillId="0" borderId="22" xfId="3" applyFont="1" applyBorder="1" applyProtection="1">
      <protection locked="0"/>
    </xf>
    <xf numFmtId="164" fontId="129" fillId="8" borderId="22" xfId="3" applyFont="1" applyFill="1" applyBorder="1"/>
    <xf numFmtId="164" fontId="130" fillId="8" borderId="26" xfId="3" applyFont="1" applyFill="1" applyBorder="1"/>
    <xf numFmtId="0" fontId="130" fillId="0" borderId="0" xfId="0" applyFont="1" applyFill="1"/>
    <xf numFmtId="164" fontId="130" fillId="8" borderId="27" xfId="3" applyFont="1" applyFill="1" applyBorder="1"/>
    <xf numFmtId="0" fontId="13" fillId="68" borderId="6" xfId="0" applyFont="1" applyFill="1" applyBorder="1" applyAlignment="1">
      <alignment horizontal="center"/>
    </xf>
    <xf numFmtId="0" fontId="13" fillId="68" borderId="7" xfId="0" applyFont="1" applyFill="1" applyBorder="1" applyAlignment="1">
      <alignment horizontal="center"/>
    </xf>
    <xf numFmtId="0" fontId="13" fillId="68" borderId="9" xfId="0" applyFont="1" applyFill="1" applyBorder="1" applyAlignment="1">
      <alignment horizontal="center"/>
    </xf>
    <xf numFmtId="0" fontId="13" fillId="68" borderId="0" xfId="0" applyFont="1" applyFill="1" applyBorder="1" applyAlignment="1">
      <alignment horizontal="center"/>
    </xf>
    <xf numFmtId="0" fontId="13" fillId="2" borderId="0" xfId="0" applyFont="1" applyFill="1"/>
    <xf numFmtId="0" fontId="12" fillId="3" borderId="149" xfId="0" applyFont="1" applyFill="1" applyBorder="1" applyAlignment="1">
      <alignment horizontal="center" vertical="center"/>
    </xf>
    <xf numFmtId="0" fontId="12" fillId="3" borderId="150" xfId="0" applyFont="1" applyFill="1" applyBorder="1" applyAlignment="1">
      <alignment horizontal="center" vertical="center"/>
    </xf>
    <xf numFmtId="0" fontId="13" fillId="0" borderId="0" xfId="0" applyFont="1" applyFill="1" applyAlignment="1">
      <alignment horizontal="center"/>
    </xf>
    <xf numFmtId="0" fontId="6" fillId="0" borderId="151" xfId="39" applyFont="1" applyFill="1" applyBorder="1" applyAlignment="1" applyProtection="1">
      <alignment horizontal="left"/>
    </xf>
    <xf numFmtId="0" fontId="6" fillId="0" borderId="152" xfId="39" applyFont="1" applyFill="1" applyBorder="1" applyAlignment="1" applyProtection="1">
      <alignment horizontal="left"/>
    </xf>
    <xf numFmtId="0" fontId="6" fillId="0" borderId="93" xfId="39" applyFont="1" applyFill="1" applyBorder="1" applyAlignment="1" applyProtection="1">
      <alignment horizontal="left"/>
    </xf>
    <xf numFmtId="43" fontId="6" fillId="67" borderId="153" xfId="22" applyFont="1" applyFill="1" applyBorder="1"/>
    <xf numFmtId="43" fontId="6" fillId="67" borderId="154" xfId="22" applyFont="1" applyFill="1" applyBorder="1"/>
    <xf numFmtId="0" fontId="132" fillId="0" borderId="12" xfId="39" applyFont="1" applyFill="1" applyBorder="1" applyAlignment="1" applyProtection="1">
      <alignment horizontal="left"/>
    </xf>
    <xf numFmtId="0" fontId="13" fillId="0" borderId="144" xfId="0" applyFont="1" applyBorder="1"/>
    <xf numFmtId="164" fontId="13" fillId="6" borderId="144" xfId="0" applyNumberFormat="1" applyFont="1" applyFill="1" applyBorder="1"/>
    <xf numFmtId="43" fontId="13" fillId="6" borderId="13" xfId="0" applyNumberFormat="1" applyFont="1" applyFill="1" applyBorder="1"/>
    <xf numFmtId="43" fontId="13" fillId="6" borderId="144" xfId="0" applyNumberFormat="1" applyFont="1" applyFill="1" applyBorder="1"/>
    <xf numFmtId="164" fontId="13" fillId="6" borderId="13" xfId="0" applyNumberFormat="1" applyFont="1" applyFill="1" applyBorder="1"/>
    <xf numFmtId="0" fontId="6" fillId="4" borderId="93" xfId="4" applyFont="1" applyFill="1" applyBorder="1" applyAlignment="1" applyProtection="1">
      <alignment horizontal="left"/>
    </xf>
    <xf numFmtId="0" fontId="6" fillId="4" borderId="0" xfId="4" applyFont="1" applyFill="1" applyBorder="1" applyAlignment="1" applyProtection="1">
      <alignment horizontal="left"/>
    </xf>
    <xf numFmtId="0" fontId="6" fillId="4" borderId="10" xfId="4" applyFont="1" applyFill="1" applyBorder="1" applyAlignment="1" applyProtection="1">
      <alignment horizontal="left"/>
    </xf>
    <xf numFmtId="0" fontId="15" fillId="5" borderId="0" xfId="0" applyFont="1" applyFill="1" applyAlignment="1">
      <alignment horizontal="right"/>
    </xf>
    <xf numFmtId="0" fontId="15" fillId="0" borderId="10" xfId="0" applyFont="1" applyBorder="1" applyAlignment="1" applyProtection="1">
      <alignment horizontal="left"/>
      <protection locked="0"/>
    </xf>
    <xf numFmtId="0" fontId="32" fillId="0" borderId="10" xfId="0" applyFont="1" applyBorder="1"/>
    <xf numFmtId="0" fontId="15" fillId="0" borderId="10" xfId="0" applyFont="1" applyBorder="1" applyProtection="1"/>
    <xf numFmtId="0" fontId="15" fillId="0" borderId="0" xfId="0" applyFont="1" applyFill="1" applyBorder="1"/>
    <xf numFmtId="0" fontId="12" fillId="3" borderId="93" xfId="0" applyFont="1" applyFill="1" applyBorder="1" applyAlignment="1">
      <alignment horizontal="center" vertical="center"/>
    </xf>
    <xf numFmtId="0" fontId="12" fillId="3" borderId="10" xfId="0" applyFont="1" applyFill="1" applyBorder="1" applyAlignment="1">
      <alignment horizontal="center" vertical="center"/>
    </xf>
    <xf numFmtId="164" fontId="13" fillId="9" borderId="144" xfId="1" applyFont="1" applyFill="1" applyBorder="1"/>
    <xf numFmtId="164" fontId="13" fillId="0" borderId="144" xfId="1" applyFont="1" applyBorder="1" applyProtection="1">
      <protection locked="0"/>
    </xf>
    <xf numFmtId="164" fontId="13" fillId="8" borderId="121" xfId="0" applyNumberFormat="1" applyFont="1" applyFill="1" applyBorder="1"/>
    <xf numFmtId="0" fontId="13" fillId="0" borderId="161" xfId="0" applyFont="1" applyBorder="1"/>
    <xf numFmtId="10" fontId="13" fillId="8" borderId="120" xfId="0" applyNumberFormat="1" applyFont="1" applyFill="1" applyBorder="1"/>
    <xf numFmtId="164" fontId="13" fillId="8" borderId="29" xfId="0" applyNumberFormat="1" applyFont="1" applyFill="1" applyBorder="1"/>
    <xf numFmtId="0" fontId="7" fillId="2" borderId="0" xfId="4" applyFont="1" applyFill="1" applyBorder="1" applyAlignment="1">
      <alignment horizontal="center"/>
    </xf>
    <xf numFmtId="0" fontId="12" fillId="3" borderId="145" xfId="14" applyFont="1" applyFill="1" applyBorder="1" applyAlignment="1">
      <alignment horizontal="center" vertical="center" wrapText="1"/>
    </xf>
    <xf numFmtId="10" fontId="12" fillId="3" borderId="161" xfId="14" applyNumberFormat="1" applyFont="1" applyFill="1" applyBorder="1" applyAlignment="1">
      <alignment horizontal="center" vertical="center" wrapText="1"/>
    </xf>
    <xf numFmtId="0" fontId="17" fillId="3" borderId="93" xfId="14" applyFont="1" applyFill="1" applyBorder="1" applyAlignment="1">
      <alignment horizontal="center" wrapText="1"/>
    </xf>
    <xf numFmtId="164" fontId="13" fillId="8" borderId="13" xfId="0" applyNumberFormat="1" applyFont="1" applyFill="1" applyBorder="1"/>
    <xf numFmtId="0" fontId="15" fillId="69" borderId="0" xfId="0" applyFont="1" applyFill="1" applyBorder="1"/>
    <xf numFmtId="0" fontId="32" fillId="69" borderId="0" xfId="0" applyFont="1" applyFill="1" applyBorder="1"/>
    <xf numFmtId="0" fontId="13" fillId="69" borderId="0" xfId="0" applyFont="1" applyFill="1"/>
    <xf numFmtId="0" fontId="15" fillId="69" borderId="0" xfId="0" applyFont="1" applyFill="1"/>
    <xf numFmtId="0" fontId="32" fillId="69" borderId="0" xfId="0" applyFont="1" applyFill="1"/>
    <xf numFmtId="0" fontId="15" fillId="70" borderId="0" xfId="0" applyFont="1" applyFill="1" applyAlignment="1">
      <alignment horizontal="right"/>
    </xf>
    <xf numFmtId="0" fontId="15" fillId="70" borderId="0" xfId="0" applyFont="1" applyFill="1"/>
    <xf numFmtId="0" fontId="15" fillId="70" borderId="0" xfId="0" applyFont="1" applyFill="1" applyBorder="1" applyAlignment="1" applyProtection="1">
      <alignment horizontal="left"/>
      <protection locked="0"/>
    </xf>
    <xf numFmtId="0" fontId="6" fillId="70" borderId="0" xfId="4" applyFont="1" applyFill="1" applyBorder="1"/>
    <xf numFmtId="0" fontId="6" fillId="70" borderId="0" xfId="14" applyFont="1" applyFill="1" applyBorder="1"/>
    <xf numFmtId="0" fontId="30" fillId="2" borderId="6" xfId="4" applyFont="1" applyFill="1" applyBorder="1" applyAlignment="1" applyProtection="1">
      <alignment horizontal="left"/>
    </xf>
    <xf numFmtId="0" fontId="30" fillId="2" borderId="8" xfId="4" applyFont="1" applyFill="1" applyBorder="1" applyAlignment="1" applyProtection="1">
      <alignment horizontal="left"/>
    </xf>
    <xf numFmtId="165" fontId="4" fillId="2" borderId="9" xfId="4" applyNumberFormat="1" applyFont="1" applyFill="1" applyBorder="1" applyAlignment="1" applyProtection="1">
      <alignment horizontal="left"/>
    </xf>
    <xf numFmtId="165" fontId="4" fillId="2" borderId="10" xfId="4" applyNumberFormat="1" applyFont="1" applyFill="1" applyBorder="1" applyAlignment="1" applyProtection="1">
      <alignment horizontal="left"/>
    </xf>
    <xf numFmtId="1" fontId="4" fillId="2" borderId="12" xfId="4" applyNumberFormat="1" applyFont="1" applyFill="1" applyBorder="1" applyAlignment="1" applyProtection="1">
      <alignment horizontal="left"/>
    </xf>
    <xf numFmtId="1" fontId="4" fillId="2" borderId="13" xfId="4" applyNumberFormat="1" applyFont="1" applyFill="1" applyBorder="1" applyAlignment="1" applyProtection="1">
      <alignment horizontal="left"/>
    </xf>
    <xf numFmtId="0" fontId="22" fillId="3" borderId="157" xfId="8" applyNumberFormat="1" applyFont="1" applyFill="1" applyBorder="1" applyAlignment="1" applyProtection="1">
      <alignment horizontal="center" vertical="center" wrapText="1"/>
    </xf>
    <xf numFmtId="0" fontId="22" fillId="3" borderId="39" xfId="8" applyNumberFormat="1" applyFont="1" applyFill="1" applyBorder="1" applyAlignment="1" applyProtection="1">
      <alignment horizontal="center" vertical="center" wrapText="1"/>
    </xf>
    <xf numFmtId="0" fontId="22" fillId="3" borderId="93" xfId="8" applyNumberFormat="1" applyFont="1" applyFill="1" applyBorder="1" applyAlignment="1" applyProtection="1">
      <alignment horizontal="center" vertical="center" wrapText="1"/>
    </xf>
    <xf numFmtId="0" fontId="22" fillId="3" borderId="43" xfId="8" applyNumberFormat="1" applyFont="1" applyFill="1" applyBorder="1" applyAlignment="1" applyProtection="1">
      <alignment horizontal="center" vertical="center" wrapText="1"/>
    </xf>
    <xf numFmtId="0" fontId="22" fillId="3" borderId="46" xfId="7" applyFont="1" applyFill="1" applyBorder="1" applyAlignment="1" applyProtection="1">
      <alignment horizontal="center"/>
    </xf>
    <xf numFmtId="0" fontId="22" fillId="3" borderId="5" xfId="7" applyFont="1" applyFill="1" applyBorder="1" applyAlignment="1" applyProtection="1">
      <alignment horizontal="center"/>
    </xf>
    <xf numFmtId="0" fontId="3" fillId="2" borderId="9" xfId="0" applyFont="1" applyFill="1" applyBorder="1" applyAlignment="1" applyProtection="1">
      <alignment horizontal="center"/>
      <protection locked="0"/>
    </xf>
    <xf numFmtId="0" fontId="3" fillId="2" borderId="0" xfId="0" applyFont="1" applyFill="1" applyBorder="1" applyAlignment="1" applyProtection="1">
      <alignment horizontal="center"/>
      <protection locked="0"/>
    </xf>
    <xf numFmtId="0" fontId="3" fillId="2" borderId="10" xfId="0" applyFont="1" applyFill="1" applyBorder="1" applyAlignment="1" applyProtection="1">
      <alignment horizontal="center"/>
      <protection locked="0"/>
    </xf>
    <xf numFmtId="165" fontId="29" fillId="2" borderId="9" xfId="0" applyNumberFormat="1" applyFont="1" applyFill="1" applyBorder="1" applyAlignment="1">
      <alignment horizontal="center"/>
    </xf>
    <xf numFmtId="165" fontId="29" fillId="2" borderId="0" xfId="0" applyNumberFormat="1" applyFont="1" applyFill="1" applyBorder="1" applyAlignment="1">
      <alignment horizontal="center"/>
    </xf>
    <xf numFmtId="165" fontId="29" fillId="2" borderId="10" xfId="0" applyNumberFormat="1" applyFont="1" applyFill="1" applyBorder="1" applyAlignment="1">
      <alignment horizontal="center"/>
    </xf>
    <xf numFmtId="0" fontId="29" fillId="2" borderId="9" xfId="0" applyFont="1" applyFill="1" applyBorder="1" applyAlignment="1" applyProtection="1">
      <alignment horizontal="center"/>
      <protection locked="0"/>
    </xf>
    <xf numFmtId="0" fontId="29" fillId="2" borderId="0" xfId="0" applyFont="1" applyFill="1" applyBorder="1" applyAlignment="1" applyProtection="1">
      <alignment horizontal="center"/>
      <protection locked="0"/>
    </xf>
    <xf numFmtId="0" fontId="29" fillId="2" borderId="10" xfId="0" applyFont="1" applyFill="1" applyBorder="1" applyAlignment="1" applyProtection="1">
      <alignment horizontal="center"/>
      <protection locked="0"/>
    </xf>
    <xf numFmtId="0" fontId="13" fillId="2" borderId="52" xfId="0" applyFont="1" applyFill="1" applyBorder="1" applyAlignment="1">
      <alignment horizontal="center"/>
    </xf>
    <xf numFmtId="0" fontId="13" fillId="2" borderId="53" xfId="0" applyFont="1" applyFill="1" applyBorder="1" applyAlignment="1">
      <alignment horizontal="center"/>
    </xf>
    <xf numFmtId="0" fontId="27" fillId="2" borderId="9" xfId="0" applyFont="1" applyFill="1" applyBorder="1" applyAlignment="1">
      <alignment horizontal="center"/>
    </xf>
    <xf numFmtId="0" fontId="27" fillId="2" borderId="0" xfId="0" applyFont="1" applyFill="1" applyBorder="1" applyAlignment="1">
      <alignment horizontal="center"/>
    </xf>
    <xf numFmtId="0" fontId="27" fillId="2" borderId="10" xfId="0" applyFont="1" applyFill="1" applyBorder="1" applyAlignment="1">
      <alignment horizontal="center"/>
    </xf>
    <xf numFmtId="0" fontId="28" fillId="2" borderId="9" xfId="0" applyFont="1" applyFill="1" applyBorder="1" applyAlignment="1">
      <alignment horizontal="center"/>
    </xf>
    <xf numFmtId="0" fontId="28" fillId="2" borderId="0" xfId="0" applyFont="1" applyFill="1" applyBorder="1" applyAlignment="1">
      <alignment horizontal="center"/>
    </xf>
    <xf numFmtId="0" fontId="28" fillId="2" borderId="10" xfId="0" applyFont="1" applyFill="1" applyBorder="1" applyAlignment="1">
      <alignment horizontal="center"/>
    </xf>
    <xf numFmtId="0" fontId="12" fillId="3" borderId="17" xfId="14" applyFont="1" applyFill="1" applyBorder="1" applyAlignment="1">
      <alignment horizontal="center" vertical="center" wrapText="1"/>
    </xf>
    <xf numFmtId="0" fontId="12" fillId="3" borderId="22" xfId="14" applyFont="1" applyFill="1" applyBorder="1" applyAlignment="1">
      <alignment horizontal="center" vertical="center" wrapText="1"/>
    </xf>
    <xf numFmtId="0" fontId="12" fillId="3" borderId="161" xfId="14" applyFont="1" applyFill="1" applyBorder="1" applyAlignment="1">
      <alignment horizontal="center" vertical="center" wrapText="1"/>
    </xf>
    <xf numFmtId="0" fontId="12" fillId="3" borderId="6" xfId="4" applyFont="1" applyFill="1" applyBorder="1" applyAlignment="1">
      <alignment horizontal="center" vertical="center" wrapText="1"/>
    </xf>
    <xf numFmtId="0" fontId="12" fillId="3" borderId="7" xfId="4" applyFont="1" applyFill="1" applyBorder="1" applyAlignment="1">
      <alignment horizontal="center" vertical="center" wrapText="1"/>
    </xf>
    <xf numFmtId="0" fontId="12" fillId="3" borderId="3" xfId="14" applyFont="1" applyFill="1" applyBorder="1" applyAlignment="1">
      <alignment horizontal="center" wrapText="1"/>
    </xf>
    <xf numFmtId="0" fontId="12" fillId="3" borderId="5" xfId="14" applyFont="1" applyFill="1" applyBorder="1" applyAlignment="1">
      <alignment horizontal="center" wrapText="1"/>
    </xf>
    <xf numFmtId="0" fontId="12" fillId="3" borderId="3"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12" fillId="3" borderId="5" xfId="4" applyFont="1" applyFill="1" applyBorder="1" applyAlignment="1">
      <alignment horizontal="center" vertical="center" wrapText="1"/>
    </xf>
    <xf numFmtId="0" fontId="6" fillId="4" borderId="6" xfId="4" applyFont="1" applyFill="1" applyBorder="1" applyAlignment="1" applyProtection="1">
      <alignment horizontal="left"/>
    </xf>
    <xf numFmtId="0" fontId="6" fillId="4" borderId="7" xfId="4" applyFont="1" applyFill="1" applyBorder="1" applyAlignment="1" applyProtection="1">
      <alignment horizontal="left"/>
    </xf>
    <xf numFmtId="0" fontId="6" fillId="4" borderId="8" xfId="4" applyFont="1" applyFill="1" applyBorder="1" applyAlignment="1" applyProtection="1">
      <alignment horizontal="left"/>
    </xf>
    <xf numFmtId="1" fontId="6" fillId="4" borderId="12" xfId="4" applyNumberFormat="1" applyFont="1" applyFill="1" applyBorder="1" applyAlignment="1" applyProtection="1">
      <alignment horizontal="left"/>
    </xf>
    <xf numFmtId="1" fontId="6" fillId="4" borderId="1" xfId="4" applyNumberFormat="1" applyFont="1" applyFill="1" applyBorder="1" applyAlignment="1" applyProtection="1">
      <alignment horizontal="left"/>
    </xf>
    <xf numFmtId="1" fontId="6" fillId="4" borderId="13" xfId="4" applyNumberFormat="1" applyFont="1" applyFill="1" applyBorder="1" applyAlignment="1" applyProtection="1">
      <alignment horizontal="left"/>
    </xf>
    <xf numFmtId="165" fontId="6" fillId="4" borderId="9" xfId="4" applyNumberFormat="1" applyFont="1" applyFill="1" applyBorder="1" applyAlignment="1" applyProtection="1">
      <alignment horizontal="left"/>
    </xf>
    <xf numFmtId="165" fontId="6" fillId="4" borderId="0" xfId="4" applyNumberFormat="1" applyFont="1" applyFill="1" applyBorder="1" applyAlignment="1" applyProtection="1">
      <alignment horizontal="left"/>
    </xf>
    <xf numFmtId="165" fontId="6" fillId="4" borderId="10" xfId="4" applyNumberFormat="1" applyFont="1" applyFill="1" applyBorder="1" applyAlignment="1" applyProtection="1">
      <alignment horizontal="left"/>
    </xf>
    <xf numFmtId="0" fontId="12" fillId="3" borderId="6" xfId="2" applyFont="1" applyFill="1" applyBorder="1" applyAlignment="1">
      <alignment horizontal="left"/>
    </xf>
    <xf numFmtId="0" fontId="12" fillId="3" borderId="7" xfId="2" applyFont="1" applyFill="1" applyBorder="1" applyAlignment="1">
      <alignment horizontal="left"/>
    </xf>
    <xf numFmtId="0" fontId="12" fillId="3" borderId="8" xfId="2" applyFont="1" applyFill="1" applyBorder="1" applyAlignment="1">
      <alignment horizontal="left"/>
    </xf>
    <xf numFmtId="0" fontId="12" fillId="3" borderId="9" xfId="2" applyFont="1" applyFill="1" applyBorder="1" applyAlignment="1">
      <alignment horizontal="left"/>
    </xf>
    <xf numFmtId="0" fontId="12" fillId="3" borderId="0" xfId="2" applyFont="1" applyFill="1" applyBorder="1" applyAlignment="1">
      <alignment horizontal="left"/>
    </xf>
    <xf numFmtId="0" fontId="12" fillId="3" borderId="10" xfId="2" applyFont="1" applyFill="1" applyBorder="1" applyAlignment="1">
      <alignment horizontal="left"/>
    </xf>
    <xf numFmtId="0" fontId="12" fillId="3" borderId="12" xfId="2" applyFont="1" applyFill="1" applyBorder="1" applyAlignment="1">
      <alignment horizontal="left"/>
    </xf>
    <xf numFmtId="0" fontId="12" fillId="3" borderId="1" xfId="2" applyFont="1" applyFill="1" applyBorder="1" applyAlignment="1">
      <alignment horizontal="left"/>
    </xf>
    <xf numFmtId="0" fontId="12" fillId="3" borderId="13" xfId="2" applyFont="1" applyFill="1" applyBorder="1" applyAlignment="1">
      <alignment horizontal="left"/>
    </xf>
    <xf numFmtId="0" fontId="12" fillId="3" borderId="162" xfId="14" applyFont="1" applyFill="1" applyBorder="1" applyAlignment="1">
      <alignment horizontal="center" wrapText="1"/>
    </xf>
    <xf numFmtId="0" fontId="12" fillId="3" borderId="163" xfId="14" applyFont="1" applyFill="1" applyBorder="1" applyAlignment="1">
      <alignment horizontal="center" wrapText="1"/>
    </xf>
    <xf numFmtId="0" fontId="6" fillId="2" borderId="3" xfId="14" applyFont="1" applyFill="1" applyBorder="1" applyAlignment="1">
      <alignment horizontal="left"/>
    </xf>
    <xf numFmtId="0" fontId="6" fillId="2" borderId="4" xfId="14" applyFont="1" applyFill="1" applyBorder="1" applyAlignment="1">
      <alignment horizontal="left"/>
    </xf>
    <xf numFmtId="0" fontId="6" fillId="2" borderId="5" xfId="14" applyFont="1" applyFill="1" applyBorder="1" applyAlignment="1">
      <alignment horizontal="left"/>
    </xf>
    <xf numFmtId="0" fontId="6" fillId="7" borderId="9" xfId="14" applyFont="1" applyFill="1" applyBorder="1" applyAlignment="1">
      <alignment horizontal="center"/>
    </xf>
    <xf numFmtId="0" fontId="6" fillId="7" borderId="0" xfId="14" applyFont="1" applyFill="1" applyBorder="1" applyAlignment="1">
      <alignment horizontal="center"/>
    </xf>
    <xf numFmtId="0" fontId="12" fillId="3" borderId="9" xfId="14" applyFont="1" applyFill="1" applyBorder="1" applyAlignment="1">
      <alignment horizontal="left"/>
    </xf>
    <xf numFmtId="0" fontId="12" fillId="3" borderId="0" xfId="14" applyFont="1" applyFill="1" applyBorder="1" applyAlignment="1">
      <alignment horizontal="left"/>
    </xf>
    <xf numFmtId="0" fontId="12" fillId="3" borderId="10" xfId="14" applyFont="1" applyFill="1" applyBorder="1" applyAlignment="1">
      <alignment horizontal="left"/>
    </xf>
    <xf numFmtId="0" fontId="12" fillId="3" borderId="12" xfId="14" applyFont="1" applyFill="1" applyBorder="1" applyAlignment="1">
      <alignment horizontal="left"/>
    </xf>
    <xf numFmtId="0" fontId="12" fillId="3" borderId="1" xfId="14" applyFont="1" applyFill="1" applyBorder="1" applyAlignment="1">
      <alignment horizontal="left"/>
    </xf>
    <xf numFmtId="0" fontId="12" fillId="3" borderId="13" xfId="14" applyFont="1" applyFill="1" applyBorder="1" applyAlignment="1">
      <alignment horizontal="left"/>
    </xf>
    <xf numFmtId="0" fontId="6" fillId="4" borderId="9" xfId="4" applyFont="1" applyFill="1" applyBorder="1" applyAlignment="1">
      <alignment horizontal="left"/>
    </xf>
    <xf numFmtId="0" fontId="6" fillId="4" borderId="0" xfId="4" applyFont="1" applyFill="1" applyBorder="1" applyAlignment="1">
      <alignment horizontal="left"/>
    </xf>
    <xf numFmtId="0" fontId="6" fillId="4" borderId="10" xfId="4" applyFont="1" applyFill="1" applyBorder="1" applyAlignment="1">
      <alignment horizontal="left"/>
    </xf>
    <xf numFmtId="165" fontId="6" fillId="4" borderId="9" xfId="4" applyNumberFormat="1" applyFont="1" applyFill="1" applyBorder="1" applyAlignment="1">
      <alignment horizontal="left"/>
    </xf>
    <xf numFmtId="165" fontId="6" fillId="4" borderId="0" xfId="4" applyNumberFormat="1" applyFont="1" applyFill="1" applyBorder="1" applyAlignment="1">
      <alignment horizontal="left"/>
    </xf>
    <xf numFmtId="165" fontId="6" fillId="4" borderId="10" xfId="4" applyNumberFormat="1" applyFont="1" applyFill="1" applyBorder="1" applyAlignment="1">
      <alignment horizontal="left"/>
    </xf>
    <xf numFmtId="1" fontId="6" fillId="4" borderId="12" xfId="4" applyNumberFormat="1" applyFont="1" applyFill="1" applyBorder="1" applyAlignment="1">
      <alignment horizontal="left"/>
    </xf>
    <xf numFmtId="1" fontId="6" fillId="4" borderId="1" xfId="4" applyNumberFormat="1" applyFont="1" applyFill="1" applyBorder="1" applyAlignment="1">
      <alignment horizontal="left"/>
    </xf>
    <xf numFmtId="1" fontId="6" fillId="4" borderId="13" xfId="4" applyNumberFormat="1" applyFont="1" applyFill="1" applyBorder="1" applyAlignment="1">
      <alignment horizontal="left"/>
    </xf>
    <xf numFmtId="0" fontId="12" fillId="3" borderId="145" xfId="14" applyFont="1" applyFill="1" applyBorder="1" applyAlignment="1">
      <alignment horizontal="center" vertical="center"/>
    </xf>
    <xf numFmtId="0" fontId="12" fillId="3" borderId="118" xfId="14" applyFont="1" applyFill="1" applyBorder="1" applyAlignment="1">
      <alignment horizontal="center" vertical="center"/>
    </xf>
    <xf numFmtId="0" fontId="12" fillId="3" borderId="146" xfId="14" applyFont="1" applyFill="1" applyBorder="1" applyAlignment="1">
      <alignment horizontal="center" vertical="center"/>
    </xf>
    <xf numFmtId="0" fontId="12" fillId="3" borderId="12" xfId="14" applyFont="1" applyFill="1" applyBorder="1" applyAlignment="1">
      <alignment horizontal="center" vertical="center"/>
    </xf>
    <xf numFmtId="0" fontId="12" fillId="3" borderId="144" xfId="14" applyFont="1" applyFill="1" applyBorder="1" applyAlignment="1">
      <alignment horizontal="center" vertical="center"/>
    </xf>
    <xf numFmtId="0" fontId="12" fillId="3" borderId="13" xfId="14" applyFont="1" applyFill="1" applyBorder="1" applyAlignment="1">
      <alignment horizontal="center" vertical="center"/>
    </xf>
    <xf numFmtId="0" fontId="13" fillId="0" borderId="93" xfId="0" applyFont="1" applyFill="1" applyBorder="1" applyAlignment="1">
      <alignment horizontal="left"/>
    </xf>
    <xf numFmtId="0" fontId="13" fillId="0" borderId="0" xfId="0" applyFont="1" applyFill="1" applyBorder="1" applyAlignment="1">
      <alignment horizontal="left"/>
    </xf>
    <xf numFmtId="0" fontId="13" fillId="0" borderId="10" xfId="0" applyFont="1" applyFill="1" applyBorder="1" applyAlignment="1">
      <alignment horizontal="left"/>
    </xf>
    <xf numFmtId="0" fontId="13" fillId="0" borderId="12" xfId="0" applyFont="1" applyFill="1" applyBorder="1" applyAlignment="1">
      <alignment horizontal="left"/>
    </xf>
    <xf numFmtId="0" fontId="13" fillId="0" borderId="144" xfId="0" applyFont="1" applyFill="1" applyBorder="1" applyAlignment="1">
      <alignment horizontal="left"/>
    </xf>
    <xf numFmtId="0" fontId="13" fillId="0" borderId="13" xfId="0" applyFont="1" applyFill="1" applyBorder="1" applyAlignment="1">
      <alignment horizontal="left"/>
    </xf>
    <xf numFmtId="0" fontId="6" fillId="2" borderId="3" xfId="0" applyFont="1" applyFill="1" applyBorder="1" applyAlignment="1"/>
    <xf numFmtId="0" fontId="6" fillId="2" borderId="4" xfId="0" applyFont="1" applyFill="1" applyBorder="1" applyAlignment="1"/>
    <xf numFmtId="0" fontId="6" fillId="2" borderId="5" xfId="0" applyFont="1" applyFill="1" applyBorder="1" applyAlignment="1"/>
    <xf numFmtId="0" fontId="12" fillId="3" borderId="145" xfId="0" applyFont="1" applyFill="1" applyBorder="1" applyAlignment="1">
      <alignment horizontal="center" vertical="center"/>
    </xf>
    <xf numFmtId="0" fontId="12" fillId="3" borderId="118" xfId="0" applyFont="1" applyFill="1" applyBorder="1" applyAlignment="1">
      <alignment horizontal="center" vertical="center"/>
    </xf>
    <xf numFmtId="0" fontId="12" fillId="3" borderId="146" xfId="0" applyFont="1" applyFill="1" applyBorder="1" applyAlignment="1">
      <alignment horizontal="center" vertical="center"/>
    </xf>
    <xf numFmtId="0" fontId="12" fillId="3" borderId="9" xfId="0" applyFont="1" applyFill="1" applyBorder="1" applyAlignment="1">
      <alignment horizontal="left"/>
    </xf>
    <xf numFmtId="0" fontId="12" fillId="3" borderId="0" xfId="0" applyFont="1" applyFill="1" applyBorder="1" applyAlignment="1">
      <alignment horizontal="left"/>
    </xf>
    <xf numFmtId="0" fontId="12" fillId="3" borderId="10" xfId="0" applyFont="1" applyFill="1" applyBorder="1" applyAlignment="1">
      <alignment horizontal="left"/>
    </xf>
    <xf numFmtId="0" fontId="12" fillId="3" borderId="12" xfId="0" applyFont="1" applyFill="1" applyBorder="1" applyAlignment="1">
      <alignment horizontal="left"/>
    </xf>
    <xf numFmtId="0" fontId="12" fillId="3" borderId="1" xfId="0" applyFont="1" applyFill="1" applyBorder="1" applyAlignment="1">
      <alignment horizontal="left"/>
    </xf>
    <xf numFmtId="0" fontId="12" fillId="3" borderId="13" xfId="0" applyFont="1" applyFill="1" applyBorder="1" applyAlignment="1">
      <alignment horizontal="left"/>
    </xf>
    <xf numFmtId="0" fontId="6" fillId="4" borderId="6" xfId="4" applyFont="1" applyFill="1" applyBorder="1" applyAlignment="1">
      <alignment horizontal="left"/>
    </xf>
    <xf numFmtId="0" fontId="6" fillId="4" borderId="7" xfId="4" applyFont="1" applyFill="1" applyBorder="1" applyAlignment="1">
      <alignment horizontal="left"/>
    </xf>
    <xf numFmtId="0" fontId="6" fillId="4" borderId="8" xfId="4" applyFont="1" applyFill="1" applyBorder="1" applyAlignment="1">
      <alignment horizontal="left"/>
    </xf>
    <xf numFmtId="0" fontId="12" fillId="3" borderId="17" xfId="13" applyFont="1" applyFill="1" applyBorder="1" applyAlignment="1" applyProtection="1">
      <alignment horizontal="center" vertical="center" wrapText="1"/>
    </xf>
    <xf numFmtId="0" fontId="12" fillId="3" borderId="18" xfId="13" applyFont="1" applyFill="1" applyBorder="1" applyAlignment="1" applyProtection="1">
      <alignment horizontal="center" vertical="center" wrapText="1"/>
    </xf>
    <xf numFmtId="0" fontId="12" fillId="3" borderId="17" xfId="13" applyFont="1" applyFill="1" applyBorder="1" applyAlignment="1" applyProtection="1">
      <alignment horizontal="center" vertical="center"/>
    </xf>
    <xf numFmtId="0" fontId="12" fillId="3" borderId="18" xfId="13" applyFont="1" applyFill="1" applyBorder="1" applyAlignment="1" applyProtection="1">
      <alignment horizontal="center" vertical="center"/>
    </xf>
    <xf numFmtId="0" fontId="12" fillId="3" borderId="2" xfId="13" applyFont="1" applyFill="1" applyBorder="1" applyAlignment="1" applyProtection="1">
      <alignment horizontal="center" vertical="center"/>
    </xf>
    <xf numFmtId="0" fontId="12" fillId="3" borderId="3" xfId="13" applyFont="1" applyFill="1" applyBorder="1" applyAlignment="1" applyProtection="1">
      <alignment horizontal="center" vertical="center"/>
    </xf>
    <xf numFmtId="0" fontId="12" fillId="3" borderId="9" xfId="13" applyFont="1" applyFill="1" applyBorder="1" applyAlignment="1" applyProtection="1">
      <alignment horizontal="center" vertical="center"/>
    </xf>
    <xf numFmtId="0" fontId="12" fillId="3" borderId="0" xfId="13" applyFont="1" applyFill="1" applyBorder="1" applyAlignment="1" applyProtection="1">
      <alignment horizontal="center" vertical="center"/>
    </xf>
    <xf numFmtId="0" fontId="12" fillId="3" borderId="93" xfId="13" applyFont="1" applyFill="1" applyBorder="1" applyAlignment="1" applyProtection="1">
      <alignment horizontal="center" vertical="center"/>
    </xf>
    <xf numFmtId="0" fontId="12" fillId="3" borderId="6" xfId="13" applyFont="1" applyFill="1" applyBorder="1" applyAlignment="1" applyProtection="1">
      <alignment horizontal="center"/>
    </xf>
    <xf numFmtId="0" fontId="12" fillId="3" borderId="93" xfId="13" applyFont="1" applyFill="1" applyBorder="1" applyAlignment="1" applyProtection="1">
      <alignment horizontal="center"/>
    </xf>
    <xf numFmtId="10" fontId="12" fillId="3" borderId="17" xfId="14" applyNumberFormat="1" applyFont="1" applyFill="1" applyBorder="1" applyAlignment="1">
      <alignment horizontal="center" vertical="center" wrapText="1"/>
    </xf>
    <xf numFmtId="10" fontId="12" fillId="3" borderId="18" xfId="14" applyNumberFormat="1" applyFont="1" applyFill="1" applyBorder="1" applyAlignment="1">
      <alignment horizontal="center" vertical="center" wrapText="1"/>
    </xf>
    <xf numFmtId="10" fontId="12" fillId="3" borderId="6" xfId="14" applyNumberFormat="1" applyFont="1" applyFill="1" applyBorder="1" applyAlignment="1">
      <alignment horizontal="center" vertical="center" wrapText="1"/>
    </xf>
    <xf numFmtId="10" fontId="12" fillId="3" borderId="93" xfId="14" applyNumberFormat="1" applyFont="1" applyFill="1" applyBorder="1" applyAlignment="1">
      <alignment horizontal="center" vertical="center" wrapText="1"/>
    </xf>
    <xf numFmtId="0" fontId="12" fillId="3" borderId="17" xfId="13" quotePrefix="1" applyFont="1" applyFill="1" applyBorder="1" applyAlignment="1" applyProtection="1">
      <alignment horizontal="center" vertical="center"/>
    </xf>
    <xf numFmtId="10" fontId="12" fillId="3" borderId="161" xfId="14" applyNumberFormat="1" applyFont="1" applyFill="1" applyBorder="1" applyAlignment="1">
      <alignment horizontal="center" vertical="center" wrapText="1"/>
    </xf>
    <xf numFmtId="10" fontId="12" fillId="3" borderId="22" xfId="14" applyNumberFormat="1" applyFont="1" applyFill="1" applyBorder="1" applyAlignment="1">
      <alignment horizontal="center" vertical="center" wrapText="1"/>
    </xf>
    <xf numFmtId="0" fontId="6" fillId="0" borderId="3" xfId="0" applyFont="1" applyFill="1" applyBorder="1" applyAlignment="1">
      <alignment horizontal="left" vertical="top"/>
    </xf>
    <xf numFmtId="0" fontId="6" fillId="0" borderId="4" xfId="0" applyFont="1" applyFill="1" applyBorder="1" applyAlignment="1">
      <alignment horizontal="left" vertical="top"/>
    </xf>
    <xf numFmtId="0" fontId="6" fillId="0" borderId="5" xfId="0" applyFont="1" applyFill="1" applyBorder="1" applyAlignment="1">
      <alignment horizontal="left" vertical="top"/>
    </xf>
    <xf numFmtId="0" fontId="12" fillId="3" borderId="3" xfId="0" applyFont="1" applyFill="1" applyBorder="1" applyAlignment="1" applyProtection="1">
      <alignment horizontal="center"/>
    </xf>
    <xf numFmtId="0" fontId="12" fillId="3" borderId="4" xfId="0" applyFont="1" applyFill="1" applyBorder="1" applyAlignment="1" applyProtection="1">
      <alignment horizontal="center"/>
    </xf>
    <xf numFmtId="0" fontId="12" fillId="3" borderId="5" xfId="0" applyFont="1" applyFill="1" applyBorder="1" applyAlignment="1" applyProtection="1">
      <alignment horizontal="center"/>
    </xf>
    <xf numFmtId="0" fontId="12" fillId="3" borderId="3" xfId="0" applyFont="1" applyFill="1" applyBorder="1" applyAlignment="1" applyProtection="1">
      <alignment horizontal="center" wrapText="1"/>
    </xf>
    <xf numFmtId="0" fontId="12" fillId="3" borderId="5" xfId="0" applyFont="1" applyFill="1" applyBorder="1" applyAlignment="1" applyProtection="1">
      <alignment horizontal="center" wrapText="1"/>
    </xf>
    <xf numFmtId="0" fontId="12" fillId="3" borderId="145" xfId="0" applyFont="1" applyFill="1" applyBorder="1" applyAlignment="1" applyProtection="1">
      <alignment horizontal="center" vertical="center"/>
    </xf>
    <xf numFmtId="0" fontId="12" fillId="3" borderId="146" xfId="0" applyFont="1" applyFill="1" applyBorder="1" applyAlignment="1" applyProtection="1">
      <alignment horizontal="center" vertical="center"/>
    </xf>
    <xf numFmtId="0" fontId="12" fillId="3" borderId="12" xfId="0" applyFont="1" applyFill="1" applyBorder="1" applyAlignment="1" applyProtection="1">
      <alignment horizontal="center" vertical="center"/>
    </xf>
    <xf numFmtId="0" fontId="12" fillId="3" borderId="13" xfId="0" applyFont="1" applyFill="1" applyBorder="1" applyAlignment="1" applyProtection="1">
      <alignment horizontal="center" vertical="center"/>
    </xf>
    <xf numFmtId="0" fontId="15" fillId="5" borderId="0" xfId="0" applyFont="1" applyFill="1" applyAlignment="1">
      <alignment horizontal="left" vertical="top" wrapText="1"/>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121" xfId="0" applyFont="1" applyFill="1" applyBorder="1" applyAlignment="1">
      <alignment horizontal="left" vertical="top"/>
    </xf>
    <xf numFmtId="0" fontId="6" fillId="2" borderId="5" xfId="0" applyFont="1" applyFill="1" applyBorder="1" applyAlignment="1">
      <alignment horizontal="left" vertical="top"/>
    </xf>
    <xf numFmtId="0" fontId="12" fillId="3" borderId="6" xfId="0" applyFont="1" applyFill="1" applyBorder="1" applyAlignment="1" applyProtection="1">
      <alignment horizontal="center"/>
    </xf>
    <xf numFmtId="0" fontId="12" fillId="3" borderId="7" xfId="0" applyFont="1" applyFill="1" applyBorder="1" applyAlignment="1" applyProtection="1">
      <alignment horizontal="center"/>
    </xf>
    <xf numFmtId="0" fontId="6" fillId="4" borderId="145" xfId="4" applyFont="1" applyFill="1" applyBorder="1" applyAlignment="1">
      <alignment horizontal="left"/>
    </xf>
    <xf numFmtId="0" fontId="6" fillId="4" borderId="118" xfId="4" applyFont="1" applyFill="1" applyBorder="1" applyAlignment="1">
      <alignment horizontal="left"/>
    </xf>
    <xf numFmtId="0" fontId="6" fillId="4" borderId="146" xfId="4" applyFont="1" applyFill="1" applyBorder="1" applyAlignment="1">
      <alignment horizontal="left"/>
    </xf>
    <xf numFmtId="165" fontId="6" fillId="4" borderId="93" xfId="4" applyNumberFormat="1" applyFont="1" applyFill="1" applyBorder="1" applyAlignment="1">
      <alignment horizontal="left"/>
    </xf>
    <xf numFmtId="1" fontId="6" fillId="4" borderId="144" xfId="4" applyNumberFormat="1" applyFont="1" applyFill="1" applyBorder="1" applyAlignment="1">
      <alignment horizontal="left"/>
    </xf>
    <xf numFmtId="0" fontId="12" fillId="3" borderId="6" xfId="4" applyFont="1" applyFill="1" applyBorder="1" applyAlignment="1">
      <alignment horizontal="left"/>
    </xf>
    <xf numFmtId="0" fontId="12" fillId="3" borderId="8" xfId="4" applyFont="1" applyFill="1" applyBorder="1" applyAlignment="1">
      <alignment horizontal="left"/>
    </xf>
    <xf numFmtId="0" fontId="12" fillId="3" borderId="9" xfId="4" applyFont="1" applyFill="1" applyBorder="1" applyAlignment="1">
      <alignment horizontal="left"/>
    </xf>
    <xf numFmtId="0" fontId="13" fillId="0" borderId="10" xfId="0" applyFont="1" applyBorder="1" applyAlignment="1">
      <alignment horizontal="left"/>
    </xf>
    <xf numFmtId="0" fontId="12" fillId="3" borderId="12" xfId="4" applyFont="1" applyFill="1" applyBorder="1" applyAlignment="1">
      <alignment horizontal="left"/>
    </xf>
    <xf numFmtId="0" fontId="12" fillId="3" borderId="13" xfId="4" applyFont="1" applyFill="1" applyBorder="1" applyAlignment="1">
      <alignment horizontal="left"/>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2" xfId="0" applyFont="1" applyFill="1" applyBorder="1" applyAlignment="1">
      <alignment horizontal="center" vertical="center"/>
    </xf>
    <xf numFmtId="0" fontId="130" fillId="4" borderId="6" xfId="4" applyFont="1" applyFill="1" applyBorder="1" applyAlignment="1">
      <alignment horizontal="left"/>
    </xf>
    <xf numFmtId="0" fontId="130" fillId="4" borderId="7" xfId="4" applyFont="1" applyFill="1" applyBorder="1" applyAlignment="1">
      <alignment horizontal="left"/>
    </xf>
    <xf numFmtId="0" fontId="130" fillId="4" borderId="8" xfId="4" applyFont="1" applyFill="1" applyBorder="1" applyAlignment="1">
      <alignment horizontal="left"/>
    </xf>
    <xf numFmtId="165" fontId="130" fillId="4" borderId="9" xfId="4" applyNumberFormat="1" applyFont="1" applyFill="1" applyBorder="1" applyAlignment="1">
      <alignment horizontal="left"/>
    </xf>
    <xf numFmtId="165" fontId="130" fillId="4" borderId="0" xfId="4" applyNumberFormat="1" applyFont="1" applyFill="1" applyBorder="1" applyAlignment="1">
      <alignment horizontal="left"/>
    </xf>
    <xf numFmtId="165" fontId="130" fillId="4" borderId="10" xfId="4" applyNumberFormat="1" applyFont="1" applyFill="1" applyBorder="1" applyAlignment="1">
      <alignment horizontal="left"/>
    </xf>
    <xf numFmtId="1" fontId="130" fillId="4" borderId="12" xfId="4" applyNumberFormat="1" applyFont="1" applyFill="1" applyBorder="1" applyAlignment="1">
      <alignment horizontal="left"/>
    </xf>
    <xf numFmtId="1" fontId="130" fillId="4" borderId="1" xfId="4" applyNumberFormat="1" applyFont="1" applyFill="1" applyBorder="1" applyAlignment="1">
      <alignment horizontal="left"/>
    </xf>
    <xf numFmtId="1" fontId="130" fillId="4" borderId="13" xfId="4" applyNumberFormat="1" applyFont="1" applyFill="1" applyBorder="1" applyAlignment="1">
      <alignment horizontal="left"/>
    </xf>
    <xf numFmtId="0" fontId="131" fillId="3" borderId="17" xfId="4" applyFont="1" applyFill="1" applyBorder="1" applyAlignment="1">
      <alignment horizontal="center"/>
    </xf>
    <xf numFmtId="0" fontId="131" fillId="3" borderId="18" xfId="4" applyFont="1" applyFill="1" applyBorder="1" applyAlignment="1">
      <alignment horizontal="center"/>
    </xf>
    <xf numFmtId="0" fontId="131" fillId="3" borderId="3" xfId="0" applyFont="1" applyFill="1" applyBorder="1" applyAlignment="1">
      <alignment horizontal="center" vertical="center" wrapText="1"/>
    </xf>
    <xf numFmtId="0" fontId="131" fillId="3" borderId="5" xfId="0" applyFont="1" applyFill="1" applyBorder="1" applyAlignment="1">
      <alignment horizontal="center" vertical="center" wrapText="1"/>
    </xf>
    <xf numFmtId="0" fontId="131" fillId="3" borderId="6" xfId="0" applyFont="1" applyFill="1" applyBorder="1" applyAlignment="1">
      <alignment horizontal="center" vertical="center" wrapText="1"/>
    </xf>
    <xf numFmtId="0" fontId="131" fillId="3" borderId="8" xfId="0" applyFont="1" applyFill="1" applyBorder="1" applyAlignment="1">
      <alignment horizontal="center" vertical="center" wrapText="1"/>
    </xf>
    <xf numFmtId="0" fontId="14" fillId="0" borderId="3" xfId="4" applyFont="1" applyFill="1" applyBorder="1" applyAlignment="1">
      <alignment horizontal="left"/>
    </xf>
    <xf numFmtId="0" fontId="14" fillId="0" borderId="4" xfId="4" applyFont="1" applyFill="1" applyBorder="1" applyAlignment="1">
      <alignment horizontal="left"/>
    </xf>
    <xf numFmtId="0" fontId="12" fillId="3" borderId="3" xfId="4" applyFont="1" applyFill="1" applyBorder="1" applyAlignment="1">
      <alignment horizontal="center"/>
    </xf>
    <xf numFmtId="0" fontId="12" fillId="3" borderId="5" xfId="4" applyFont="1" applyFill="1" applyBorder="1" applyAlignment="1">
      <alignment horizontal="center"/>
    </xf>
    <xf numFmtId="0" fontId="14" fillId="4" borderId="6" xfId="4" applyFont="1" applyFill="1" applyBorder="1" applyAlignment="1">
      <alignment horizontal="left"/>
    </xf>
    <xf numFmtId="0" fontId="14" fillId="4" borderId="7" xfId="4" applyFont="1" applyFill="1" applyBorder="1" applyAlignment="1">
      <alignment horizontal="left"/>
    </xf>
    <xf numFmtId="165" fontId="14" fillId="4" borderId="9" xfId="4" applyNumberFormat="1" applyFont="1" applyFill="1" applyBorder="1" applyAlignment="1">
      <alignment horizontal="left"/>
    </xf>
    <xf numFmtId="165" fontId="14" fillId="4" borderId="0" xfId="4" applyNumberFormat="1" applyFont="1" applyFill="1" applyBorder="1" applyAlignment="1">
      <alignment horizontal="left"/>
    </xf>
    <xf numFmtId="1" fontId="14" fillId="4" borderId="12" xfId="4" applyNumberFormat="1" applyFont="1" applyFill="1" applyBorder="1" applyAlignment="1">
      <alignment horizontal="left"/>
    </xf>
    <xf numFmtId="1" fontId="14" fillId="4" borderId="1" xfId="4" applyNumberFormat="1" applyFont="1" applyFill="1" applyBorder="1" applyAlignment="1">
      <alignment horizontal="left"/>
    </xf>
    <xf numFmtId="0" fontId="32" fillId="10" borderId="9" xfId="0" applyFont="1" applyFill="1" applyBorder="1" applyAlignment="1">
      <alignment horizontal="center"/>
    </xf>
    <xf numFmtId="0" fontId="32" fillId="10" borderId="0" xfId="0" applyFont="1" applyFill="1" applyBorder="1" applyAlignment="1">
      <alignment horizontal="center"/>
    </xf>
    <xf numFmtId="0" fontId="13" fillId="10" borderId="6" xfId="0" applyFont="1" applyFill="1" applyBorder="1" applyAlignment="1">
      <alignment horizontal="center"/>
    </xf>
    <xf numFmtId="0" fontId="13" fillId="10" borderId="7" xfId="0" applyFont="1" applyFill="1" applyBorder="1" applyAlignment="1">
      <alignment horizontal="center"/>
    </xf>
    <xf numFmtId="0" fontId="13" fillId="10" borderId="9" xfId="0" applyFont="1" applyFill="1" applyBorder="1" applyAlignment="1">
      <alignment horizontal="center"/>
    </xf>
    <xf numFmtId="0" fontId="13" fillId="10" borderId="0" xfId="0" applyFont="1" applyFill="1" applyBorder="1" applyAlignment="1">
      <alignment horizontal="center"/>
    </xf>
    <xf numFmtId="0" fontId="6" fillId="2" borderId="6" xfId="0" applyFont="1" applyFill="1" applyBorder="1" applyAlignment="1">
      <alignment horizontal="left" vertical="top"/>
    </xf>
    <xf numFmtId="0" fontId="6" fillId="2" borderId="7" xfId="0" applyFont="1" applyFill="1" applyBorder="1" applyAlignment="1">
      <alignment horizontal="left" vertical="top"/>
    </xf>
    <xf numFmtId="0" fontId="6" fillId="2" borderId="8" xfId="0" applyFont="1" applyFill="1" applyBorder="1" applyAlignment="1">
      <alignment horizontal="left" vertical="top"/>
    </xf>
    <xf numFmtId="0" fontId="6" fillId="4" borderId="6" xfId="4" applyNumberFormat="1" applyFont="1" applyFill="1" applyBorder="1" applyAlignment="1">
      <alignment horizontal="left"/>
    </xf>
    <xf numFmtId="0" fontId="6" fillId="4" borderId="8" xfId="4" applyNumberFormat="1" applyFont="1" applyFill="1" applyBorder="1" applyAlignment="1">
      <alignment horizontal="left"/>
    </xf>
    <xf numFmtId="0" fontId="6" fillId="2" borderId="162" xfId="0" applyFont="1" applyFill="1" applyBorder="1" applyAlignment="1" applyProtection="1">
      <alignment horizontal="left"/>
    </xf>
    <xf numFmtId="0" fontId="6" fillId="2" borderId="121" xfId="0" applyFont="1" applyFill="1" applyBorder="1" applyAlignment="1" applyProtection="1">
      <alignment horizontal="left"/>
    </xf>
    <xf numFmtId="0" fontId="6" fillId="2" borderId="163" xfId="0" applyFont="1" applyFill="1" applyBorder="1" applyAlignment="1" applyProtection="1">
      <alignment horizontal="left"/>
    </xf>
    <xf numFmtId="0" fontId="6" fillId="2" borderId="162" xfId="0" applyFont="1" applyFill="1" applyBorder="1" applyAlignment="1">
      <alignment horizontal="left"/>
    </xf>
    <xf numFmtId="0" fontId="6" fillId="2" borderId="121" xfId="0" applyFont="1" applyFill="1" applyBorder="1" applyAlignment="1">
      <alignment horizontal="left"/>
    </xf>
    <xf numFmtId="0" fontId="6" fillId="2" borderId="163" xfId="0" applyFont="1" applyFill="1" applyBorder="1" applyAlignment="1">
      <alignment horizontal="left"/>
    </xf>
    <xf numFmtId="0" fontId="12" fillId="3" borderId="147" xfId="0" applyFont="1" applyFill="1" applyBorder="1" applyAlignment="1">
      <alignment horizontal="left" vertical="center"/>
    </xf>
    <xf numFmtId="0" fontId="12" fillId="3" borderId="148" xfId="0" applyFont="1" applyFill="1" applyBorder="1" applyAlignment="1">
      <alignment horizontal="left" vertical="center"/>
    </xf>
    <xf numFmtId="0" fontId="12" fillId="3" borderId="37" xfId="0" applyFont="1" applyFill="1" applyBorder="1" applyAlignment="1">
      <alignment horizontal="center" wrapText="1"/>
    </xf>
    <xf numFmtId="0" fontId="12" fillId="3" borderId="149" xfId="0" applyFont="1" applyFill="1" applyBorder="1" applyAlignment="1">
      <alignment horizontal="center" wrapText="1"/>
    </xf>
    <xf numFmtId="0" fontId="12" fillId="3" borderId="37" xfId="0" applyFont="1" applyFill="1" applyBorder="1" applyAlignment="1">
      <alignment horizontal="center" vertical="center"/>
    </xf>
    <xf numFmtId="0" fontId="12" fillId="3" borderId="72" xfId="0" applyFont="1" applyFill="1" applyBorder="1" applyAlignment="1">
      <alignment horizontal="center" vertical="center"/>
    </xf>
    <xf numFmtId="0" fontId="6" fillId="2" borderId="3" xfId="14" applyFont="1" applyFill="1" applyBorder="1" applyAlignment="1" applyProtection="1">
      <alignment horizontal="left"/>
    </xf>
    <xf numFmtId="0" fontId="6" fillId="2" borderId="4" xfId="14" applyFont="1" applyFill="1" applyBorder="1" applyAlignment="1" applyProtection="1">
      <alignment horizontal="left"/>
    </xf>
    <xf numFmtId="0" fontId="6" fillId="2" borderId="5" xfId="14" applyFont="1" applyFill="1" applyBorder="1" applyAlignment="1" applyProtection="1">
      <alignment horizontal="left"/>
    </xf>
    <xf numFmtId="0" fontId="6" fillId="4" borderId="145" xfId="4" applyFont="1" applyFill="1" applyBorder="1" applyAlignment="1" applyProtection="1">
      <alignment horizontal="left"/>
    </xf>
    <xf numFmtId="0" fontId="6" fillId="4" borderId="118" xfId="4" applyFont="1" applyFill="1" applyBorder="1" applyAlignment="1" applyProtection="1">
      <alignment horizontal="left"/>
    </xf>
    <xf numFmtId="0" fontId="6" fillId="4" borderId="146" xfId="4" applyFont="1" applyFill="1" applyBorder="1" applyAlignment="1" applyProtection="1">
      <alignment horizontal="left"/>
    </xf>
    <xf numFmtId="165" fontId="6" fillId="4" borderId="12" xfId="4" applyNumberFormat="1" applyFont="1" applyFill="1" applyBorder="1" applyAlignment="1" applyProtection="1">
      <alignment horizontal="left"/>
    </xf>
    <xf numFmtId="165" fontId="6" fillId="4" borderId="144" xfId="4" applyNumberFormat="1" applyFont="1" applyFill="1" applyBorder="1" applyAlignment="1" applyProtection="1">
      <alignment horizontal="left"/>
    </xf>
    <xf numFmtId="165" fontId="6" fillId="4" borderId="13" xfId="4" applyNumberFormat="1" applyFont="1" applyFill="1" applyBorder="1" applyAlignment="1" applyProtection="1">
      <alignment horizontal="left"/>
    </xf>
    <xf numFmtId="0" fontId="6" fillId="4" borderId="7" xfId="4" applyNumberFormat="1" applyFont="1" applyFill="1" applyBorder="1" applyAlignment="1">
      <alignment horizontal="left"/>
    </xf>
    <xf numFmtId="0" fontId="12" fillId="3" borderId="6" xfId="0" applyFont="1" applyFill="1" applyBorder="1" applyAlignment="1">
      <alignment horizontal="center"/>
    </xf>
    <xf numFmtId="0" fontId="12" fillId="3" borderId="8" xfId="0" applyFont="1" applyFill="1" applyBorder="1" applyAlignment="1">
      <alignment horizontal="center"/>
    </xf>
    <xf numFmtId="165" fontId="12" fillId="3" borderId="118" xfId="0" applyNumberFormat="1" applyFont="1" applyFill="1" applyBorder="1" applyAlignment="1">
      <alignment horizontal="center" wrapText="1"/>
    </xf>
    <xf numFmtId="165" fontId="12" fillId="3" borderId="0" xfId="0" applyNumberFormat="1" applyFont="1" applyFill="1" applyBorder="1" applyAlignment="1">
      <alignment horizontal="center" wrapText="1"/>
    </xf>
    <xf numFmtId="0" fontId="12" fillId="3" borderId="118" xfId="0" applyFont="1" applyFill="1" applyBorder="1" applyAlignment="1">
      <alignment horizontal="center" wrapText="1"/>
    </xf>
    <xf numFmtId="0" fontId="12" fillId="3" borderId="0" xfId="0" applyFont="1" applyFill="1" applyBorder="1" applyAlignment="1">
      <alignment horizontal="center" wrapText="1"/>
    </xf>
    <xf numFmtId="0" fontId="13" fillId="0" borderId="17" xfId="0" applyFont="1" applyFill="1" applyBorder="1" applyAlignment="1">
      <alignment horizontal="center" wrapText="1"/>
    </xf>
    <xf numFmtId="0" fontId="13" fillId="0" borderId="18" xfId="0" applyFont="1" applyFill="1" applyBorder="1" applyAlignment="1">
      <alignment horizontal="center" wrapText="1"/>
    </xf>
    <xf numFmtId="0" fontId="13" fillId="0" borderId="22" xfId="0" applyFont="1" applyFill="1" applyBorder="1" applyAlignment="1">
      <alignment horizontal="center" wrapText="1"/>
    </xf>
    <xf numFmtId="0" fontId="13" fillId="0" borderId="17" xfId="0" applyFont="1" applyBorder="1" applyAlignment="1">
      <alignment horizontal="center" vertical="top" wrapText="1"/>
    </xf>
    <xf numFmtId="0" fontId="13" fillId="0" borderId="18" xfId="0" applyFont="1" applyBorder="1" applyAlignment="1">
      <alignment horizontal="center" vertical="top" wrapText="1"/>
    </xf>
    <xf numFmtId="0" fontId="13" fillId="0" borderId="22" xfId="0" applyFont="1" applyBorder="1" applyAlignment="1">
      <alignment horizontal="center" vertical="top" wrapText="1"/>
    </xf>
    <xf numFmtId="0" fontId="13" fillId="2" borderId="17" xfId="0" applyFont="1" applyFill="1" applyBorder="1" applyAlignment="1">
      <alignment horizontal="left" vertical="top"/>
    </xf>
    <xf numFmtId="0" fontId="13" fillId="2" borderId="18" xfId="0" applyFont="1" applyFill="1" applyBorder="1" applyAlignment="1">
      <alignment horizontal="left" vertical="top"/>
    </xf>
    <xf numFmtId="0" fontId="13" fillId="2" borderId="22" xfId="0" applyFont="1" applyFill="1" applyBorder="1" applyAlignment="1">
      <alignment horizontal="left" vertical="top"/>
    </xf>
    <xf numFmtId="10" fontId="13" fillId="6" borderId="32" xfId="6" applyNumberFormat="1" applyFont="1" applyFill="1" applyBorder="1" applyAlignment="1">
      <alignment horizontal="center" vertical="center"/>
    </xf>
    <xf numFmtId="10" fontId="13" fillId="6" borderId="33" xfId="6" applyNumberFormat="1" applyFont="1" applyFill="1" applyBorder="1" applyAlignment="1">
      <alignment horizontal="center" vertical="center"/>
    </xf>
    <xf numFmtId="0" fontId="13" fillId="0" borderId="17" xfId="0" applyFont="1" applyBorder="1" applyAlignment="1">
      <alignment horizontal="left" vertical="top" wrapText="1"/>
    </xf>
    <xf numFmtId="0" fontId="13" fillId="0" borderId="18" xfId="0" applyFont="1" applyBorder="1" applyAlignment="1">
      <alignment horizontal="left" vertical="top" wrapText="1"/>
    </xf>
    <xf numFmtId="0" fontId="13" fillId="0" borderId="22" xfId="0" applyFont="1" applyBorder="1" applyAlignment="1">
      <alignment horizontal="left" vertical="top" wrapText="1"/>
    </xf>
    <xf numFmtId="0" fontId="2" fillId="0" borderId="17"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22" xfId="0" applyFont="1" applyFill="1" applyBorder="1" applyAlignment="1">
      <alignment horizontal="left" vertical="top" wrapText="1"/>
    </xf>
    <xf numFmtId="0" fontId="13" fillId="0" borderId="17" xfId="0" applyFont="1" applyFill="1" applyBorder="1" applyAlignment="1">
      <alignment horizontal="center" vertical="top" wrapText="1"/>
    </xf>
    <xf numFmtId="0" fontId="13" fillId="0" borderId="18" xfId="0" applyFont="1" applyFill="1" applyBorder="1" applyAlignment="1">
      <alignment horizontal="center" vertical="top" wrapText="1"/>
    </xf>
    <xf numFmtId="0" fontId="13" fillId="0" borderId="22" xfId="0" applyFont="1" applyFill="1" applyBorder="1" applyAlignment="1">
      <alignment horizontal="center" vertical="top" wrapText="1"/>
    </xf>
    <xf numFmtId="10" fontId="13" fillId="6" borderId="36" xfId="6" applyNumberFormat="1" applyFont="1" applyFill="1" applyBorder="1" applyAlignment="1">
      <alignment horizontal="center" vertical="center"/>
    </xf>
    <xf numFmtId="0" fontId="13" fillId="0" borderId="17" xfId="0" applyFont="1" applyFill="1" applyBorder="1" applyAlignment="1">
      <alignment horizontal="left" vertical="top" wrapText="1"/>
    </xf>
    <xf numFmtId="0" fontId="13" fillId="0" borderId="18" xfId="0" applyFont="1" applyFill="1" applyBorder="1" applyAlignment="1">
      <alignment horizontal="left" vertical="top" wrapText="1"/>
    </xf>
    <xf numFmtId="0" fontId="13" fillId="0" borderId="22" xfId="0" applyFont="1" applyFill="1" applyBorder="1" applyAlignment="1">
      <alignment horizontal="left" vertical="top" wrapText="1"/>
    </xf>
    <xf numFmtId="10" fontId="13" fillId="5" borderId="0" xfId="6" applyNumberFormat="1" applyFont="1" applyFill="1" applyBorder="1" applyAlignment="1">
      <alignment horizontal="center" vertical="center"/>
    </xf>
    <xf numFmtId="0" fontId="6" fillId="0" borderId="17" xfId="0" applyFont="1" applyBorder="1" applyAlignment="1">
      <alignment horizontal="left" wrapText="1"/>
    </xf>
    <xf numFmtId="0" fontId="6" fillId="0" borderId="18" xfId="0" applyFont="1" applyBorder="1" applyAlignment="1">
      <alignment horizontal="left" wrapText="1"/>
    </xf>
    <xf numFmtId="10" fontId="13" fillId="6" borderId="32" xfId="6" quotePrefix="1" applyNumberFormat="1" applyFont="1" applyFill="1" applyBorder="1" applyAlignment="1">
      <alignment horizontal="center" vertical="center"/>
    </xf>
    <xf numFmtId="0" fontId="12" fillId="3" borderId="3" xfId="17" applyFont="1" applyFill="1" applyBorder="1" applyAlignment="1">
      <alignment horizontal="center"/>
    </xf>
    <xf numFmtId="0" fontId="12" fillId="3" borderId="5" xfId="17" applyFont="1" applyFill="1" applyBorder="1" applyAlignment="1">
      <alignment horizontal="center"/>
    </xf>
    <xf numFmtId="0" fontId="13" fillId="0" borderId="8" xfId="0" applyFont="1" applyBorder="1" applyAlignment="1">
      <alignment horizontal="left" vertical="top" wrapText="1"/>
    </xf>
    <xf numFmtId="0" fontId="13" fillId="0" borderId="10" xfId="0" applyFont="1" applyBorder="1" applyAlignment="1">
      <alignment horizontal="left" vertical="top" wrapText="1"/>
    </xf>
    <xf numFmtId="0" fontId="13" fillId="0" borderId="13" xfId="0" applyFont="1" applyBorder="1" applyAlignment="1">
      <alignment horizontal="left" vertical="top" wrapText="1"/>
    </xf>
    <xf numFmtId="0" fontId="35" fillId="3" borderId="12" xfId="0" applyFont="1" applyFill="1" applyBorder="1" applyAlignment="1">
      <alignment horizontal="left"/>
    </xf>
    <xf numFmtId="0" fontId="35" fillId="3" borderId="1" xfId="0" applyFont="1" applyFill="1" applyBorder="1" applyAlignment="1">
      <alignment horizontal="left"/>
    </xf>
    <xf numFmtId="0" fontId="35" fillId="3" borderId="13" xfId="0" applyFont="1" applyFill="1" applyBorder="1" applyAlignment="1">
      <alignment horizontal="left"/>
    </xf>
    <xf numFmtId="0" fontId="35" fillId="3" borderId="3" xfId="0" applyFont="1" applyFill="1" applyBorder="1" applyAlignment="1">
      <alignment horizontal="left"/>
    </xf>
    <xf numFmtId="0" fontId="35" fillId="3" borderId="4" xfId="0" applyFont="1" applyFill="1" applyBorder="1" applyAlignment="1">
      <alignment horizontal="left"/>
    </xf>
    <xf numFmtId="0" fontId="35" fillId="3" borderId="5" xfId="0" applyFont="1" applyFill="1" applyBorder="1" applyAlignment="1">
      <alignment horizontal="left"/>
    </xf>
    <xf numFmtId="0" fontId="34" fillId="0" borderId="0" xfId="0" applyFont="1"/>
  </cellXfs>
  <cellStyles count="685">
    <cellStyle name="******************************************" xfId="79"/>
    <cellStyle name="?" xfId="101"/>
    <cellStyle name="_x001f_?--_x0004_ _x000c__x0009__x0003__x000b__x0001__x000a__x000b__x0002_--_x0008__x0004__x0002__x0002__x0007__x0007__x0007__x0007__x0007__x0007__x0007__x0007__x0007__x0007__x0007__x0007__x0007__x0007__x0002_-_x0004_ _x000c__x0009__x0003__x000b__x0001__x" xfId="90"/>
    <cellStyle name="?? [0.00]_Sheet1" xfId="40"/>
    <cellStyle name="???" xfId="86"/>
    <cellStyle name="???? [0.00]_Sheet1" xfId="47"/>
    <cellStyle name="??????" xfId="102"/>
    <cellStyle name="????_EXHA-1" xfId="74"/>
    <cellStyle name="????À_x000a_" xfId="46"/>
    <cellStyle name="??_(Edison) SI Package" xfId="93"/>
    <cellStyle name="??2" xfId="107"/>
    <cellStyle name="]_^[꺞_x0008_?" xfId="81"/>
    <cellStyle name="_1_3710" xfId="110"/>
    <cellStyle name="_A_SI Workbook 1207_SP" xfId="111"/>
    <cellStyle name="_A_SI Workbook PPYY_TT" xfId="53"/>
    <cellStyle name="_Additions - Apr-Sept`07" xfId="114"/>
    <cellStyle name="_ALAN" xfId="116"/>
    <cellStyle name="_ALAN_DATA" xfId="117"/>
    <cellStyle name="_ALAN_ECO Part2" xfId="51"/>
    <cellStyle name="_ALAN_Sch 50.1" xfId="118"/>
    <cellStyle name="_BI-FEB" xfId="121"/>
    <cellStyle name="_Byline Review - Monthly1 LC CY1210 Final Dec20" xfId="95"/>
    <cellStyle name="_CN_YRT-EB_NB_(Local&amp;HK_manually_adj)_30112009" xfId="122"/>
    <cellStyle name="_Copy of Value of Inforce &amp; NB YRT v1.5 (29122009)_Checking_TEMP_DELETE_AFTER_USE" xfId="124"/>
    <cellStyle name="_DATA" xfId="125"/>
    <cellStyle name="_ECO Part2 0906 - AIA &amp; SUBSIDIARIES - LIFE DIVISION" xfId="64"/>
    <cellStyle name="_ECO Part2 0906 - AIA &amp; SUBSIDIARIES - LIFE DIVISION_ECO Part2" xfId="126"/>
    <cellStyle name="_GL031-Final" xfId="130"/>
    <cellStyle name="_Inforce and NB ANP (revised Actuarial workg)" xfId="132"/>
    <cellStyle name="_Inforce and NB ANP (revised Actuarial workg)_CN_YRT-EB_NB_(Local&amp;HK_manually_adj)_30112009" xfId="108"/>
    <cellStyle name="_Inforce and NB ANP (revised Actuarial workg)_Copy of Value of Inforce &amp; NB YRT v1.5 (29122009)_Checking_TEMP_DELETE_AFTER_USE" xfId="133"/>
    <cellStyle name="_Inforce and NB ANP (revised Actuarial workg)_TH SPE IF Total_Scenario 1(Base)" xfId="134"/>
    <cellStyle name="_Inforce and NB ANP (revised Actuarial workg)_TH SPE IF Total_Scenario 2" xfId="135"/>
    <cellStyle name="_Inforce and NB ANP (revised Actuarial workg)_TH SPE IF Total_Scenario 3" xfId="136"/>
    <cellStyle name="_Inforce and NB ANP (revised Actuarial workg)_TH SPE Total 2010.12 IF CF Working (Scenario 1) v1 (20110411)" xfId="140"/>
    <cellStyle name="_Inforce and NB ANP (revised Actuarial workg)_TH SPE Total 2010.12 IF CF Working (Scenario 2) v1 (20110411)" xfId="141"/>
    <cellStyle name="_Inforce and NB ANP (revised Actuarial workg)_TH SPE Total 2010.12 IF CF Working (Scenario 3) v1 (20110411)" xfId="142"/>
    <cellStyle name="_Inforce and NB ANP (revised Actuarial workg)_Value of Inforce &amp; NB YRT v1.5 (29122009)" xfId="143"/>
    <cellStyle name="_Issue" xfId="144"/>
    <cellStyle name="_Life Units recon 280207" xfId="146"/>
    <cellStyle name="_Life Units recon 280207_CN_YRT-EB_NB_(Local&amp;HK_manually_adj)_30112009" xfId="147"/>
    <cellStyle name="_Life Units recon 280207_Copy of Value of Inforce &amp; NB YRT v1.5 (29122009)_Checking_TEMP_DELETE_AFTER_USE" xfId="148"/>
    <cellStyle name="_Life Units recon 280207_TH SPE IF Total_Scenario 1(Base)" xfId="150"/>
    <cellStyle name="_Life Units recon 280207_TH SPE IF Total_Scenario 2" xfId="152"/>
    <cellStyle name="_Life Units recon 280207_TH SPE IF Total_Scenario 3" xfId="153"/>
    <cellStyle name="_Life Units recon 280207_TH SPE Total 2010.12 IF CF Working (Scenario 1) v1 (20110411)" xfId="155"/>
    <cellStyle name="_Life Units recon 280207_TH SPE Total 2010.12 IF CF Working (Scenario 2) v1 (20110411)" xfId="157"/>
    <cellStyle name="_Life Units recon 280207_TH SPE Total 2010.12 IF CF Working (Scenario 3) v1 (20110411)" xfId="159"/>
    <cellStyle name="_Life Units recon 280207_Value of Inforce &amp; NB YRT v1.5 (29122009)" xfId="160"/>
    <cellStyle name="_Life Units recon 310107" xfId="163"/>
    <cellStyle name="_Life Units recon 310107_CN_YRT-EB_NB_(Local&amp;HK_manually_adj)_30112009" xfId="164"/>
    <cellStyle name="_Life Units recon 310107_Copy of Value of Inforce &amp; NB YRT v1.5 (29122009)_Checking_TEMP_DELETE_AFTER_USE" xfId="166"/>
    <cellStyle name="_Life Units recon 310107_TH SPE IF Total_Scenario 1(Base)" xfId="167"/>
    <cellStyle name="_Life Units recon 310107_TH SPE IF Total_Scenario 2" xfId="170"/>
    <cellStyle name="_Life Units recon 310107_TH SPE IF Total_Scenario 3" xfId="173"/>
    <cellStyle name="_Life Units recon 310107_TH SPE Total 2010.12 IF CF Working (Scenario 1) v1 (20110411)" xfId="97"/>
    <cellStyle name="_Life Units recon 310107_TH SPE Total 2010.12 IF CF Working (Scenario 2) v1 (20110411)" xfId="175"/>
    <cellStyle name="_Life Units recon 310107_TH SPE Total 2010.12 IF CF Working (Scenario 3) v1 (20110411)" xfId="178"/>
    <cellStyle name="_Life Units recon 310107_Value of Inforce &amp; NB YRT v1.5 (29122009)" xfId="180"/>
    <cellStyle name="_Life Units recon 310307" xfId="181"/>
    <cellStyle name="_Life Units recon 310307_CN_YRT-EB_NB_(Local&amp;HK_manually_adj)_30112009" xfId="182"/>
    <cellStyle name="_Life Units recon 310307_Copy of Value of Inforce &amp; NB YRT v1.5 (29122009)_Checking_TEMP_DELETE_AFTER_USE" xfId="131"/>
    <cellStyle name="_Life Units recon 310307_TH SPE IF Total_Scenario 1(Base)" xfId="185"/>
    <cellStyle name="_Life Units recon 310307_TH SPE IF Total_Scenario 2" xfId="176"/>
    <cellStyle name="_Life Units recon 310307_TH SPE IF Total_Scenario 3" xfId="188"/>
    <cellStyle name="_Life Units recon 310307_TH SPE Total 2010.12 IF CF Working (Scenario 1) v1 (20110411)" xfId="190"/>
    <cellStyle name="_Life Units recon 310307_TH SPE Total 2010.12 IF CF Working (Scenario 2) v1 (20110411)" xfId="191"/>
    <cellStyle name="_Life Units recon 310307_TH SPE Total 2010.12 IF CF Working (Scenario 3) v1 (20110411)" xfId="192"/>
    <cellStyle name="_Life Units recon 310307_Value of Inforce &amp; NB YRT v1.5 (29122009)" xfId="193"/>
    <cellStyle name="_Life Valn 31st Mar 2007 Rev" xfId="184"/>
    <cellStyle name="_Life Valn 31st Mar 2007 Rev_CN_YRT-EB_NB_(Local&amp;HK_manually_adj)_30112009" xfId="194"/>
    <cellStyle name="_Life Valn 31st Mar 2007 Rev_Copy of Value of Inforce &amp; NB YRT v1.5 (29122009)_Checking_TEMP_DELETE_AFTER_USE" xfId="195"/>
    <cellStyle name="_Life Valn 31st Mar 2007 Rev_TH SPE IF Total_Scenario 1(Base)" xfId="70"/>
    <cellStyle name="_Life Valn 31st Mar 2007 Rev_TH SPE IF Total_Scenario 2" xfId="197"/>
    <cellStyle name="_Life Valn 31st Mar 2007 Rev_TH SPE IF Total_Scenario 3" xfId="87"/>
    <cellStyle name="_Life Valn 31st Mar 2007 Rev_TH SPE Total 2010.12 IF CF Working (Scenario 1) v1 (20110411)" xfId="41"/>
    <cellStyle name="_Life Valn 31st Mar 2007 Rev_TH SPE Total 2010.12 IF CF Working (Scenario 2) v1 (20110411)" xfId="198"/>
    <cellStyle name="_Life Valn 31st Mar 2007 Rev_TH SPE Total 2010.12 IF CF Working (Scenario 3) v1 (20110411)" xfId="201"/>
    <cellStyle name="_Life Valn 31st Mar 2007 Rev_Value of Inforce &amp; NB YRT v1.5 (29122009)" xfId="202"/>
    <cellStyle name="_Map30&amp;6&amp;10" xfId="204"/>
    <cellStyle name="_Month Master" xfId="207"/>
    <cellStyle name="_Month Master_CN_YRT-EB_NB_(Local&amp;HK_manually_adj)_30112009" xfId="209"/>
    <cellStyle name="_Month Master_Copy of Value of Inforce &amp; NB YRT v1.5 (29122009)_Checking_TEMP_DELETE_AFTER_USE" xfId="210"/>
    <cellStyle name="_Month Master_TH SPE IF Total_Scenario 1(Base)" xfId="211"/>
    <cellStyle name="_Month Master_TH SPE IF Total_Scenario 2" xfId="212"/>
    <cellStyle name="_Month Master_TH SPE IF Total_Scenario 3" xfId="214"/>
    <cellStyle name="_Month Master_TH SPE Total 2010.12 IF CF Working (Scenario 1) v1 (20110411)" xfId="162"/>
    <cellStyle name="_Month Master_TH SPE Total 2010.12 IF CF Working (Scenario 2) v1 (20110411)" xfId="215"/>
    <cellStyle name="_Month Master_TH SPE Total 2010.12 IF CF Working (Scenario 3) v1 (20110411)" xfId="216"/>
    <cellStyle name="_Month Master_Value of Inforce &amp; NB YRT v1.5 (29122009)" xfId="219"/>
    <cellStyle name="_OIC_Annual_Report_2010" xfId="221"/>
    <cellStyle name="_OIC_Monthly_Report_December2010" xfId="222"/>
    <cellStyle name="_Q_SI Workbook 0508_KO" xfId="224"/>
    <cellStyle name="_Q_SI Workbook 0608_SE" xfId="48"/>
    <cellStyle name="_Q_SI Workbook 0608_TT_1" xfId="225"/>
    <cellStyle name="_Q_SI Workbook 1208_TT-a" xfId="227"/>
    <cellStyle name="_Q_SI Workbook PPYY_TT" xfId="230"/>
    <cellStyle name="_Q_SI Workbook PPYY_TT (2ND BATCH)" xfId="231"/>
    <cellStyle name="_Q_SI Workbook PPYY_TT (2ND BATCH)-2" xfId="232"/>
    <cellStyle name="_Q_SI Workbook PPYY_TT(New Schedule)" xfId="235"/>
    <cellStyle name="_Q_SI Workbook PPYY_TT_20080529" xfId="237"/>
    <cellStyle name="_Q_SI Workbook PPYY_TT-1" xfId="120"/>
    <cellStyle name="_Q_SI Workbook PPYY_TT-3" xfId="239"/>
    <cellStyle name="_Q_SI Workbook PPYY_TT-4" xfId="240"/>
    <cellStyle name="_Q_SI Workbook_GT_0909_TT" xfId="241"/>
    <cellStyle name="_SCH 43 3Q06" xfId="242"/>
    <cellStyle name="_SCH 43 3Q06_ECO Part2 0906 - AIA &amp; SUBSIDIARIES - LIFE DIVISION" xfId="73"/>
    <cellStyle name="_SCH 43 3Q06_ECO Part2 0906 - AIA &amp; SUBSIDIARIES - LIFE DIVISION_ECO Part2" xfId="243"/>
    <cellStyle name="_Shortage_78 Branches - Upload Facility" xfId="245"/>
    <cellStyle name="_Shortage_78 Branches - Upload Facility_CN_YRT-EB_NB_(Local&amp;HK_manually_adj)_30112009" xfId="71"/>
    <cellStyle name="_Shortage_78 Branches - Upload Facility_Copy of Value of Inforce &amp; NB YRT v1.5 (29122009)_Checking_TEMP_DELETE_AFTER_USE" xfId="246"/>
    <cellStyle name="_Shortage_78 Branches - Upload Facility_TH SPE IF Total_Scenario 1(Base)" xfId="248"/>
    <cellStyle name="_Shortage_78 Branches - Upload Facility_TH SPE IF Total_Scenario 2" xfId="250"/>
    <cellStyle name="_Shortage_78 Branches - Upload Facility_TH SPE IF Total_Scenario 3" xfId="253"/>
    <cellStyle name="_Shortage_78 Branches - Upload Facility_TH SPE Total 2010.12 IF CF Working (Scenario 1) v1 (20110411)" xfId="255"/>
    <cellStyle name="_Shortage_78 Branches - Upload Facility_TH SPE Total 2010.12 IF CF Working (Scenario 2) v1 (20110411)" xfId="257"/>
    <cellStyle name="_Shortage_78 Branches - Upload Facility_TH SPE Total 2010.12 IF CF Working (Scenario 3) v1 (20110411)" xfId="63"/>
    <cellStyle name="_Shortage_78 Branches - Upload Facility_Value of Inforce &amp; NB YRT v1.5 (29122009)" xfId="75"/>
    <cellStyle name="_Shortage_78 Branches - Upload IT" xfId="258"/>
    <cellStyle name="_Shortage_78 Branches - Upload IT_CN_YRT-EB_NB_(Local&amp;HK_manually_adj)_30112009" xfId="260"/>
    <cellStyle name="_Shortage_78 Branches - Upload IT_Copy of Value of Inforce &amp; NB YRT v1.5 (29122009)_Checking_TEMP_DELETE_AFTER_USE" xfId="262"/>
    <cellStyle name="_Shortage_78 Branches - Upload IT_TH SPE IF Total_Scenario 1(Base)" xfId="218"/>
    <cellStyle name="_Shortage_78 Branches - Upload IT_TH SPE IF Total_Scenario 2" xfId="264"/>
    <cellStyle name="_Shortage_78 Branches - Upload IT_TH SPE IF Total_Scenario 3" xfId="69"/>
    <cellStyle name="_Shortage_78 Branches - Upload IT_TH SPE Total 2010.12 IF CF Working (Scenario 1) v1 (20110411)" xfId="266"/>
    <cellStyle name="_Shortage_78 Branches - Upload IT_TH SPE Total 2010.12 IF CF Working (Scenario 2) v1 (20110411)" xfId="78"/>
    <cellStyle name="_Shortage_78 Branches - Upload IT_TH SPE Total 2010.12 IF CF Working (Scenario 3) v1 (20110411)" xfId="267"/>
    <cellStyle name="_Shortage_78 Branches - Upload IT_Value of Inforce &amp; NB YRT v1.5 (29122009)" xfId="59"/>
    <cellStyle name="_SI Workbook (Annual Schedules)" xfId="269"/>
    <cellStyle name="_SI Workbook (Quarterly Schedules)-1" xfId="156"/>
    <cellStyle name="_Surplus_Dec10" xfId="270"/>
    <cellStyle name="_TB 300607" xfId="45"/>
    <cellStyle name="_TB 300607_CN_YRT-EB_NB_(Local&amp;HK_manually_adj)_30112009" xfId="271"/>
    <cellStyle name="_TB 300607_Copy of Value of Inforce &amp; NB YRT v1.5 (29122009)_Checking_TEMP_DELETE_AFTER_USE" xfId="275"/>
    <cellStyle name="_TB 300607_TH SPE IF Total_Scenario 1(Base)" xfId="200"/>
    <cellStyle name="_TB 300607_TH SPE IF Total_Scenario 2" xfId="277"/>
    <cellStyle name="_TB 300607_TH SPE IF Total_Scenario 3" xfId="42"/>
    <cellStyle name="_TB 300607_TH SPE Total 2010.12 IF CF Working (Scenario 1) v1 (20110411)" xfId="179"/>
    <cellStyle name="_TB 300607_TH SPE Total 2010.12 IF CF Working (Scenario 2) v1 (20110411)" xfId="109"/>
    <cellStyle name="_TB 300607_TH SPE Total 2010.12 IF CF Working (Scenario 3) v1 (20110411)" xfId="223"/>
    <cellStyle name="_TB 300607_Value of Inforce &amp; NB YRT v1.5 (29122009)" xfId="278"/>
    <cellStyle name="_TH SPE IF Total_Scenario 1(Base)" xfId="280"/>
    <cellStyle name="_TH SPE IF Total_Scenario 2" xfId="282"/>
    <cellStyle name="_TH SPE IF Total_Scenario 3" xfId="283"/>
    <cellStyle name="_TH SPE Total 2010.12 IF CF Working (Scenario 1) v1 (20110411)" xfId="284"/>
    <cellStyle name="_TH SPE Total 2010.12 IF CF Working (Scenario 2) v1 (20110411)" xfId="268"/>
    <cellStyle name="_TH SPE Total 2010.12 IF CF Working (Scenario 3) v1 (20110411)" xfId="49"/>
    <cellStyle name="_Value of Inforce &amp; NB YRT v1.5 (29122009)" xfId="286"/>
    <cellStyle name="_WL TB 310307" xfId="287"/>
    <cellStyle name="_WL TB 310307_CN_YRT-EB_NB_(Local&amp;HK_manually_adj)_30112009" xfId="288"/>
    <cellStyle name="_WL TB 310307_Copy of Value of Inforce &amp; NB YRT v1.5 (29122009)_Checking_TEMP_DELETE_AFTER_USE" xfId="88"/>
    <cellStyle name="_WL TB 310307_TH SPE IF Total_Scenario 1(Base)" xfId="289"/>
    <cellStyle name="_WL TB 310307_TH SPE IF Total_Scenario 2" xfId="290"/>
    <cellStyle name="_WL TB 310307_TH SPE IF Total_Scenario 3" xfId="291"/>
    <cellStyle name="_WL TB 310307_TH SPE Total 2010.12 IF CF Working (Scenario 1) v1 (20110411)" xfId="292"/>
    <cellStyle name="_WL TB 310307_TH SPE Total 2010.12 IF CF Working (Scenario 2) v1 (20110411)" xfId="293"/>
    <cellStyle name="_WL TB 310307_TH SPE Total 2010.12 IF CF Working (Scenario 3) v1 (20110411)" xfId="295"/>
    <cellStyle name="_WL TB 310307_Value of Inforce &amp; NB YRT v1.5 (29122009)" xfId="263"/>
    <cellStyle name="=C:\WINNT\SYSTEM32\COMMAND.COM" xfId="297"/>
    <cellStyle name="1Normal" xfId="298"/>
    <cellStyle name="20% - Accent1 2" xfId="299"/>
    <cellStyle name="20% - Accent1 3" xfId="301"/>
    <cellStyle name="20% - Accent2 2" xfId="158"/>
    <cellStyle name="20% - Accent2 3" xfId="294"/>
    <cellStyle name="20% - Accent3 2" xfId="58"/>
    <cellStyle name="20% - Accent3 3" xfId="60"/>
    <cellStyle name="20% - Accent4 2" xfId="304"/>
    <cellStyle name="20% - Accent4 3" xfId="305"/>
    <cellStyle name="20% - Accent5 2" xfId="112"/>
    <cellStyle name="20% - Accent5 3" xfId="139"/>
    <cellStyle name="20% - Accent6 2" xfId="138"/>
    <cellStyle name="20% - Accent6 3" xfId="72"/>
    <cellStyle name="20% - 輔色1" xfId="115"/>
    <cellStyle name="20% - 輔色2" xfId="307"/>
    <cellStyle name="20% - 輔色3" xfId="309"/>
    <cellStyle name="20% - 輔色4" xfId="312"/>
    <cellStyle name="20% - 輔色5" xfId="313"/>
    <cellStyle name="20% - 輔色6" xfId="315"/>
    <cellStyle name="40% - Accent1 2" xfId="256"/>
    <cellStyle name="40% - Accent1 3" xfId="316"/>
    <cellStyle name="40% - Accent2 2" xfId="318"/>
    <cellStyle name="40% - Accent2 3" xfId="320"/>
    <cellStyle name="40% - Accent3 2" xfId="321"/>
    <cellStyle name="40% - Accent3 3" xfId="322"/>
    <cellStyle name="40% - Accent4 2" xfId="323"/>
    <cellStyle name="40% - Accent4 3" xfId="325"/>
    <cellStyle name="40% - Accent5 2" xfId="236"/>
    <cellStyle name="40% - Accent5 3" xfId="326"/>
    <cellStyle name="40% - Accent6 2" xfId="327"/>
    <cellStyle name="40% - Accent6 3" xfId="328"/>
    <cellStyle name="40% - 輔色1" xfId="329"/>
    <cellStyle name="40% - 輔色2" xfId="330"/>
    <cellStyle name="40% - 輔色3" xfId="331"/>
    <cellStyle name="40% - 輔色4" xfId="317"/>
    <cellStyle name="40% - 輔色5" xfId="319"/>
    <cellStyle name="40% - 輔色6" xfId="332"/>
    <cellStyle name="60% - Accent1 2" xfId="334"/>
    <cellStyle name="60% - Accent2 2" xfId="336"/>
    <cellStyle name="60% - Accent3 2" xfId="68"/>
    <cellStyle name="60% - Accent4 2" xfId="337"/>
    <cellStyle name="60% - Accent5 2" xfId="338"/>
    <cellStyle name="60% - Accent6 2" xfId="340"/>
    <cellStyle name="60% - 輔色1" xfId="341"/>
    <cellStyle name="60% - 輔色2" xfId="342"/>
    <cellStyle name="60% - 輔色3" xfId="62"/>
    <cellStyle name="60% - 輔色4" xfId="55"/>
    <cellStyle name="60% - 輔色5" xfId="345"/>
    <cellStyle name="60% - 輔色6" xfId="348"/>
    <cellStyle name="Accent1 - 20%" xfId="65"/>
    <cellStyle name="Accent1 - 40%" xfId="349"/>
    <cellStyle name="Accent1 - 60%" xfId="168"/>
    <cellStyle name="Accent1 2" xfId="208"/>
    <cellStyle name="Accent2 - 20%" xfId="350"/>
    <cellStyle name="Accent2 - 40%" xfId="50"/>
    <cellStyle name="Accent2 - 60%" xfId="351"/>
    <cellStyle name="Accent2 2" xfId="52"/>
    <cellStyle name="Accent3 - 20%" xfId="354"/>
    <cellStyle name="Accent3 - 40%" xfId="355"/>
    <cellStyle name="Accent3 - 60%" xfId="85"/>
    <cellStyle name="Accent3 2" xfId="259"/>
    <cellStyle name="Accent4 - 20%" xfId="356"/>
    <cellStyle name="Accent4 - 40%" xfId="358"/>
    <cellStyle name="Accent4 - 60%" xfId="359"/>
    <cellStyle name="Accent4 2" xfId="99"/>
    <cellStyle name="Accent5 - 20%" xfId="360"/>
    <cellStyle name="Accent5 - 40%" xfId="361"/>
    <cellStyle name="Accent5 - 60%" xfId="344"/>
    <cellStyle name="Accent5 2" xfId="353"/>
    <cellStyle name="Accent6 - 20%" xfId="364"/>
    <cellStyle name="Accent6 - 40%" xfId="365"/>
    <cellStyle name="Accent6 - 60%" xfId="274"/>
    <cellStyle name="Accent6 2" xfId="366"/>
    <cellStyle name="ak" xfId="303"/>
    <cellStyle name="Bad 2" xfId="220"/>
    <cellStyle name="Calc Currency (0)" xfId="252"/>
    <cellStyle name="Calc Currency (2)" xfId="367"/>
    <cellStyle name="Calc Percent (0)" xfId="206"/>
    <cellStyle name="Calc Percent (1)" xfId="311"/>
    <cellStyle name="Calc Percent (2)" xfId="368"/>
    <cellStyle name="Calc Units (0)" xfId="369"/>
    <cellStyle name="Calc Units (1)" xfId="370"/>
    <cellStyle name="Calc Units (2)" xfId="372"/>
    <cellStyle name="Calculation 2" xfId="373"/>
    <cellStyle name="Calculation 2 2" xfId="535"/>
    <cellStyle name="Calculation 2 2 2" xfId="648"/>
    <cellStyle name="Calculation 2 3" xfId="591"/>
    <cellStyle name="category" xfId="104"/>
    <cellStyle name="Change A&amp;ll" xfId="308"/>
    <cellStyle name="Change A&amp;ll 2" xfId="531"/>
    <cellStyle name="Change A&amp;ll 2 2" xfId="644"/>
    <cellStyle name="Change A&amp;ll 3" xfId="586"/>
    <cellStyle name="Check Cell 2" xfId="375"/>
    <cellStyle name="ColumnHeading" xfId="137"/>
    <cellStyle name="ColumnHeading 2" xfId="526"/>
    <cellStyle name="ColumnHeading 2 2" xfId="639"/>
    <cellStyle name="ColumnHeading 3" xfId="580"/>
    <cellStyle name="Comma" xfId="1" builtinId="3"/>
    <cellStyle name="Comma  - Style1" xfId="376"/>
    <cellStyle name="Comma  - Style2" xfId="352"/>
    <cellStyle name="Comma  - Style3" xfId="103"/>
    <cellStyle name="Comma  - Style4" xfId="377"/>
    <cellStyle name="Comma  - Style5" xfId="378"/>
    <cellStyle name="Comma  - Style6" xfId="379"/>
    <cellStyle name="Comma  - Style7" xfId="380"/>
    <cellStyle name="Comma  - Style8" xfId="244"/>
    <cellStyle name="Comma [0] 2" xfId="381"/>
    <cellStyle name="Comma [00]" xfId="383"/>
    <cellStyle name="Comma 10" xfId="34"/>
    <cellStyle name="Comma 11" xfId="22"/>
    <cellStyle name="Comma 2" xfId="5"/>
    <cellStyle name="Comma 2 2" xfId="15"/>
    <cellStyle name="Comma 2 2 2" xfId="36"/>
    <cellStyle name="Comma 2 2 3" xfId="385"/>
    <cellStyle name="Comma 2 2 4" xfId="24"/>
    <cellStyle name="Comma 2 3" xfId="18"/>
    <cellStyle name="Comma 2 3 2" xfId="386"/>
    <cellStyle name="Comma 2 3 3" xfId="27"/>
    <cellStyle name="Comma 2 4" xfId="29"/>
    <cellStyle name="Comma 2 4 2" xfId="67"/>
    <cellStyle name="Comma 2 5" xfId="384"/>
    <cellStyle name="Comma 2 6" xfId="23"/>
    <cellStyle name="Comma 3" xfId="8"/>
    <cellStyle name="Comma 3 2" xfId="10"/>
    <cellStyle name="Comma 3 2 2" xfId="37"/>
    <cellStyle name="Comma 3 3" xfId="388"/>
    <cellStyle name="Comma 3 4" xfId="32"/>
    <cellStyle name="Comma 4" xfId="3"/>
    <cellStyle name="Comma 4 2" xfId="38"/>
    <cellStyle name="Comma 4 2 2" xfId="391"/>
    <cellStyle name="Comma 4 3" xfId="390"/>
    <cellStyle name="Comma 4 4" xfId="33"/>
    <cellStyle name="Comma 5" xfId="35"/>
    <cellStyle name="Comma 5 2" xfId="392"/>
    <cellStyle name="Comma 6" xfId="394"/>
    <cellStyle name="Comma 6 2" xfId="396"/>
    <cellStyle name="Comma 7" xfId="285"/>
    <cellStyle name="Comma 8" xfId="397"/>
    <cellStyle name="Comma 9" xfId="21"/>
    <cellStyle name="Comma0" xfId="398"/>
    <cellStyle name="Currency [00]" xfId="187"/>
    <cellStyle name="Currency0" xfId="343"/>
    <cellStyle name="Currency1" xfId="347"/>
    <cellStyle name="CVD Number" xfId="399"/>
    <cellStyle name="Date" xfId="149"/>
    <cellStyle name="Date Short" xfId="401"/>
    <cellStyle name="DELTA" xfId="402"/>
    <cellStyle name="dgw" xfId="403"/>
    <cellStyle name="Emphasis 1" xfId="405"/>
    <cellStyle name="Emphasis 2" xfId="407"/>
    <cellStyle name="Emphasis 3" xfId="228"/>
    <cellStyle name="Enter Currency (0)" xfId="410"/>
    <cellStyle name="Enter Currency (2)" xfId="106"/>
    <cellStyle name="Enter Units (0)" xfId="412"/>
    <cellStyle name="Enter Units (1)" xfId="151"/>
    <cellStyle name="Enter Units (2)" xfId="145"/>
    <cellStyle name="Euro" xfId="413"/>
    <cellStyle name="Excel Built-in Normal" xfId="25"/>
    <cellStyle name="Explanatory Text 2" xfId="113"/>
    <cellStyle name="Fixed" xfId="414"/>
    <cellStyle name="Formula" xfId="300"/>
    <cellStyle name="Good 2" xfId="393"/>
    <cellStyle name="Grey" xfId="415"/>
    <cellStyle name="HEADER" xfId="333"/>
    <cellStyle name="Header1" xfId="416"/>
    <cellStyle name="Header1 2" xfId="540"/>
    <cellStyle name="Header1 2 2" xfId="653"/>
    <cellStyle name="Header1 3" xfId="597"/>
    <cellStyle name="Header2" xfId="417"/>
    <cellStyle name="Header2 2" xfId="598"/>
    <cellStyle name="Heading" xfId="154"/>
    <cellStyle name="Heading 1 2" xfId="418"/>
    <cellStyle name="Heading 2 2" xfId="419"/>
    <cellStyle name="Heading 3 2" xfId="420"/>
    <cellStyle name="Heading 3 2 2" xfId="599"/>
    <cellStyle name="Heading 4 2" xfId="422"/>
    <cellStyle name="Heading 5" xfId="581"/>
    <cellStyle name="Hyperlink" xfId="19" builtinId="8"/>
    <cellStyle name="Hyperlink 2" xfId="16"/>
    <cellStyle name="Index Number" xfId="172"/>
    <cellStyle name="Inhaltsverzeichnispunke" xfId="424"/>
    <cellStyle name="Input [yellow]" xfId="425"/>
    <cellStyle name="Input [yellow] 2" xfId="541"/>
    <cellStyle name="Input [yellow] 2 2" xfId="654"/>
    <cellStyle name="Input [yellow] 3" xfId="600"/>
    <cellStyle name="Input 2" xfId="310"/>
    <cellStyle name="Input 2 2" xfId="532"/>
    <cellStyle name="Input 2 2 2" xfId="645"/>
    <cellStyle name="Input 2 3" xfId="587"/>
    <cellStyle name="Integer" xfId="234"/>
    <cellStyle name="Integer 2" xfId="363"/>
    <cellStyle name="Integer 3" xfId="129"/>
    <cellStyle name="Integer 4" xfId="427"/>
    <cellStyle name="Link Currency (0)" xfId="174"/>
    <cellStyle name="Linked Cell 2" xfId="161"/>
    <cellStyle name="Milliers [0]_laroux" xfId="96"/>
    <cellStyle name="Milliers_laroux" xfId="429"/>
    <cellStyle name="Model" xfId="430"/>
    <cellStyle name="Model 2" xfId="543"/>
    <cellStyle name="Model 2 2" xfId="656"/>
    <cellStyle name="Mon?aire [0]_laroux" xfId="84"/>
    <cellStyle name="Mon?aire_laroux" xfId="431"/>
    <cellStyle name="Mon騁aire [0]_laroux" xfId="421"/>
    <cellStyle name="Mon騁aire_laroux" xfId="261"/>
    <cellStyle name="Neutral 2" xfId="433"/>
    <cellStyle name="NoL" xfId="435"/>
    <cellStyle name="NoL 2" xfId="603"/>
    <cellStyle name="Non d?fini" xfId="436"/>
    <cellStyle name="Nor}al" xfId="438"/>
    <cellStyle name="Normal" xfId="0" builtinId="0"/>
    <cellStyle name="Normal - Style1" xfId="94"/>
    <cellStyle name="Normal 10" xfId="439"/>
    <cellStyle name="Normal 11" xfId="440"/>
    <cellStyle name="Normal 12" xfId="374"/>
    <cellStyle name="Normal 13" xfId="39"/>
    <cellStyle name="Normal 15" xfId="281"/>
    <cellStyle name="Normal 2" xfId="4"/>
    <cellStyle name="Normal 2 2" xfId="17"/>
    <cellStyle name="Normal 2 2 2" xfId="441"/>
    <cellStyle name="Normal 2 2 3" xfId="26"/>
    <cellStyle name="Normal 2 3" xfId="12"/>
    <cellStyle name="Normal 2 3 2" xfId="13"/>
    <cellStyle name="Normal 2 3 3" xfId="28"/>
    <cellStyle name="Normal 2 4" xfId="11"/>
    <cellStyle name="Normal 28 5" xfId="213"/>
    <cellStyle name="Normal 3" xfId="7"/>
    <cellStyle name="Normal 3 2" xfId="9"/>
    <cellStyle name="Normal 3 2 2" xfId="229"/>
    <cellStyle name="Normal 3 3" xfId="14"/>
    <cellStyle name="Normal 3 3 2" xfId="123"/>
    <cellStyle name="Normal 3 4" xfId="80"/>
    <cellStyle name="Normal 4" xfId="2"/>
    <cellStyle name="Normal 4 2" xfId="443"/>
    <cellStyle name="Normal 4 3" xfId="442"/>
    <cellStyle name="Normal 5" xfId="249"/>
    <cellStyle name="Normal 6" xfId="251"/>
    <cellStyle name="Normal 6 2" xfId="444"/>
    <cellStyle name="Normal 6 3" xfId="57"/>
    <cellStyle name="Normal 7" xfId="169"/>
    <cellStyle name="Normal 8" xfId="171"/>
    <cellStyle name="Normal 9" xfId="445"/>
    <cellStyle name="Normalny_PRESIDE1" xfId="446"/>
    <cellStyle name="Note 2" xfId="387"/>
    <cellStyle name="Note 2 2" xfId="536"/>
    <cellStyle name="Note 2 2 2" xfId="649"/>
    <cellStyle name="Note 2 3" xfId="592"/>
    <cellStyle name="Note 3" xfId="389"/>
    <cellStyle name="Note 3 2" xfId="537"/>
    <cellStyle name="Note 3 2 2" xfId="650"/>
    <cellStyle name="Note 3 3" xfId="593"/>
    <cellStyle name="Number 1" xfId="411"/>
    <cellStyle name="Number 1 2" xfId="596"/>
    <cellStyle name="Output 2" xfId="447"/>
    <cellStyle name="Output 2 2" xfId="545"/>
    <cellStyle name="Output 2 2 2" xfId="658"/>
    <cellStyle name="Output 2 3" xfId="604"/>
    <cellStyle name="OUTPUT AMOUNTS" xfId="448"/>
    <cellStyle name="OUTPUT COLUMN HEADINGS" xfId="238"/>
    <cellStyle name="OUTPUT LINE ITEMS" xfId="449"/>
    <cellStyle name="OUTPUT REPORT HEADING" xfId="450"/>
    <cellStyle name="OUTPUT REPORT TITLE" xfId="254"/>
    <cellStyle name="Percent" xfId="20" builtinId="5"/>
    <cellStyle name="Percent [2]" xfId="451"/>
    <cellStyle name="Percent 14" xfId="30"/>
    <cellStyle name="Percent 2" xfId="6"/>
    <cellStyle name="Percent 2 2" xfId="31"/>
    <cellStyle name="Percent 2 2 2" xfId="382"/>
    <cellStyle name="Percent 2 3" xfId="404"/>
    <cellStyle name="Percent 2 4" xfId="324"/>
    <cellStyle name="Percent 3" xfId="165"/>
    <cellStyle name="Percent 3 2" xfId="400"/>
    <cellStyle name="Percent 3 2 2" xfId="453"/>
    <cellStyle name="Percent 4" xfId="454"/>
    <cellStyle name="Percent 4 2" xfId="77"/>
    <cellStyle name="Percent 4 3" xfId="83"/>
    <cellStyle name="Percent 4 4" xfId="61"/>
    <cellStyle name="Percent 5" xfId="339"/>
    <cellStyle name="Percent 6" xfId="199"/>
    <cellStyle name="Percent 6 2" xfId="456"/>
    <cellStyle name="Percent 7" xfId="457"/>
    <cellStyle name="Percent 8" xfId="205"/>
    <cellStyle name="Percent 9" xfId="459"/>
    <cellStyle name="PSChar" xfId="463"/>
    <cellStyle name="PSHeading" xfId="66"/>
    <cellStyle name="PSHeading 2" xfId="521"/>
    <cellStyle name="PSHeading 2 2" xfId="634"/>
    <cellStyle name="QIS2CalcCell" xfId="464"/>
    <cellStyle name="QIS2Locked" xfId="128"/>
    <cellStyle name="SAPBEXaggData" xfId="273"/>
    <cellStyle name="SAPBEXaggData 2" xfId="530"/>
    <cellStyle name="SAPBEXaggData 2 2" xfId="643"/>
    <cellStyle name="SAPBEXaggData 3" xfId="585"/>
    <cellStyle name="SAPBEXaggDataEmph" xfId="409"/>
    <cellStyle name="SAPBEXaggDataEmph 2" xfId="539"/>
    <cellStyle name="SAPBEXaggDataEmph 2 2" xfId="652"/>
    <cellStyle name="SAPBEXaggDataEmph 3" xfId="595"/>
    <cellStyle name="SAPBEXaggItem" xfId="462"/>
    <cellStyle name="SAPBEXaggItem 2" xfId="548"/>
    <cellStyle name="SAPBEXaggItem 2 2" xfId="661"/>
    <cellStyle name="SAPBEXaggItem 3" xfId="607"/>
    <cellStyle name="SAPBEXaggItemX" xfId="44"/>
    <cellStyle name="SAPBEXaggItemX 2" xfId="520"/>
    <cellStyle name="SAPBEXaggItemX 2 2" xfId="633"/>
    <cellStyle name="SAPBEXaggItemX 3" xfId="574"/>
    <cellStyle name="SAPBEXchaText" xfId="296"/>
    <cellStyle name="SAPBEXexcBad7" xfId="91"/>
    <cellStyle name="SAPBEXexcBad7 2" xfId="523"/>
    <cellStyle name="SAPBEXexcBad7 2 2" xfId="636"/>
    <cellStyle name="SAPBEXexcBad7 3" xfId="576"/>
    <cellStyle name="SAPBEXexcBad8" xfId="92"/>
    <cellStyle name="SAPBEXexcBad8 2" xfId="524"/>
    <cellStyle name="SAPBEXexcBad8 2 2" xfId="637"/>
    <cellStyle name="SAPBEXexcBad8 3" xfId="577"/>
    <cellStyle name="SAPBEXexcBad9" xfId="76"/>
    <cellStyle name="SAPBEXexcBad9 2" xfId="522"/>
    <cellStyle name="SAPBEXexcBad9 2 2" xfId="635"/>
    <cellStyle name="SAPBEXexcBad9 3" xfId="575"/>
    <cellStyle name="SAPBEXexcCritical4" xfId="233"/>
    <cellStyle name="SAPBEXexcCritical4 2" xfId="528"/>
    <cellStyle name="SAPBEXexcCritical4 2 2" xfId="641"/>
    <cellStyle name="SAPBEXexcCritical4 3" xfId="583"/>
    <cellStyle name="SAPBEXexcCritical5" xfId="465"/>
    <cellStyle name="SAPBEXexcCritical5 2" xfId="549"/>
    <cellStyle name="SAPBEXexcCritical5 2 2" xfId="662"/>
    <cellStyle name="SAPBEXexcCritical5 3" xfId="608"/>
    <cellStyle name="SAPBEXexcCritical6" xfId="357"/>
    <cellStyle name="SAPBEXexcCritical6 2" xfId="534"/>
    <cellStyle name="SAPBEXexcCritical6 2 2" xfId="647"/>
    <cellStyle name="SAPBEXexcCritical6 3" xfId="589"/>
    <cellStyle name="SAPBEXexcGood1" xfId="467"/>
    <cellStyle name="SAPBEXexcGood1 2" xfId="550"/>
    <cellStyle name="SAPBEXexcGood1 2 2" xfId="663"/>
    <cellStyle name="SAPBEXexcGood1 3" xfId="609"/>
    <cellStyle name="SAPBEXexcGood2" xfId="468"/>
    <cellStyle name="SAPBEXexcGood2 2" xfId="551"/>
    <cellStyle name="SAPBEXexcGood2 2 2" xfId="664"/>
    <cellStyle name="SAPBEXexcGood2 3" xfId="610"/>
    <cellStyle name="SAPBEXexcGood3" xfId="203"/>
    <cellStyle name="SAPBEXexcGood3 2" xfId="527"/>
    <cellStyle name="SAPBEXexcGood3 2 2" xfId="640"/>
    <cellStyle name="SAPBEXexcGood3 3" xfId="582"/>
    <cellStyle name="SAPBEXfilterDrill" xfId="362"/>
    <cellStyle name="SAPBEXfilterDrill 2" xfId="590"/>
    <cellStyle name="SAPBEXfilterItem" xfId="276"/>
    <cellStyle name="SAPBEXfilterText" xfId="469"/>
    <cellStyle name="SAPBEXformats" xfId="428"/>
    <cellStyle name="SAPBEXformats 2" xfId="542"/>
    <cellStyle name="SAPBEXformats 2 2" xfId="655"/>
    <cellStyle name="SAPBEXformats 3" xfId="601"/>
    <cellStyle name="SAPBEXheaderItem" xfId="470"/>
    <cellStyle name="SAPBEXheaderText" xfId="455"/>
    <cellStyle name="SAPBEXHLevel0" xfId="471"/>
    <cellStyle name="SAPBEXHLevel0 2" xfId="552"/>
    <cellStyle name="SAPBEXHLevel0 2 2" xfId="665"/>
    <cellStyle name="SAPBEXHLevel0 3" xfId="611"/>
    <cellStyle name="SAPBEXHLevel0X" xfId="472"/>
    <cellStyle name="SAPBEXHLevel0X 2" xfId="553"/>
    <cellStyle name="SAPBEXHLevel0X 2 2" xfId="666"/>
    <cellStyle name="SAPBEXHLevel0X 3" xfId="612"/>
    <cellStyle name="SAPBEXHLevel1" xfId="473"/>
    <cellStyle name="SAPBEXHLevel1 2" xfId="554"/>
    <cellStyle name="SAPBEXHLevel1 2 2" xfId="667"/>
    <cellStyle name="SAPBEXHLevel1 3" xfId="613"/>
    <cellStyle name="SAPBEXHLevel1X" xfId="474"/>
    <cellStyle name="SAPBEXHLevel1X 2" xfId="555"/>
    <cellStyle name="SAPBEXHLevel1X 2 2" xfId="668"/>
    <cellStyle name="SAPBEXHLevel1X 3" xfId="614"/>
    <cellStyle name="SAPBEXHLevel2" xfId="475"/>
    <cellStyle name="SAPBEXHLevel2 2" xfId="556"/>
    <cellStyle name="SAPBEXHLevel2 2 2" xfId="669"/>
    <cellStyle name="SAPBEXHLevel2 3" xfId="615"/>
    <cellStyle name="SAPBEXHLevel2X" xfId="434"/>
    <cellStyle name="SAPBEXHLevel2X 2" xfId="544"/>
    <cellStyle name="SAPBEXHLevel2X 2 2" xfId="657"/>
    <cellStyle name="SAPBEXHLevel2X 3" xfId="602"/>
    <cellStyle name="SAPBEXHLevel3" xfId="476"/>
    <cellStyle name="SAPBEXHLevel3 2" xfId="557"/>
    <cellStyle name="SAPBEXHLevel3 2 2" xfId="670"/>
    <cellStyle name="SAPBEXHLevel3 3" xfId="616"/>
    <cellStyle name="SAPBEXHLevel3X" xfId="477"/>
    <cellStyle name="SAPBEXHLevel3X 2" xfId="558"/>
    <cellStyle name="SAPBEXHLevel3X 2 2" xfId="671"/>
    <cellStyle name="SAPBEXHLevel3X 3" xfId="617"/>
    <cellStyle name="SAPBEXinputData" xfId="478"/>
    <cellStyle name="SAPBEXinputData 2" xfId="559"/>
    <cellStyle name="SAPBEXinputData 2 2" xfId="672"/>
    <cellStyle name="SAPBEXinputData 3" xfId="618"/>
    <cellStyle name="SAPBEXItemHeader" xfId="479"/>
    <cellStyle name="SAPBEXItemHeader 2" xfId="560"/>
    <cellStyle name="SAPBEXItemHeader 2 2" xfId="673"/>
    <cellStyle name="SAPBEXItemHeader 3" xfId="619"/>
    <cellStyle name="SAPBEXresData" xfId="480"/>
    <cellStyle name="SAPBEXresData 2" xfId="561"/>
    <cellStyle name="SAPBEXresData 2 2" xfId="674"/>
    <cellStyle name="SAPBEXresData 3" xfId="620"/>
    <cellStyle name="SAPBEXresDataEmph" xfId="481"/>
    <cellStyle name="SAPBEXresDataEmph 2" xfId="562"/>
    <cellStyle name="SAPBEXresDataEmph 2 2" xfId="675"/>
    <cellStyle name="SAPBEXresDataEmph 3" xfId="621"/>
    <cellStyle name="SAPBEXresItem" xfId="119"/>
    <cellStyle name="SAPBEXresItem 2" xfId="525"/>
    <cellStyle name="SAPBEXresItem 2 2" xfId="638"/>
    <cellStyle name="SAPBEXresItem 3" xfId="579"/>
    <cellStyle name="SAPBEXresItemX" xfId="482"/>
    <cellStyle name="SAPBEXresItemX 2" xfId="563"/>
    <cellStyle name="SAPBEXresItemX 2 2" xfId="676"/>
    <cellStyle name="SAPBEXresItemX 3" xfId="622"/>
    <cellStyle name="SAPBEXstdData" xfId="272"/>
    <cellStyle name="SAPBEXstdData 2" xfId="529"/>
    <cellStyle name="SAPBEXstdData 2 2" xfId="642"/>
    <cellStyle name="SAPBEXstdData 3" xfId="584"/>
    <cellStyle name="SAPBEXstdDataEmph" xfId="408"/>
    <cellStyle name="SAPBEXstdDataEmph 2" xfId="538"/>
    <cellStyle name="SAPBEXstdDataEmph 2 2" xfId="651"/>
    <cellStyle name="SAPBEXstdDataEmph 3" xfId="594"/>
    <cellStyle name="SAPBEXstdItem" xfId="461"/>
    <cellStyle name="SAPBEXstdItem 2" xfId="547"/>
    <cellStyle name="SAPBEXstdItem 2 2" xfId="660"/>
    <cellStyle name="SAPBEXstdItem 3" xfId="606"/>
    <cellStyle name="SAPBEXstdItemX" xfId="43"/>
    <cellStyle name="SAPBEXstdItemX 2" xfId="519"/>
    <cellStyle name="SAPBEXstdItemX 2 2" xfId="632"/>
    <cellStyle name="SAPBEXstdItemX 3" xfId="573"/>
    <cellStyle name="SAPBEXtitle" xfId="483"/>
    <cellStyle name="SAPBEXunassignedItem" xfId="484"/>
    <cellStyle name="SAPBEXunassignedItem 2" xfId="564"/>
    <cellStyle name="SAPBEXunassignedItem 2 2" xfId="677"/>
    <cellStyle name="SAPBEXunassignedItem 3" xfId="623"/>
    <cellStyle name="SAPBEXundefined" xfId="485"/>
    <cellStyle name="SAPBEXundefined 2" xfId="565"/>
    <cellStyle name="SAPBEXundefined 2 2" xfId="678"/>
    <cellStyle name="SAPBEXundefined 3" xfId="624"/>
    <cellStyle name="Sheet Title" xfId="486"/>
    <cellStyle name="Style 1" xfId="487"/>
    <cellStyle name="Style 1 2" xfId="489"/>
    <cellStyle name="Style 1 3" xfId="566"/>
    <cellStyle name="Style 1 3 2" xfId="679"/>
    <cellStyle name="Style 1 4" xfId="625"/>
    <cellStyle name="Style 2" xfId="490"/>
    <cellStyle name="Style 2 2" xfId="568"/>
    <cellStyle name="Style 2 2 2" xfId="680"/>
    <cellStyle name="Style 2 3" xfId="627"/>
    <cellStyle name="Style 3" xfId="488"/>
    <cellStyle name="Style 3 2" xfId="567"/>
    <cellStyle name="Style 3 3" xfId="626"/>
    <cellStyle name="Style 4" xfId="217"/>
    <cellStyle name="Style 5" xfId="491"/>
    <cellStyle name="subhead" xfId="492"/>
    <cellStyle name="Times New Roman" xfId="493"/>
    <cellStyle name="Title 2" xfId="82"/>
    <cellStyle name="Total 2" xfId="494"/>
    <cellStyle name="Total 2 2" xfId="569"/>
    <cellStyle name="Total 2 2 2" xfId="681"/>
    <cellStyle name="Total 2 3" xfId="628"/>
    <cellStyle name="Tusental (0)_pldt" xfId="406"/>
    <cellStyle name="Tusental_pldt" xfId="189"/>
    <cellStyle name="UB1" xfId="423"/>
    <cellStyle name="UB2" xfId="183"/>
    <cellStyle name="Valuta (0)_pldt" xfId="496"/>
    <cellStyle name="Valuta_pldt" xfId="497"/>
    <cellStyle name="Warning Text 2" xfId="495"/>
    <cellStyle name="Yellow" xfId="437"/>
    <cellStyle name="เครื่องหมายจุลภาค_Book3" xfId="279"/>
    <cellStyle name="ปกติ_Book3" xfId="56"/>
    <cellStyle name="쉼표 [0]_EXHA" xfId="127"/>
    <cellStyle name="쉼표_EXH B-11" xfId="89"/>
    <cellStyle name="콤마 [0]_0203" xfId="196"/>
    <cellStyle name="콤마_0203" xfId="302"/>
    <cellStyle name="통화_SCH50" xfId="177"/>
    <cellStyle name="표준_EXHA" xfId="432"/>
    <cellStyle name="一般_App 5-Tax Analysis-NS 3Q05" xfId="426"/>
    <cellStyle name="中等" xfId="458"/>
    <cellStyle name="備註" xfId="452"/>
    <cellStyle name="備註 2" xfId="546"/>
    <cellStyle name="備註 2 2" xfId="659"/>
    <cellStyle name="備註 3" xfId="605"/>
    <cellStyle name="円" xfId="498"/>
    <cellStyle name="千位分隔_PBC. Actuarial. Reserve template 2003 v1" xfId="499"/>
    <cellStyle name="千分位_Manucomparison" xfId="466"/>
    <cellStyle name="合計" xfId="314"/>
    <cellStyle name="合計 2" xfId="533"/>
    <cellStyle name="合計 2 2" xfId="646"/>
    <cellStyle name="合計 3" xfId="588"/>
    <cellStyle name="壞" xfId="500"/>
    <cellStyle name="好" xfId="247"/>
    <cellStyle name="常规_ACTUARY_REPORT0311" xfId="346"/>
    <cellStyle name="未定義" xfId="371"/>
    <cellStyle name="桁区切り [0.00]_By-Line form" xfId="501"/>
    <cellStyle name="桁区切り_2003.1Qest(0214)" xfId="306"/>
    <cellStyle name="桁蟻唇Ｆ [0.00]_Sheet1" xfId="105"/>
    <cellStyle name="桁蟻唇Ｆ_Sheet1" xfId="502"/>
    <cellStyle name="標準_(Edison) SI Package" xfId="503"/>
    <cellStyle name="標準2" xfId="504"/>
    <cellStyle name="標題" xfId="460"/>
    <cellStyle name="標題 1" xfId="54"/>
    <cellStyle name="標題 2" xfId="98"/>
    <cellStyle name="標題 3" xfId="100"/>
    <cellStyle name="標題 3 2" xfId="578"/>
    <cellStyle name="標題 4" xfId="395"/>
    <cellStyle name="樣式 1" xfId="265"/>
    <cellStyle name="檢查儲存格" xfId="226"/>
    <cellStyle name="脱浦 [0.00]_Sheet1" xfId="505"/>
    <cellStyle name="脱浦_Sheet1" xfId="506"/>
    <cellStyle name="計算方式" xfId="507"/>
    <cellStyle name="計算方式 2" xfId="570"/>
    <cellStyle name="計算方式 2 2" xfId="682"/>
    <cellStyle name="計算方式 3" xfId="629"/>
    <cellStyle name="說明文字" xfId="508"/>
    <cellStyle name="警告文字" xfId="509"/>
    <cellStyle name="貨幣[0]_laroux" xfId="510"/>
    <cellStyle name="貨幣_Manucomparison" xfId="335"/>
    <cellStyle name="輔色1" xfId="186"/>
    <cellStyle name="輔色2" xfId="511"/>
    <cellStyle name="輔色3" xfId="512"/>
    <cellStyle name="輔色4" xfId="513"/>
    <cellStyle name="輔色5" xfId="514"/>
    <cellStyle name="輔色6" xfId="515"/>
    <cellStyle name="輸入" xfId="516"/>
    <cellStyle name="輸入 2" xfId="571"/>
    <cellStyle name="輸入 2 2" xfId="683"/>
    <cellStyle name="輸入 3" xfId="630"/>
    <cellStyle name="輸出" xfId="517"/>
    <cellStyle name="輸出 2" xfId="572"/>
    <cellStyle name="輸出 2 2" xfId="684"/>
    <cellStyle name="輸出 3" xfId="631"/>
    <cellStyle name="連結的儲存格" xfId="5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3" Type="http://schemas.openxmlformats.org/officeDocument/2006/relationships/image" Target="../media/image14.png"/><Relationship Id="rId18" Type="http://schemas.openxmlformats.org/officeDocument/2006/relationships/image" Target="../media/image19.png"/><Relationship Id="rId26" Type="http://schemas.openxmlformats.org/officeDocument/2006/relationships/image" Target="../media/image27.png"/><Relationship Id="rId3" Type="http://schemas.openxmlformats.org/officeDocument/2006/relationships/image" Target="../media/image4.png"/><Relationship Id="rId21" Type="http://schemas.openxmlformats.org/officeDocument/2006/relationships/image" Target="../media/image22.png"/><Relationship Id="rId34" Type="http://schemas.openxmlformats.org/officeDocument/2006/relationships/image" Target="../media/image35.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5" Type="http://schemas.openxmlformats.org/officeDocument/2006/relationships/image" Target="../media/image26.png"/><Relationship Id="rId33" Type="http://schemas.openxmlformats.org/officeDocument/2006/relationships/image" Target="../media/image34.png"/><Relationship Id="rId2" Type="http://schemas.openxmlformats.org/officeDocument/2006/relationships/image" Target="../media/image3.png"/><Relationship Id="rId16" Type="http://schemas.openxmlformats.org/officeDocument/2006/relationships/image" Target="../media/image17.png"/><Relationship Id="rId20" Type="http://schemas.openxmlformats.org/officeDocument/2006/relationships/image" Target="../media/image21.png"/><Relationship Id="rId29" Type="http://schemas.openxmlformats.org/officeDocument/2006/relationships/image" Target="../media/image30.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24" Type="http://schemas.openxmlformats.org/officeDocument/2006/relationships/image" Target="../media/image25.png"/><Relationship Id="rId32" Type="http://schemas.openxmlformats.org/officeDocument/2006/relationships/image" Target="../media/image33.png"/><Relationship Id="rId5" Type="http://schemas.openxmlformats.org/officeDocument/2006/relationships/image" Target="../media/image6.png"/><Relationship Id="rId15" Type="http://schemas.openxmlformats.org/officeDocument/2006/relationships/image" Target="../media/image16.png"/><Relationship Id="rId23" Type="http://schemas.openxmlformats.org/officeDocument/2006/relationships/image" Target="../media/image24.png"/><Relationship Id="rId28" Type="http://schemas.openxmlformats.org/officeDocument/2006/relationships/image" Target="../media/image29.png"/><Relationship Id="rId36" Type="http://schemas.openxmlformats.org/officeDocument/2006/relationships/image" Target="../media/image37.png"/><Relationship Id="rId10" Type="http://schemas.openxmlformats.org/officeDocument/2006/relationships/image" Target="../media/image11.png"/><Relationship Id="rId19" Type="http://schemas.openxmlformats.org/officeDocument/2006/relationships/image" Target="../media/image20.png"/><Relationship Id="rId31" Type="http://schemas.openxmlformats.org/officeDocument/2006/relationships/image" Target="../media/image32.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 Id="rId22" Type="http://schemas.openxmlformats.org/officeDocument/2006/relationships/image" Target="../media/image23.png"/><Relationship Id="rId27" Type="http://schemas.openxmlformats.org/officeDocument/2006/relationships/image" Target="../media/image28.png"/><Relationship Id="rId30" Type="http://schemas.openxmlformats.org/officeDocument/2006/relationships/image" Target="../media/image31.png"/><Relationship Id="rId35" Type="http://schemas.openxmlformats.org/officeDocument/2006/relationships/image" Target="../media/image36.png"/><Relationship Id="rId8"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7</xdr:row>
          <xdr:rowOff>142875</xdr:rowOff>
        </xdr:from>
        <xdr:to>
          <xdr:col>1</xdr:col>
          <xdr:colOff>1000125</xdr:colOff>
          <xdr:row>11</xdr:row>
          <xdr:rowOff>66675</xdr:rowOff>
        </xdr:to>
        <xdr:sp macro="" textlink="">
          <xdr:nvSpPr>
            <xdr:cNvPr id="3073" name="Object 1" hidden="1">
              <a:extLst>
                <a:ext uri="{63B3BB69-23CF-44E3-9099-C40C66FF867C}">
                  <a14:compatExt spid="_x0000_s3073"/>
                </a:ext>
                <a:ext uri="{FF2B5EF4-FFF2-40B4-BE49-F238E27FC236}">
                  <a16:creationId xmlns:a16="http://schemas.microsoft.com/office/drawing/2014/main" xmlns="" id="{00000000-0008-0000-00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104775</xdr:colOff>
      <xdr:row>8</xdr:row>
      <xdr:rowOff>25400</xdr:rowOff>
    </xdr:from>
    <xdr:to>
      <xdr:col>2</xdr:col>
      <xdr:colOff>2921290</xdr:colOff>
      <xdr:row>11</xdr:row>
      <xdr:rowOff>94674</xdr:rowOff>
    </xdr:to>
    <xdr:sp macro="" textlink="">
      <xdr:nvSpPr>
        <xdr:cNvPr id="2" name="Double Bracket 1">
          <a:extLst>
            <a:ext uri="{FF2B5EF4-FFF2-40B4-BE49-F238E27FC236}">
              <a16:creationId xmlns:a16="http://schemas.microsoft.com/office/drawing/2014/main" xmlns="" id="{00000000-0008-0000-1000-000002000000}"/>
            </a:ext>
          </a:extLst>
        </xdr:cNvPr>
        <xdr:cNvSpPr/>
      </xdr:nvSpPr>
      <xdr:spPr>
        <a:xfrm>
          <a:off x="3924300" y="1587500"/>
          <a:ext cx="2816515" cy="63124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PH" sz="1100"/>
        </a:p>
      </xdr:txBody>
    </xdr:sp>
    <xdr:clientData/>
  </xdr:twoCellAnchor>
  <xdr:twoCellAnchor>
    <xdr:from>
      <xdr:col>2</xdr:col>
      <xdr:colOff>3000664</xdr:colOff>
      <xdr:row>9</xdr:row>
      <xdr:rowOff>58018</xdr:rowOff>
    </xdr:from>
    <xdr:to>
      <xdr:col>2</xdr:col>
      <xdr:colOff>3486150</xdr:colOff>
      <xdr:row>10</xdr:row>
      <xdr:rowOff>109972</xdr:rowOff>
    </xdr:to>
    <xdr:sp macro="" textlink="">
      <xdr:nvSpPr>
        <xdr:cNvPr id="3" name="Text Box 7">
          <a:extLst>
            <a:ext uri="{FF2B5EF4-FFF2-40B4-BE49-F238E27FC236}">
              <a16:creationId xmlns:a16="http://schemas.microsoft.com/office/drawing/2014/main" xmlns="" id="{00000000-0008-0000-1000-000003000000}"/>
            </a:ext>
          </a:extLst>
        </xdr:cNvPr>
        <xdr:cNvSpPr txBox="1"/>
      </xdr:nvSpPr>
      <xdr:spPr>
        <a:xfrm>
          <a:off x="6820189" y="1810618"/>
          <a:ext cx="485486" cy="242454"/>
        </a:xfrm>
        <a:prstGeom prst="rect">
          <a:avLst/>
        </a:prstGeom>
        <a:solidFill>
          <a:schemeClr val="bg1"/>
        </a:solidFill>
        <a:ln w="6350">
          <a:solidFill>
            <a:schemeClr val="bg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PH" sz="900">
              <a:effectLst/>
              <a:latin typeface="Arial" panose="020B0604020202020204" pitchFamily="34" charset="0"/>
              <a:ea typeface="Calibri" panose="020F0502020204030204" pitchFamily="34" charset="0"/>
              <a:cs typeface="Arial" panose="020B0604020202020204" pitchFamily="34" charset="0"/>
            </a:rPr>
            <a:t>100%</a:t>
          </a:r>
        </a:p>
      </xdr:txBody>
    </xdr:sp>
    <xdr:clientData/>
  </xdr:twoCellAnchor>
  <xdr:twoCellAnchor>
    <xdr:from>
      <xdr:col>2</xdr:col>
      <xdr:colOff>333856</xdr:colOff>
      <xdr:row>17</xdr:row>
      <xdr:rowOff>51954</xdr:rowOff>
    </xdr:from>
    <xdr:to>
      <xdr:col>2</xdr:col>
      <xdr:colOff>2169583</xdr:colOff>
      <xdr:row>20</xdr:row>
      <xdr:rowOff>121228</xdr:rowOff>
    </xdr:to>
    <xdr:sp macro="" textlink="">
      <xdr:nvSpPr>
        <xdr:cNvPr id="4" name="Double Bracket 3">
          <a:extLst>
            <a:ext uri="{FF2B5EF4-FFF2-40B4-BE49-F238E27FC236}">
              <a16:creationId xmlns:a16="http://schemas.microsoft.com/office/drawing/2014/main" xmlns="" id="{00000000-0008-0000-1000-000004000000}"/>
            </a:ext>
          </a:extLst>
        </xdr:cNvPr>
        <xdr:cNvSpPr/>
      </xdr:nvSpPr>
      <xdr:spPr>
        <a:xfrm>
          <a:off x="4016856" y="2994121"/>
          <a:ext cx="1835727" cy="60902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PH" sz="1100"/>
        </a:p>
      </xdr:txBody>
    </xdr:sp>
    <xdr:clientData/>
  </xdr:twoCellAnchor>
  <xdr:twoCellAnchor>
    <xdr:from>
      <xdr:col>2</xdr:col>
      <xdr:colOff>2597727</xdr:colOff>
      <xdr:row>18</xdr:row>
      <xdr:rowOff>43297</xdr:rowOff>
    </xdr:from>
    <xdr:to>
      <xdr:col>2</xdr:col>
      <xdr:colOff>3117272</xdr:colOff>
      <xdr:row>19</xdr:row>
      <xdr:rowOff>95251</xdr:rowOff>
    </xdr:to>
    <xdr:sp macro="" textlink="">
      <xdr:nvSpPr>
        <xdr:cNvPr id="5" name="Text Box 7">
          <a:extLst>
            <a:ext uri="{FF2B5EF4-FFF2-40B4-BE49-F238E27FC236}">
              <a16:creationId xmlns:a16="http://schemas.microsoft.com/office/drawing/2014/main" xmlns="" id="{00000000-0008-0000-1000-000005000000}"/>
            </a:ext>
          </a:extLst>
        </xdr:cNvPr>
        <xdr:cNvSpPr txBox="1"/>
      </xdr:nvSpPr>
      <xdr:spPr>
        <a:xfrm>
          <a:off x="5398077" y="2780147"/>
          <a:ext cx="392545" cy="198004"/>
        </a:xfrm>
        <a:prstGeom prst="rect">
          <a:avLst/>
        </a:prstGeom>
        <a:solidFill>
          <a:schemeClr val="bg1"/>
        </a:solidFill>
        <a:ln w="6350">
          <a:solidFill>
            <a:schemeClr val="bg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PH" sz="900">
              <a:effectLst/>
              <a:latin typeface="Arial" panose="020B0604020202020204" pitchFamily="34" charset="0"/>
              <a:ea typeface="Calibri" panose="020F0502020204030204" pitchFamily="34" charset="0"/>
              <a:cs typeface="Arial" panose="020B0604020202020204" pitchFamily="34" charset="0"/>
            </a:rPr>
            <a:t>100%</a:t>
          </a:r>
        </a:p>
      </xdr:txBody>
    </xdr:sp>
    <xdr:clientData/>
  </xdr:twoCellAnchor>
  <xdr:twoCellAnchor>
    <xdr:from>
      <xdr:col>2</xdr:col>
      <xdr:colOff>251113</xdr:colOff>
      <xdr:row>10</xdr:row>
      <xdr:rowOff>5196</xdr:rowOff>
    </xdr:from>
    <xdr:to>
      <xdr:col>2</xdr:col>
      <xdr:colOff>2609850</xdr:colOff>
      <xdr:row>10</xdr:row>
      <xdr:rowOff>6350</xdr:rowOff>
    </xdr:to>
    <xdr:cxnSp macro="">
      <xdr:nvCxnSpPr>
        <xdr:cNvPr id="6" name="Straight Connector 5">
          <a:extLst>
            <a:ext uri="{FF2B5EF4-FFF2-40B4-BE49-F238E27FC236}">
              <a16:creationId xmlns:a16="http://schemas.microsoft.com/office/drawing/2014/main" xmlns="" id="{00000000-0008-0000-1000-000006000000}"/>
            </a:ext>
          </a:extLst>
        </xdr:cNvPr>
        <xdr:cNvCxnSpPr/>
      </xdr:nvCxnSpPr>
      <xdr:spPr>
        <a:xfrm>
          <a:off x="3934113" y="1694296"/>
          <a:ext cx="2358737" cy="115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727363</xdr:colOff>
      <xdr:row>19</xdr:row>
      <xdr:rowOff>0</xdr:rowOff>
    </xdr:from>
    <xdr:to>
      <xdr:col>2</xdr:col>
      <xdr:colOff>1870363</xdr:colOff>
      <xdr:row>19</xdr:row>
      <xdr:rowOff>0</xdr:rowOff>
    </xdr:to>
    <xdr:cxnSp macro="">
      <xdr:nvCxnSpPr>
        <xdr:cNvPr id="7" name="Straight Connector 6">
          <a:extLst>
            <a:ext uri="{FF2B5EF4-FFF2-40B4-BE49-F238E27FC236}">
              <a16:creationId xmlns:a16="http://schemas.microsoft.com/office/drawing/2014/main" xmlns="" id="{00000000-0008-0000-1000-000007000000}"/>
            </a:ext>
          </a:extLst>
        </xdr:cNvPr>
        <xdr:cNvCxnSpPr/>
      </xdr:nvCxnSpPr>
      <xdr:spPr>
        <a:xfrm>
          <a:off x="3527713" y="2882900"/>
          <a:ext cx="1143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164523</xdr:colOff>
      <xdr:row>38</xdr:row>
      <xdr:rowOff>51954</xdr:rowOff>
    </xdr:from>
    <xdr:to>
      <xdr:col>2</xdr:col>
      <xdr:colOff>2554431</xdr:colOff>
      <xdr:row>41</xdr:row>
      <xdr:rowOff>121228</xdr:rowOff>
    </xdr:to>
    <xdr:sp macro="" textlink="">
      <xdr:nvSpPr>
        <xdr:cNvPr id="8" name="Double Bracket 7">
          <a:extLst>
            <a:ext uri="{FF2B5EF4-FFF2-40B4-BE49-F238E27FC236}">
              <a16:creationId xmlns:a16="http://schemas.microsoft.com/office/drawing/2014/main" xmlns="" id="{00000000-0008-0000-1000-000008000000}"/>
            </a:ext>
          </a:extLst>
        </xdr:cNvPr>
        <xdr:cNvSpPr/>
      </xdr:nvSpPr>
      <xdr:spPr>
        <a:xfrm>
          <a:off x="2964873" y="5728854"/>
          <a:ext cx="2389908" cy="50742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PH" sz="1100"/>
        </a:p>
      </xdr:txBody>
    </xdr:sp>
    <xdr:clientData/>
  </xdr:twoCellAnchor>
  <xdr:twoCellAnchor>
    <xdr:from>
      <xdr:col>2</xdr:col>
      <xdr:colOff>2597727</xdr:colOff>
      <xdr:row>39</xdr:row>
      <xdr:rowOff>43297</xdr:rowOff>
    </xdr:from>
    <xdr:to>
      <xdr:col>2</xdr:col>
      <xdr:colOff>3117272</xdr:colOff>
      <xdr:row>40</xdr:row>
      <xdr:rowOff>95251</xdr:rowOff>
    </xdr:to>
    <xdr:sp macro="" textlink="">
      <xdr:nvSpPr>
        <xdr:cNvPr id="9" name="Text Box 7">
          <a:extLst>
            <a:ext uri="{FF2B5EF4-FFF2-40B4-BE49-F238E27FC236}">
              <a16:creationId xmlns:a16="http://schemas.microsoft.com/office/drawing/2014/main" xmlns="" id="{00000000-0008-0000-1000-000009000000}"/>
            </a:ext>
          </a:extLst>
        </xdr:cNvPr>
        <xdr:cNvSpPr txBox="1"/>
      </xdr:nvSpPr>
      <xdr:spPr>
        <a:xfrm>
          <a:off x="5398077" y="5866247"/>
          <a:ext cx="392545" cy="198004"/>
        </a:xfrm>
        <a:prstGeom prst="rect">
          <a:avLst/>
        </a:prstGeom>
        <a:solidFill>
          <a:schemeClr val="bg1"/>
        </a:solidFill>
        <a:ln w="6350">
          <a:solidFill>
            <a:schemeClr val="bg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PH" sz="900">
              <a:effectLst/>
              <a:latin typeface="Arial" panose="020B0604020202020204" pitchFamily="34" charset="0"/>
              <a:ea typeface="Calibri" panose="020F0502020204030204" pitchFamily="34" charset="0"/>
              <a:cs typeface="Arial" panose="020B0604020202020204" pitchFamily="34" charset="0"/>
            </a:rPr>
            <a:t>100%</a:t>
          </a:r>
        </a:p>
      </xdr:txBody>
    </xdr:sp>
    <xdr:clientData/>
  </xdr:twoCellAnchor>
  <xdr:twoCellAnchor>
    <xdr:from>
      <xdr:col>2</xdr:col>
      <xdr:colOff>261697</xdr:colOff>
      <xdr:row>40</xdr:row>
      <xdr:rowOff>11547</xdr:rowOff>
    </xdr:from>
    <xdr:to>
      <xdr:col>2</xdr:col>
      <xdr:colOff>2461106</xdr:colOff>
      <xdr:row>40</xdr:row>
      <xdr:rowOff>11547</xdr:rowOff>
    </xdr:to>
    <xdr:cxnSp macro="">
      <xdr:nvCxnSpPr>
        <xdr:cNvPr id="10" name="Straight Connector 9">
          <a:extLst>
            <a:ext uri="{FF2B5EF4-FFF2-40B4-BE49-F238E27FC236}">
              <a16:creationId xmlns:a16="http://schemas.microsoft.com/office/drawing/2014/main" xmlns="" id="{00000000-0008-0000-1000-00000A000000}"/>
            </a:ext>
          </a:extLst>
        </xdr:cNvPr>
        <xdr:cNvCxnSpPr/>
      </xdr:nvCxnSpPr>
      <xdr:spPr>
        <a:xfrm>
          <a:off x="3944697" y="7102380"/>
          <a:ext cx="2199409"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164522</xdr:colOff>
      <xdr:row>46</xdr:row>
      <xdr:rowOff>51954</xdr:rowOff>
    </xdr:from>
    <xdr:to>
      <xdr:col>2</xdr:col>
      <xdr:colOff>2666999</xdr:colOff>
      <xdr:row>56</xdr:row>
      <xdr:rowOff>121228</xdr:rowOff>
    </xdr:to>
    <xdr:sp macro="" textlink="">
      <xdr:nvSpPr>
        <xdr:cNvPr id="11" name="Double Bracket 10">
          <a:extLst>
            <a:ext uri="{FF2B5EF4-FFF2-40B4-BE49-F238E27FC236}">
              <a16:creationId xmlns:a16="http://schemas.microsoft.com/office/drawing/2014/main" xmlns="" id="{00000000-0008-0000-1000-00000B000000}"/>
            </a:ext>
          </a:extLst>
        </xdr:cNvPr>
        <xdr:cNvSpPr/>
      </xdr:nvSpPr>
      <xdr:spPr>
        <a:xfrm>
          <a:off x="3847522" y="8457045"/>
          <a:ext cx="2502477" cy="191654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PH" sz="1100"/>
        </a:p>
      </xdr:txBody>
    </xdr:sp>
    <xdr:clientData/>
  </xdr:twoCellAnchor>
  <xdr:twoCellAnchor>
    <xdr:from>
      <xdr:col>2</xdr:col>
      <xdr:colOff>2736272</xdr:colOff>
      <xdr:row>51</xdr:row>
      <xdr:rowOff>14722</xdr:rowOff>
    </xdr:from>
    <xdr:to>
      <xdr:col>2</xdr:col>
      <xdr:colOff>3255817</xdr:colOff>
      <xdr:row>52</xdr:row>
      <xdr:rowOff>66676</xdr:rowOff>
    </xdr:to>
    <xdr:sp macro="" textlink="">
      <xdr:nvSpPr>
        <xdr:cNvPr id="12" name="Text Box 7">
          <a:extLst>
            <a:ext uri="{FF2B5EF4-FFF2-40B4-BE49-F238E27FC236}">
              <a16:creationId xmlns:a16="http://schemas.microsoft.com/office/drawing/2014/main" xmlns="" id="{00000000-0008-0000-1000-00000C000000}"/>
            </a:ext>
          </a:extLst>
        </xdr:cNvPr>
        <xdr:cNvSpPr txBox="1"/>
      </xdr:nvSpPr>
      <xdr:spPr>
        <a:xfrm>
          <a:off x="6419272" y="9343449"/>
          <a:ext cx="519545" cy="236682"/>
        </a:xfrm>
        <a:prstGeom prst="rect">
          <a:avLst/>
        </a:prstGeom>
        <a:solidFill>
          <a:schemeClr val="bg1"/>
        </a:solidFill>
        <a:ln w="6350">
          <a:solidFill>
            <a:schemeClr val="bg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PH" sz="900">
              <a:effectLst/>
              <a:latin typeface="Arial" panose="020B0604020202020204" pitchFamily="34" charset="0"/>
              <a:ea typeface="Calibri" panose="020F0502020204030204" pitchFamily="34" charset="0"/>
              <a:cs typeface="Arial" panose="020B0604020202020204" pitchFamily="34" charset="0"/>
            </a:rPr>
            <a:t>100%</a:t>
          </a:r>
        </a:p>
      </xdr:txBody>
    </xdr:sp>
    <xdr:clientData/>
  </xdr:twoCellAnchor>
  <xdr:twoCellAnchor>
    <xdr:from>
      <xdr:col>2</xdr:col>
      <xdr:colOff>251113</xdr:colOff>
      <xdr:row>52</xdr:row>
      <xdr:rowOff>3608</xdr:rowOff>
    </xdr:from>
    <xdr:to>
      <xdr:col>2</xdr:col>
      <xdr:colOff>2450522</xdr:colOff>
      <xdr:row>52</xdr:row>
      <xdr:rowOff>3608</xdr:rowOff>
    </xdr:to>
    <xdr:cxnSp macro="">
      <xdr:nvCxnSpPr>
        <xdr:cNvPr id="13" name="Straight Connector 12">
          <a:extLst>
            <a:ext uri="{FF2B5EF4-FFF2-40B4-BE49-F238E27FC236}">
              <a16:creationId xmlns:a16="http://schemas.microsoft.com/office/drawing/2014/main" xmlns="" id="{00000000-0008-0000-1000-00000D000000}"/>
            </a:ext>
          </a:extLst>
        </xdr:cNvPr>
        <xdr:cNvCxnSpPr/>
      </xdr:nvCxnSpPr>
      <xdr:spPr>
        <a:xfrm>
          <a:off x="3934113" y="9377796"/>
          <a:ext cx="2199409"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164523</xdr:colOff>
      <xdr:row>87</xdr:row>
      <xdr:rowOff>51954</xdr:rowOff>
    </xdr:from>
    <xdr:to>
      <xdr:col>2</xdr:col>
      <xdr:colOff>2554431</xdr:colOff>
      <xdr:row>90</xdr:row>
      <xdr:rowOff>121228</xdr:rowOff>
    </xdr:to>
    <xdr:sp macro="" textlink="">
      <xdr:nvSpPr>
        <xdr:cNvPr id="14" name="Double Bracket 13">
          <a:extLst>
            <a:ext uri="{FF2B5EF4-FFF2-40B4-BE49-F238E27FC236}">
              <a16:creationId xmlns:a16="http://schemas.microsoft.com/office/drawing/2014/main" xmlns="" id="{00000000-0008-0000-1000-00000E000000}"/>
            </a:ext>
          </a:extLst>
        </xdr:cNvPr>
        <xdr:cNvSpPr/>
      </xdr:nvSpPr>
      <xdr:spPr>
        <a:xfrm>
          <a:off x="2964873" y="12936104"/>
          <a:ext cx="2389908" cy="50742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PH" sz="1100"/>
        </a:p>
      </xdr:txBody>
    </xdr:sp>
    <xdr:clientData/>
  </xdr:twoCellAnchor>
  <xdr:twoCellAnchor>
    <xdr:from>
      <xdr:col>2</xdr:col>
      <xdr:colOff>2597727</xdr:colOff>
      <xdr:row>88</xdr:row>
      <xdr:rowOff>43297</xdr:rowOff>
    </xdr:from>
    <xdr:to>
      <xdr:col>2</xdr:col>
      <xdr:colOff>3117272</xdr:colOff>
      <xdr:row>89</xdr:row>
      <xdr:rowOff>95251</xdr:rowOff>
    </xdr:to>
    <xdr:sp macro="" textlink="">
      <xdr:nvSpPr>
        <xdr:cNvPr id="15" name="Text Box 7">
          <a:extLst>
            <a:ext uri="{FF2B5EF4-FFF2-40B4-BE49-F238E27FC236}">
              <a16:creationId xmlns:a16="http://schemas.microsoft.com/office/drawing/2014/main" xmlns="" id="{00000000-0008-0000-1000-00000F000000}"/>
            </a:ext>
          </a:extLst>
        </xdr:cNvPr>
        <xdr:cNvSpPr txBox="1"/>
      </xdr:nvSpPr>
      <xdr:spPr>
        <a:xfrm>
          <a:off x="5398077" y="13073497"/>
          <a:ext cx="392545" cy="198004"/>
        </a:xfrm>
        <a:prstGeom prst="rect">
          <a:avLst/>
        </a:prstGeom>
        <a:solidFill>
          <a:schemeClr val="bg1"/>
        </a:solidFill>
        <a:ln w="6350">
          <a:solidFill>
            <a:schemeClr val="bg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PH" sz="900">
              <a:effectLst/>
              <a:latin typeface="Arial" panose="020B0604020202020204" pitchFamily="34" charset="0"/>
              <a:ea typeface="Calibri" panose="020F0502020204030204" pitchFamily="34" charset="0"/>
              <a:cs typeface="Arial" panose="020B0604020202020204" pitchFamily="34" charset="0"/>
            </a:rPr>
            <a:t>100%</a:t>
          </a:r>
        </a:p>
      </xdr:txBody>
    </xdr:sp>
    <xdr:clientData/>
  </xdr:twoCellAnchor>
  <xdr:twoCellAnchor>
    <xdr:from>
      <xdr:col>2</xdr:col>
      <xdr:colOff>251113</xdr:colOff>
      <xdr:row>88</xdr:row>
      <xdr:rowOff>178234</xdr:rowOff>
    </xdr:from>
    <xdr:to>
      <xdr:col>2</xdr:col>
      <xdr:colOff>2450522</xdr:colOff>
      <xdr:row>88</xdr:row>
      <xdr:rowOff>178234</xdr:rowOff>
    </xdr:to>
    <xdr:cxnSp macro="">
      <xdr:nvCxnSpPr>
        <xdr:cNvPr id="16" name="Straight Connector 15">
          <a:extLst>
            <a:ext uri="{FF2B5EF4-FFF2-40B4-BE49-F238E27FC236}">
              <a16:creationId xmlns:a16="http://schemas.microsoft.com/office/drawing/2014/main" xmlns="" id="{00000000-0008-0000-1000-000010000000}"/>
            </a:ext>
          </a:extLst>
        </xdr:cNvPr>
        <xdr:cNvCxnSpPr/>
      </xdr:nvCxnSpPr>
      <xdr:spPr>
        <a:xfrm>
          <a:off x="3934113" y="15950047"/>
          <a:ext cx="2199409"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127000</xdr:colOff>
      <xdr:row>95</xdr:row>
      <xdr:rowOff>51954</xdr:rowOff>
    </xdr:from>
    <xdr:to>
      <xdr:col>2</xdr:col>
      <xdr:colOff>3105150</xdr:colOff>
      <xdr:row>98</xdr:row>
      <xdr:rowOff>121228</xdr:rowOff>
    </xdr:to>
    <xdr:sp macro="" textlink="">
      <xdr:nvSpPr>
        <xdr:cNvPr id="17" name="Double Bracket 16">
          <a:extLst>
            <a:ext uri="{FF2B5EF4-FFF2-40B4-BE49-F238E27FC236}">
              <a16:creationId xmlns:a16="http://schemas.microsoft.com/office/drawing/2014/main" xmlns="" id="{00000000-0008-0000-1000-000011000000}"/>
            </a:ext>
          </a:extLst>
        </xdr:cNvPr>
        <xdr:cNvSpPr/>
      </xdr:nvSpPr>
      <xdr:spPr>
        <a:xfrm>
          <a:off x="3946525" y="17654154"/>
          <a:ext cx="2978150" cy="6407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PH" sz="1100"/>
        </a:p>
      </xdr:txBody>
    </xdr:sp>
    <xdr:clientData/>
  </xdr:twoCellAnchor>
  <xdr:twoCellAnchor>
    <xdr:from>
      <xdr:col>2</xdr:col>
      <xdr:colOff>3216854</xdr:colOff>
      <xdr:row>96</xdr:row>
      <xdr:rowOff>22660</xdr:rowOff>
    </xdr:from>
    <xdr:to>
      <xdr:col>2</xdr:col>
      <xdr:colOff>3705225</xdr:colOff>
      <xdr:row>97</xdr:row>
      <xdr:rowOff>74614</xdr:rowOff>
    </xdr:to>
    <xdr:sp macro="" textlink="">
      <xdr:nvSpPr>
        <xdr:cNvPr id="18" name="Text Box 7">
          <a:extLst>
            <a:ext uri="{FF2B5EF4-FFF2-40B4-BE49-F238E27FC236}">
              <a16:creationId xmlns:a16="http://schemas.microsoft.com/office/drawing/2014/main" xmlns="" id="{00000000-0008-0000-1000-000012000000}"/>
            </a:ext>
          </a:extLst>
        </xdr:cNvPr>
        <xdr:cNvSpPr txBox="1"/>
      </xdr:nvSpPr>
      <xdr:spPr>
        <a:xfrm>
          <a:off x="7036379" y="17815360"/>
          <a:ext cx="488371" cy="242454"/>
        </a:xfrm>
        <a:prstGeom prst="rect">
          <a:avLst/>
        </a:prstGeom>
        <a:solidFill>
          <a:schemeClr val="bg1"/>
        </a:solidFill>
        <a:ln w="6350">
          <a:solidFill>
            <a:schemeClr val="bg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PH" sz="900">
              <a:effectLst/>
              <a:latin typeface="Arial" panose="020B0604020202020204" pitchFamily="34" charset="0"/>
              <a:ea typeface="Calibri" panose="020F0502020204030204" pitchFamily="34" charset="0"/>
              <a:cs typeface="Arial" panose="020B0604020202020204" pitchFamily="34" charset="0"/>
            </a:rPr>
            <a:t>100%</a:t>
          </a:r>
        </a:p>
      </xdr:txBody>
    </xdr:sp>
    <xdr:clientData/>
  </xdr:twoCellAnchor>
  <xdr:twoCellAnchor>
    <xdr:from>
      <xdr:col>2</xdr:col>
      <xdr:colOff>211424</xdr:colOff>
      <xdr:row>96</xdr:row>
      <xdr:rowOff>181841</xdr:rowOff>
    </xdr:from>
    <xdr:to>
      <xdr:col>2</xdr:col>
      <xdr:colOff>3105150</xdr:colOff>
      <xdr:row>97</xdr:row>
      <xdr:rowOff>11547</xdr:rowOff>
    </xdr:to>
    <xdr:cxnSp macro="">
      <xdr:nvCxnSpPr>
        <xdr:cNvPr id="19" name="Straight Connector 18">
          <a:extLst>
            <a:ext uri="{FF2B5EF4-FFF2-40B4-BE49-F238E27FC236}">
              <a16:creationId xmlns:a16="http://schemas.microsoft.com/office/drawing/2014/main" xmlns="" id="{00000000-0008-0000-1000-000013000000}"/>
            </a:ext>
          </a:extLst>
        </xdr:cNvPr>
        <xdr:cNvCxnSpPr>
          <a:endCxn id="17" idx="3"/>
        </xdr:cNvCxnSpPr>
      </xdr:nvCxnSpPr>
      <xdr:spPr>
        <a:xfrm flipV="1">
          <a:off x="4030949" y="17974541"/>
          <a:ext cx="2893726" cy="2020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164522</xdr:colOff>
      <xdr:row>102</xdr:row>
      <xdr:rowOff>67829</xdr:rowOff>
    </xdr:from>
    <xdr:to>
      <xdr:col>2</xdr:col>
      <xdr:colOff>2933700</xdr:colOff>
      <xdr:row>105</xdr:row>
      <xdr:rowOff>137103</xdr:rowOff>
    </xdr:to>
    <xdr:sp macro="" textlink="">
      <xdr:nvSpPr>
        <xdr:cNvPr id="20" name="Double Bracket 19">
          <a:extLst>
            <a:ext uri="{FF2B5EF4-FFF2-40B4-BE49-F238E27FC236}">
              <a16:creationId xmlns:a16="http://schemas.microsoft.com/office/drawing/2014/main" xmlns="" id="{00000000-0008-0000-1000-000014000000}"/>
            </a:ext>
          </a:extLst>
        </xdr:cNvPr>
        <xdr:cNvSpPr/>
      </xdr:nvSpPr>
      <xdr:spPr>
        <a:xfrm>
          <a:off x="3984047" y="18994004"/>
          <a:ext cx="2769178" cy="61219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PH" sz="1100"/>
        </a:p>
      </xdr:txBody>
    </xdr:sp>
    <xdr:clientData/>
  </xdr:twoCellAnchor>
  <xdr:twoCellAnchor>
    <xdr:from>
      <xdr:col>2</xdr:col>
      <xdr:colOff>3042227</xdr:colOff>
      <xdr:row>103</xdr:row>
      <xdr:rowOff>24247</xdr:rowOff>
    </xdr:from>
    <xdr:to>
      <xdr:col>2</xdr:col>
      <xdr:colOff>3561772</xdr:colOff>
      <xdr:row>104</xdr:row>
      <xdr:rowOff>76201</xdr:rowOff>
    </xdr:to>
    <xdr:sp macro="" textlink="">
      <xdr:nvSpPr>
        <xdr:cNvPr id="21" name="Text Box 7">
          <a:extLst>
            <a:ext uri="{FF2B5EF4-FFF2-40B4-BE49-F238E27FC236}">
              <a16:creationId xmlns:a16="http://schemas.microsoft.com/office/drawing/2014/main" xmlns="" id="{00000000-0008-0000-1000-000015000000}"/>
            </a:ext>
          </a:extLst>
        </xdr:cNvPr>
        <xdr:cNvSpPr txBox="1"/>
      </xdr:nvSpPr>
      <xdr:spPr>
        <a:xfrm>
          <a:off x="6861752" y="19131397"/>
          <a:ext cx="519545" cy="232929"/>
        </a:xfrm>
        <a:prstGeom prst="rect">
          <a:avLst/>
        </a:prstGeom>
        <a:solidFill>
          <a:schemeClr val="bg1"/>
        </a:solidFill>
        <a:ln w="6350">
          <a:solidFill>
            <a:schemeClr val="bg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PH" sz="900">
              <a:effectLst/>
              <a:latin typeface="Arial" panose="020B0604020202020204" pitchFamily="34" charset="0"/>
              <a:ea typeface="Calibri" panose="020F0502020204030204" pitchFamily="34" charset="0"/>
              <a:cs typeface="Arial" panose="020B0604020202020204" pitchFamily="34" charset="0"/>
            </a:rPr>
            <a:t>100%</a:t>
          </a:r>
        </a:p>
      </xdr:txBody>
    </xdr:sp>
    <xdr:clientData/>
  </xdr:twoCellAnchor>
  <xdr:twoCellAnchor>
    <xdr:from>
      <xdr:col>2</xdr:col>
      <xdr:colOff>233794</xdr:colOff>
      <xdr:row>104</xdr:row>
      <xdr:rowOff>7795</xdr:rowOff>
    </xdr:from>
    <xdr:to>
      <xdr:col>2</xdr:col>
      <xdr:colOff>2781300</xdr:colOff>
      <xdr:row>104</xdr:row>
      <xdr:rowOff>9525</xdr:rowOff>
    </xdr:to>
    <xdr:cxnSp macro="">
      <xdr:nvCxnSpPr>
        <xdr:cNvPr id="22" name="Straight Connector 21">
          <a:extLst>
            <a:ext uri="{FF2B5EF4-FFF2-40B4-BE49-F238E27FC236}">
              <a16:creationId xmlns:a16="http://schemas.microsoft.com/office/drawing/2014/main" xmlns="" id="{00000000-0008-0000-1000-000016000000}"/>
            </a:ext>
          </a:extLst>
        </xdr:cNvPr>
        <xdr:cNvCxnSpPr/>
      </xdr:nvCxnSpPr>
      <xdr:spPr>
        <a:xfrm>
          <a:off x="4053319" y="19295920"/>
          <a:ext cx="2547506" cy="173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164522</xdr:colOff>
      <xdr:row>108</xdr:row>
      <xdr:rowOff>51954</xdr:rowOff>
    </xdr:from>
    <xdr:to>
      <xdr:col>2</xdr:col>
      <xdr:colOff>3019425</xdr:colOff>
      <xdr:row>111</xdr:row>
      <xdr:rowOff>121228</xdr:rowOff>
    </xdr:to>
    <xdr:sp macro="" textlink="">
      <xdr:nvSpPr>
        <xdr:cNvPr id="23" name="Double Bracket 22">
          <a:extLst>
            <a:ext uri="{FF2B5EF4-FFF2-40B4-BE49-F238E27FC236}">
              <a16:creationId xmlns:a16="http://schemas.microsoft.com/office/drawing/2014/main" xmlns="" id="{00000000-0008-0000-1000-000017000000}"/>
            </a:ext>
          </a:extLst>
        </xdr:cNvPr>
        <xdr:cNvSpPr/>
      </xdr:nvSpPr>
      <xdr:spPr>
        <a:xfrm>
          <a:off x="3984047" y="20083029"/>
          <a:ext cx="2854903" cy="62172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PH" sz="1100"/>
        </a:p>
      </xdr:txBody>
    </xdr:sp>
    <xdr:clientData/>
  </xdr:twoCellAnchor>
  <xdr:twoCellAnchor>
    <xdr:from>
      <xdr:col>2</xdr:col>
      <xdr:colOff>3066040</xdr:colOff>
      <xdr:row>108</xdr:row>
      <xdr:rowOff>157597</xdr:rowOff>
    </xdr:from>
    <xdr:to>
      <xdr:col>2</xdr:col>
      <xdr:colOff>3585585</xdr:colOff>
      <xdr:row>110</xdr:row>
      <xdr:rowOff>19051</xdr:rowOff>
    </xdr:to>
    <xdr:sp macro="" textlink="">
      <xdr:nvSpPr>
        <xdr:cNvPr id="24" name="Text Box 7">
          <a:extLst>
            <a:ext uri="{FF2B5EF4-FFF2-40B4-BE49-F238E27FC236}">
              <a16:creationId xmlns:a16="http://schemas.microsoft.com/office/drawing/2014/main" xmlns="" id="{00000000-0008-0000-1000-000018000000}"/>
            </a:ext>
          </a:extLst>
        </xdr:cNvPr>
        <xdr:cNvSpPr txBox="1"/>
      </xdr:nvSpPr>
      <xdr:spPr>
        <a:xfrm>
          <a:off x="6885565" y="20188672"/>
          <a:ext cx="519545" cy="232929"/>
        </a:xfrm>
        <a:prstGeom prst="rect">
          <a:avLst/>
        </a:prstGeom>
        <a:solidFill>
          <a:schemeClr val="bg1"/>
        </a:solidFill>
        <a:ln w="6350">
          <a:solidFill>
            <a:schemeClr val="bg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PH" sz="900">
              <a:effectLst/>
              <a:latin typeface="Arial" panose="020B0604020202020204" pitchFamily="34" charset="0"/>
              <a:ea typeface="Calibri" panose="020F0502020204030204" pitchFamily="34" charset="0"/>
              <a:cs typeface="Arial" panose="020B0604020202020204" pitchFamily="34" charset="0"/>
            </a:rPr>
            <a:t>100%</a:t>
          </a:r>
        </a:p>
      </xdr:txBody>
    </xdr:sp>
    <xdr:clientData/>
  </xdr:twoCellAnchor>
  <xdr:twoCellAnchor>
    <xdr:from>
      <xdr:col>2</xdr:col>
      <xdr:colOff>233794</xdr:colOff>
      <xdr:row>109</xdr:row>
      <xdr:rowOff>171450</xdr:rowOff>
    </xdr:from>
    <xdr:to>
      <xdr:col>2</xdr:col>
      <xdr:colOff>2819400</xdr:colOff>
      <xdr:row>110</xdr:row>
      <xdr:rowOff>17320</xdr:rowOff>
    </xdr:to>
    <xdr:cxnSp macro="">
      <xdr:nvCxnSpPr>
        <xdr:cNvPr id="25" name="Straight Connector 24">
          <a:extLst>
            <a:ext uri="{FF2B5EF4-FFF2-40B4-BE49-F238E27FC236}">
              <a16:creationId xmlns:a16="http://schemas.microsoft.com/office/drawing/2014/main" xmlns="" id="{00000000-0008-0000-1000-000019000000}"/>
            </a:ext>
          </a:extLst>
        </xdr:cNvPr>
        <xdr:cNvCxnSpPr/>
      </xdr:nvCxnSpPr>
      <xdr:spPr>
        <a:xfrm flipV="1">
          <a:off x="4053319" y="20393025"/>
          <a:ext cx="2585606" cy="2684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164522</xdr:colOff>
      <xdr:row>115</xdr:row>
      <xdr:rowOff>51954</xdr:rowOff>
    </xdr:from>
    <xdr:to>
      <xdr:col>2</xdr:col>
      <xdr:colOff>2895600</xdr:colOff>
      <xdr:row>118</xdr:row>
      <xdr:rowOff>121228</xdr:rowOff>
    </xdr:to>
    <xdr:sp macro="" textlink="">
      <xdr:nvSpPr>
        <xdr:cNvPr id="26" name="Double Bracket 25">
          <a:extLst>
            <a:ext uri="{FF2B5EF4-FFF2-40B4-BE49-F238E27FC236}">
              <a16:creationId xmlns:a16="http://schemas.microsoft.com/office/drawing/2014/main" xmlns="" id="{00000000-0008-0000-1000-00001A000000}"/>
            </a:ext>
          </a:extLst>
        </xdr:cNvPr>
        <xdr:cNvSpPr/>
      </xdr:nvSpPr>
      <xdr:spPr>
        <a:xfrm>
          <a:off x="3984047" y="21378429"/>
          <a:ext cx="2731078" cy="63124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PH" sz="1100"/>
        </a:p>
      </xdr:txBody>
    </xdr:sp>
    <xdr:clientData/>
  </xdr:twoCellAnchor>
  <xdr:twoCellAnchor>
    <xdr:from>
      <xdr:col>2</xdr:col>
      <xdr:colOff>3004127</xdr:colOff>
      <xdr:row>116</xdr:row>
      <xdr:rowOff>81397</xdr:rowOff>
    </xdr:from>
    <xdr:to>
      <xdr:col>2</xdr:col>
      <xdr:colOff>3600450</xdr:colOff>
      <xdr:row>117</xdr:row>
      <xdr:rowOff>133351</xdr:rowOff>
    </xdr:to>
    <xdr:sp macro="" textlink="">
      <xdr:nvSpPr>
        <xdr:cNvPr id="27" name="Text Box 7">
          <a:extLst>
            <a:ext uri="{FF2B5EF4-FFF2-40B4-BE49-F238E27FC236}">
              <a16:creationId xmlns:a16="http://schemas.microsoft.com/office/drawing/2014/main" xmlns="" id="{00000000-0008-0000-1000-00001B000000}"/>
            </a:ext>
          </a:extLst>
        </xdr:cNvPr>
        <xdr:cNvSpPr txBox="1"/>
      </xdr:nvSpPr>
      <xdr:spPr>
        <a:xfrm>
          <a:off x="6823652" y="21598372"/>
          <a:ext cx="596323" cy="242454"/>
        </a:xfrm>
        <a:prstGeom prst="rect">
          <a:avLst/>
        </a:prstGeom>
        <a:solidFill>
          <a:schemeClr val="bg1"/>
        </a:solidFill>
        <a:ln w="6350">
          <a:solidFill>
            <a:schemeClr val="bg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PH" sz="900">
              <a:effectLst/>
              <a:latin typeface="Arial" panose="020B0604020202020204" pitchFamily="34" charset="0"/>
              <a:ea typeface="Calibri" panose="020F0502020204030204" pitchFamily="34" charset="0"/>
              <a:cs typeface="Arial" panose="020B0604020202020204" pitchFamily="34" charset="0"/>
            </a:rPr>
            <a:t>100%</a:t>
          </a:r>
        </a:p>
      </xdr:txBody>
    </xdr:sp>
    <xdr:clientData/>
  </xdr:twoCellAnchor>
  <xdr:twoCellAnchor>
    <xdr:from>
      <xdr:col>2</xdr:col>
      <xdr:colOff>233794</xdr:colOff>
      <xdr:row>117</xdr:row>
      <xdr:rowOff>17319</xdr:rowOff>
    </xdr:from>
    <xdr:to>
      <xdr:col>2</xdr:col>
      <xdr:colOff>2433203</xdr:colOff>
      <xdr:row>117</xdr:row>
      <xdr:rowOff>17319</xdr:rowOff>
    </xdr:to>
    <xdr:cxnSp macro="">
      <xdr:nvCxnSpPr>
        <xdr:cNvPr id="28" name="Straight Connector 27">
          <a:extLst>
            <a:ext uri="{FF2B5EF4-FFF2-40B4-BE49-F238E27FC236}">
              <a16:creationId xmlns:a16="http://schemas.microsoft.com/office/drawing/2014/main" xmlns="" id="{00000000-0008-0000-1000-00001C000000}"/>
            </a:ext>
          </a:extLst>
        </xdr:cNvPr>
        <xdr:cNvCxnSpPr/>
      </xdr:nvCxnSpPr>
      <xdr:spPr>
        <a:xfrm>
          <a:off x="3034144" y="17937019"/>
          <a:ext cx="2199409"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690563</xdr:colOff>
      <xdr:row>122</xdr:row>
      <xdr:rowOff>51954</xdr:rowOff>
    </xdr:from>
    <xdr:to>
      <xdr:col>2</xdr:col>
      <xdr:colOff>2554431</xdr:colOff>
      <xdr:row>125</xdr:row>
      <xdr:rowOff>121228</xdr:rowOff>
    </xdr:to>
    <xdr:sp macro="" textlink="">
      <xdr:nvSpPr>
        <xdr:cNvPr id="29" name="Double Bracket 28">
          <a:extLst>
            <a:ext uri="{FF2B5EF4-FFF2-40B4-BE49-F238E27FC236}">
              <a16:creationId xmlns:a16="http://schemas.microsoft.com/office/drawing/2014/main" xmlns="" id="{00000000-0008-0000-1000-00001D000000}"/>
            </a:ext>
          </a:extLst>
        </xdr:cNvPr>
        <xdr:cNvSpPr/>
      </xdr:nvSpPr>
      <xdr:spPr>
        <a:xfrm>
          <a:off x="4373563" y="22070579"/>
          <a:ext cx="1863868" cy="61696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PH" sz="1100"/>
        </a:p>
      </xdr:txBody>
    </xdr:sp>
    <xdr:clientData/>
  </xdr:twoCellAnchor>
  <xdr:twoCellAnchor>
    <xdr:from>
      <xdr:col>2</xdr:col>
      <xdr:colOff>2597727</xdr:colOff>
      <xdr:row>123</xdr:row>
      <xdr:rowOff>43297</xdr:rowOff>
    </xdr:from>
    <xdr:to>
      <xdr:col>2</xdr:col>
      <xdr:colOff>3117272</xdr:colOff>
      <xdr:row>124</xdr:row>
      <xdr:rowOff>95251</xdr:rowOff>
    </xdr:to>
    <xdr:sp macro="" textlink="">
      <xdr:nvSpPr>
        <xdr:cNvPr id="30" name="Text Box 7">
          <a:extLst>
            <a:ext uri="{FF2B5EF4-FFF2-40B4-BE49-F238E27FC236}">
              <a16:creationId xmlns:a16="http://schemas.microsoft.com/office/drawing/2014/main" xmlns="" id="{00000000-0008-0000-1000-00001E000000}"/>
            </a:ext>
          </a:extLst>
        </xdr:cNvPr>
        <xdr:cNvSpPr txBox="1"/>
      </xdr:nvSpPr>
      <xdr:spPr>
        <a:xfrm>
          <a:off x="5398077" y="18845647"/>
          <a:ext cx="392545" cy="198004"/>
        </a:xfrm>
        <a:prstGeom prst="rect">
          <a:avLst/>
        </a:prstGeom>
        <a:solidFill>
          <a:schemeClr val="bg1"/>
        </a:solidFill>
        <a:ln w="6350">
          <a:solidFill>
            <a:schemeClr val="bg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PH" sz="900">
              <a:effectLst/>
              <a:latin typeface="Arial" panose="020B0604020202020204" pitchFamily="34" charset="0"/>
              <a:ea typeface="Calibri" panose="020F0502020204030204" pitchFamily="34" charset="0"/>
              <a:cs typeface="Arial" panose="020B0604020202020204" pitchFamily="34" charset="0"/>
            </a:rPr>
            <a:t>100%</a:t>
          </a:r>
        </a:p>
      </xdr:txBody>
    </xdr:sp>
    <xdr:clientData/>
  </xdr:twoCellAnchor>
  <xdr:twoCellAnchor>
    <xdr:from>
      <xdr:col>2</xdr:col>
      <xdr:colOff>881063</xdr:colOff>
      <xdr:row>124</xdr:row>
      <xdr:rowOff>0</xdr:rowOff>
    </xdr:from>
    <xdr:to>
      <xdr:col>2</xdr:col>
      <xdr:colOff>2442728</xdr:colOff>
      <xdr:row>124</xdr:row>
      <xdr:rowOff>7794</xdr:rowOff>
    </xdr:to>
    <xdr:cxnSp macro="">
      <xdr:nvCxnSpPr>
        <xdr:cNvPr id="31" name="Straight Connector 30">
          <a:extLst>
            <a:ext uri="{FF2B5EF4-FFF2-40B4-BE49-F238E27FC236}">
              <a16:creationId xmlns:a16="http://schemas.microsoft.com/office/drawing/2014/main" xmlns="" id="{00000000-0008-0000-1000-00001F000000}"/>
            </a:ext>
          </a:extLst>
        </xdr:cNvPr>
        <xdr:cNvCxnSpPr/>
      </xdr:nvCxnSpPr>
      <xdr:spPr>
        <a:xfrm>
          <a:off x="4564063" y="22383750"/>
          <a:ext cx="1561665" cy="77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595313</xdr:colOff>
      <xdr:row>129</xdr:row>
      <xdr:rowOff>51954</xdr:rowOff>
    </xdr:from>
    <xdr:to>
      <xdr:col>2</xdr:col>
      <xdr:colOff>2651125</xdr:colOff>
      <xdr:row>132</xdr:row>
      <xdr:rowOff>121228</xdr:rowOff>
    </xdr:to>
    <xdr:sp macro="" textlink="">
      <xdr:nvSpPr>
        <xdr:cNvPr id="32" name="Double Bracket 31">
          <a:extLst>
            <a:ext uri="{FF2B5EF4-FFF2-40B4-BE49-F238E27FC236}">
              <a16:creationId xmlns:a16="http://schemas.microsoft.com/office/drawing/2014/main" xmlns="" id="{00000000-0008-0000-1000-000020000000}"/>
            </a:ext>
          </a:extLst>
        </xdr:cNvPr>
        <xdr:cNvSpPr/>
      </xdr:nvSpPr>
      <xdr:spPr>
        <a:xfrm>
          <a:off x="4278313" y="23356454"/>
          <a:ext cx="2055812" cy="61696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PH" sz="1100"/>
        </a:p>
      </xdr:txBody>
    </xdr:sp>
    <xdr:clientData/>
  </xdr:twoCellAnchor>
  <xdr:twoCellAnchor>
    <xdr:from>
      <xdr:col>2</xdr:col>
      <xdr:colOff>2780290</xdr:colOff>
      <xdr:row>130</xdr:row>
      <xdr:rowOff>51235</xdr:rowOff>
    </xdr:from>
    <xdr:to>
      <xdr:col>2</xdr:col>
      <xdr:colOff>3299835</xdr:colOff>
      <xdr:row>131</xdr:row>
      <xdr:rowOff>103189</xdr:rowOff>
    </xdr:to>
    <xdr:sp macro="" textlink="">
      <xdr:nvSpPr>
        <xdr:cNvPr id="33" name="Text Box 7">
          <a:extLst>
            <a:ext uri="{FF2B5EF4-FFF2-40B4-BE49-F238E27FC236}">
              <a16:creationId xmlns:a16="http://schemas.microsoft.com/office/drawing/2014/main" xmlns="" id="{00000000-0008-0000-1000-000021000000}"/>
            </a:ext>
          </a:extLst>
        </xdr:cNvPr>
        <xdr:cNvSpPr txBox="1"/>
      </xdr:nvSpPr>
      <xdr:spPr>
        <a:xfrm>
          <a:off x="6463290" y="23538298"/>
          <a:ext cx="519545" cy="234516"/>
        </a:xfrm>
        <a:prstGeom prst="rect">
          <a:avLst/>
        </a:prstGeom>
        <a:solidFill>
          <a:schemeClr val="bg1"/>
        </a:solidFill>
        <a:ln w="6350">
          <a:solidFill>
            <a:schemeClr val="bg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PH" sz="900">
              <a:effectLst/>
              <a:latin typeface="Arial" panose="020B0604020202020204" pitchFamily="34" charset="0"/>
              <a:ea typeface="Calibri" panose="020F0502020204030204" pitchFamily="34" charset="0"/>
              <a:cs typeface="Arial" panose="020B0604020202020204" pitchFamily="34" charset="0"/>
            </a:rPr>
            <a:t>100%</a:t>
          </a:r>
        </a:p>
      </xdr:txBody>
    </xdr:sp>
    <xdr:clientData/>
  </xdr:twoCellAnchor>
  <xdr:twoCellAnchor>
    <xdr:from>
      <xdr:col>2</xdr:col>
      <xdr:colOff>650875</xdr:colOff>
      <xdr:row>130</xdr:row>
      <xdr:rowOff>174625</xdr:rowOff>
    </xdr:from>
    <xdr:to>
      <xdr:col>2</xdr:col>
      <xdr:colOff>2563813</xdr:colOff>
      <xdr:row>130</xdr:row>
      <xdr:rowOff>174626</xdr:rowOff>
    </xdr:to>
    <xdr:cxnSp macro="">
      <xdr:nvCxnSpPr>
        <xdr:cNvPr id="34" name="Straight Connector 33">
          <a:extLst>
            <a:ext uri="{FF2B5EF4-FFF2-40B4-BE49-F238E27FC236}">
              <a16:creationId xmlns:a16="http://schemas.microsoft.com/office/drawing/2014/main" xmlns="" id="{00000000-0008-0000-1000-000022000000}"/>
            </a:ext>
          </a:extLst>
        </xdr:cNvPr>
        <xdr:cNvCxnSpPr/>
      </xdr:nvCxnSpPr>
      <xdr:spPr>
        <a:xfrm>
          <a:off x="4333875" y="23661688"/>
          <a:ext cx="1912938" cy="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857249</xdr:colOff>
      <xdr:row>136</xdr:row>
      <xdr:rowOff>51954</xdr:rowOff>
    </xdr:from>
    <xdr:to>
      <xdr:col>2</xdr:col>
      <xdr:colOff>2554430</xdr:colOff>
      <xdr:row>139</xdr:row>
      <xdr:rowOff>121228</xdr:rowOff>
    </xdr:to>
    <xdr:sp macro="" textlink="">
      <xdr:nvSpPr>
        <xdr:cNvPr id="35" name="Double Bracket 34">
          <a:extLst>
            <a:ext uri="{FF2B5EF4-FFF2-40B4-BE49-F238E27FC236}">
              <a16:creationId xmlns:a16="http://schemas.microsoft.com/office/drawing/2014/main" xmlns="" id="{00000000-0008-0000-1000-000023000000}"/>
            </a:ext>
          </a:extLst>
        </xdr:cNvPr>
        <xdr:cNvSpPr/>
      </xdr:nvSpPr>
      <xdr:spPr>
        <a:xfrm>
          <a:off x="4540249" y="24642329"/>
          <a:ext cx="1697181" cy="61696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PH" sz="1100"/>
        </a:p>
      </xdr:txBody>
    </xdr:sp>
    <xdr:clientData/>
  </xdr:twoCellAnchor>
  <xdr:twoCellAnchor>
    <xdr:from>
      <xdr:col>2</xdr:col>
      <xdr:colOff>2597727</xdr:colOff>
      <xdr:row>137</xdr:row>
      <xdr:rowOff>43297</xdr:rowOff>
    </xdr:from>
    <xdr:to>
      <xdr:col>2</xdr:col>
      <xdr:colOff>3117272</xdr:colOff>
      <xdr:row>138</xdr:row>
      <xdr:rowOff>95251</xdr:rowOff>
    </xdr:to>
    <xdr:sp macro="" textlink="">
      <xdr:nvSpPr>
        <xdr:cNvPr id="36" name="Text Box 7">
          <a:extLst>
            <a:ext uri="{FF2B5EF4-FFF2-40B4-BE49-F238E27FC236}">
              <a16:creationId xmlns:a16="http://schemas.microsoft.com/office/drawing/2014/main" xmlns="" id="{00000000-0008-0000-1000-000024000000}"/>
            </a:ext>
          </a:extLst>
        </xdr:cNvPr>
        <xdr:cNvSpPr txBox="1"/>
      </xdr:nvSpPr>
      <xdr:spPr>
        <a:xfrm>
          <a:off x="5398077" y="20903047"/>
          <a:ext cx="392545" cy="198004"/>
        </a:xfrm>
        <a:prstGeom prst="rect">
          <a:avLst/>
        </a:prstGeom>
        <a:solidFill>
          <a:schemeClr val="bg1"/>
        </a:solidFill>
        <a:ln w="6350">
          <a:solidFill>
            <a:schemeClr val="bg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PH" sz="900">
              <a:effectLst/>
              <a:latin typeface="Arial" panose="020B0604020202020204" pitchFamily="34" charset="0"/>
              <a:ea typeface="Calibri" panose="020F0502020204030204" pitchFamily="34" charset="0"/>
              <a:cs typeface="Arial" panose="020B0604020202020204" pitchFamily="34" charset="0"/>
            </a:rPr>
            <a:t>100%</a:t>
          </a:r>
        </a:p>
      </xdr:txBody>
    </xdr:sp>
    <xdr:clientData/>
  </xdr:twoCellAnchor>
  <xdr:twoCellAnchor>
    <xdr:from>
      <xdr:col>2</xdr:col>
      <xdr:colOff>960438</xdr:colOff>
      <xdr:row>138</xdr:row>
      <xdr:rowOff>0</xdr:rowOff>
    </xdr:from>
    <xdr:to>
      <xdr:col>2</xdr:col>
      <xdr:colOff>2442728</xdr:colOff>
      <xdr:row>138</xdr:row>
      <xdr:rowOff>7794</xdr:rowOff>
    </xdr:to>
    <xdr:cxnSp macro="">
      <xdr:nvCxnSpPr>
        <xdr:cNvPr id="37" name="Straight Connector 36">
          <a:extLst>
            <a:ext uri="{FF2B5EF4-FFF2-40B4-BE49-F238E27FC236}">
              <a16:creationId xmlns:a16="http://schemas.microsoft.com/office/drawing/2014/main" xmlns="" id="{00000000-0008-0000-1000-000025000000}"/>
            </a:ext>
          </a:extLst>
        </xdr:cNvPr>
        <xdr:cNvCxnSpPr/>
      </xdr:nvCxnSpPr>
      <xdr:spPr>
        <a:xfrm>
          <a:off x="4643438" y="24955500"/>
          <a:ext cx="1482290" cy="77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143</xdr:row>
      <xdr:rowOff>51954</xdr:rowOff>
    </xdr:from>
    <xdr:to>
      <xdr:col>2</xdr:col>
      <xdr:colOff>3181350</xdr:colOff>
      <xdr:row>146</xdr:row>
      <xdr:rowOff>121228</xdr:rowOff>
    </xdr:to>
    <xdr:sp macro="" textlink="">
      <xdr:nvSpPr>
        <xdr:cNvPr id="38" name="Double Bracket 37">
          <a:extLst>
            <a:ext uri="{FF2B5EF4-FFF2-40B4-BE49-F238E27FC236}">
              <a16:creationId xmlns:a16="http://schemas.microsoft.com/office/drawing/2014/main" xmlns="" id="{00000000-0008-0000-1000-000026000000}"/>
            </a:ext>
          </a:extLst>
        </xdr:cNvPr>
        <xdr:cNvSpPr/>
      </xdr:nvSpPr>
      <xdr:spPr>
        <a:xfrm>
          <a:off x="4238625" y="26569554"/>
          <a:ext cx="2762250" cy="62172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PH" sz="1100"/>
        </a:p>
      </xdr:txBody>
    </xdr:sp>
    <xdr:clientData/>
  </xdr:twoCellAnchor>
  <xdr:twoCellAnchor>
    <xdr:from>
      <xdr:col>2</xdr:col>
      <xdr:colOff>3219449</xdr:colOff>
      <xdr:row>144</xdr:row>
      <xdr:rowOff>129022</xdr:rowOff>
    </xdr:from>
    <xdr:to>
      <xdr:col>2</xdr:col>
      <xdr:colOff>3752850</xdr:colOff>
      <xdr:row>146</xdr:row>
      <xdr:rowOff>1</xdr:rowOff>
    </xdr:to>
    <xdr:sp macro="" textlink="">
      <xdr:nvSpPr>
        <xdr:cNvPr id="39" name="Text Box 7">
          <a:extLst>
            <a:ext uri="{FF2B5EF4-FFF2-40B4-BE49-F238E27FC236}">
              <a16:creationId xmlns:a16="http://schemas.microsoft.com/office/drawing/2014/main" xmlns="" id="{00000000-0008-0000-1000-000027000000}"/>
            </a:ext>
          </a:extLst>
        </xdr:cNvPr>
        <xdr:cNvSpPr txBox="1"/>
      </xdr:nvSpPr>
      <xdr:spPr>
        <a:xfrm>
          <a:off x="7038974" y="26837122"/>
          <a:ext cx="533401" cy="232929"/>
        </a:xfrm>
        <a:prstGeom prst="rect">
          <a:avLst/>
        </a:prstGeom>
        <a:solidFill>
          <a:schemeClr val="bg1"/>
        </a:solidFill>
        <a:ln w="6350">
          <a:solidFill>
            <a:schemeClr val="bg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PH" sz="900">
              <a:effectLst/>
              <a:latin typeface="Arial" panose="020B0604020202020204" pitchFamily="34" charset="0"/>
              <a:ea typeface="Calibri" panose="020F0502020204030204" pitchFamily="34" charset="0"/>
              <a:cs typeface="Arial" panose="020B0604020202020204" pitchFamily="34" charset="0"/>
            </a:rPr>
            <a:t>100%</a:t>
          </a:r>
        </a:p>
      </xdr:txBody>
    </xdr:sp>
    <xdr:clientData/>
  </xdr:twoCellAnchor>
  <xdr:twoCellAnchor>
    <xdr:from>
      <xdr:col>2</xdr:col>
      <xdr:colOff>438150</xdr:colOff>
      <xdr:row>145</xdr:row>
      <xdr:rowOff>867</xdr:rowOff>
    </xdr:from>
    <xdr:to>
      <xdr:col>2</xdr:col>
      <xdr:colOff>3162300</xdr:colOff>
      <xdr:row>145</xdr:row>
      <xdr:rowOff>19050</xdr:rowOff>
    </xdr:to>
    <xdr:cxnSp macro="">
      <xdr:nvCxnSpPr>
        <xdr:cNvPr id="40" name="Straight Connector 39">
          <a:extLst>
            <a:ext uri="{FF2B5EF4-FFF2-40B4-BE49-F238E27FC236}">
              <a16:creationId xmlns:a16="http://schemas.microsoft.com/office/drawing/2014/main" xmlns="" id="{00000000-0008-0000-1000-000028000000}"/>
            </a:ext>
          </a:extLst>
        </xdr:cNvPr>
        <xdr:cNvCxnSpPr/>
      </xdr:nvCxnSpPr>
      <xdr:spPr>
        <a:xfrm flipV="1">
          <a:off x="4257675" y="26889942"/>
          <a:ext cx="2724150" cy="1818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508000</xdr:colOff>
      <xdr:row>150</xdr:row>
      <xdr:rowOff>51954</xdr:rowOff>
    </xdr:from>
    <xdr:to>
      <xdr:col>2</xdr:col>
      <xdr:colOff>2770188</xdr:colOff>
      <xdr:row>153</xdr:row>
      <xdr:rowOff>121228</xdr:rowOff>
    </xdr:to>
    <xdr:sp macro="" textlink="">
      <xdr:nvSpPr>
        <xdr:cNvPr id="41" name="Double Bracket 40">
          <a:extLst>
            <a:ext uri="{FF2B5EF4-FFF2-40B4-BE49-F238E27FC236}">
              <a16:creationId xmlns:a16="http://schemas.microsoft.com/office/drawing/2014/main" xmlns="" id="{00000000-0008-0000-1000-000029000000}"/>
            </a:ext>
          </a:extLst>
        </xdr:cNvPr>
        <xdr:cNvSpPr/>
      </xdr:nvSpPr>
      <xdr:spPr>
        <a:xfrm>
          <a:off x="4191000" y="27214079"/>
          <a:ext cx="2262188" cy="61696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PH" sz="1100"/>
        </a:p>
      </xdr:txBody>
    </xdr:sp>
    <xdr:clientData/>
  </xdr:twoCellAnchor>
  <xdr:twoCellAnchor>
    <xdr:from>
      <xdr:col>2</xdr:col>
      <xdr:colOff>2788227</xdr:colOff>
      <xdr:row>151</xdr:row>
      <xdr:rowOff>35360</xdr:rowOff>
    </xdr:from>
    <xdr:to>
      <xdr:col>2</xdr:col>
      <xdr:colOff>3307772</xdr:colOff>
      <xdr:row>152</xdr:row>
      <xdr:rowOff>87314</xdr:rowOff>
    </xdr:to>
    <xdr:sp macro="" textlink="">
      <xdr:nvSpPr>
        <xdr:cNvPr id="42" name="Text Box 7">
          <a:extLst>
            <a:ext uri="{FF2B5EF4-FFF2-40B4-BE49-F238E27FC236}">
              <a16:creationId xmlns:a16="http://schemas.microsoft.com/office/drawing/2014/main" xmlns="" id="{00000000-0008-0000-1000-00002A000000}"/>
            </a:ext>
          </a:extLst>
        </xdr:cNvPr>
        <xdr:cNvSpPr txBox="1"/>
      </xdr:nvSpPr>
      <xdr:spPr>
        <a:xfrm>
          <a:off x="6471227" y="27380048"/>
          <a:ext cx="519545" cy="234516"/>
        </a:xfrm>
        <a:prstGeom prst="rect">
          <a:avLst/>
        </a:prstGeom>
        <a:solidFill>
          <a:schemeClr val="bg1"/>
        </a:solidFill>
        <a:ln w="6350">
          <a:solidFill>
            <a:schemeClr val="bg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PH" sz="900">
              <a:effectLst/>
              <a:latin typeface="Arial" panose="020B0604020202020204" pitchFamily="34" charset="0"/>
              <a:ea typeface="Calibri" panose="020F0502020204030204" pitchFamily="34" charset="0"/>
              <a:cs typeface="Arial" panose="020B0604020202020204" pitchFamily="34" charset="0"/>
            </a:rPr>
            <a:t>100%</a:t>
          </a:r>
        </a:p>
      </xdr:txBody>
    </xdr:sp>
    <xdr:clientData/>
  </xdr:twoCellAnchor>
  <xdr:twoCellAnchor>
    <xdr:from>
      <xdr:col>2</xdr:col>
      <xdr:colOff>642938</xdr:colOff>
      <xdr:row>152</xdr:row>
      <xdr:rowOff>15875</xdr:rowOff>
    </xdr:from>
    <xdr:to>
      <xdr:col>2</xdr:col>
      <xdr:colOff>2643188</xdr:colOff>
      <xdr:row>152</xdr:row>
      <xdr:rowOff>15875</xdr:rowOff>
    </xdr:to>
    <xdr:cxnSp macro="">
      <xdr:nvCxnSpPr>
        <xdr:cNvPr id="43" name="Straight Connector 42">
          <a:extLst>
            <a:ext uri="{FF2B5EF4-FFF2-40B4-BE49-F238E27FC236}">
              <a16:creationId xmlns:a16="http://schemas.microsoft.com/office/drawing/2014/main" xmlns="" id="{00000000-0008-0000-1000-00002B000000}"/>
            </a:ext>
          </a:extLst>
        </xdr:cNvPr>
        <xdr:cNvCxnSpPr/>
      </xdr:nvCxnSpPr>
      <xdr:spPr>
        <a:xfrm>
          <a:off x="4325938" y="27543125"/>
          <a:ext cx="20002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948018</xdr:colOff>
      <xdr:row>65</xdr:row>
      <xdr:rowOff>55469</xdr:rowOff>
    </xdr:from>
    <xdr:to>
      <xdr:col>4</xdr:col>
      <xdr:colOff>1919133</xdr:colOff>
      <xdr:row>65</xdr:row>
      <xdr:rowOff>1155569</xdr:rowOff>
    </xdr:to>
    <xdr:pic>
      <xdr:nvPicPr>
        <xdr:cNvPr id="39" name="Picture 38">
          <a:extLst>
            <a:ext uri="{FF2B5EF4-FFF2-40B4-BE49-F238E27FC236}">
              <a16:creationId xmlns:a16="http://schemas.microsoft.com/office/drawing/2014/main" xmlns="" id="{00000000-0008-0000-1100-000027000000}"/>
            </a:ext>
          </a:extLst>
        </xdr:cNvPr>
        <xdr:cNvPicPr>
          <a:picLocks noChangeAspect="1"/>
        </xdr:cNvPicPr>
      </xdr:nvPicPr>
      <xdr:blipFill>
        <a:blip xmlns:r="http://schemas.openxmlformats.org/officeDocument/2006/relationships" r:embed="rId1"/>
        <a:stretch>
          <a:fillRect/>
        </a:stretch>
      </xdr:blipFill>
      <xdr:spPr>
        <a:xfrm>
          <a:off x="8691843" y="18724469"/>
          <a:ext cx="3476190" cy="1100100"/>
        </a:xfrm>
        <a:prstGeom prst="rect">
          <a:avLst/>
        </a:prstGeom>
      </xdr:spPr>
    </xdr:pic>
    <xdr:clientData/>
  </xdr:twoCellAnchor>
  <xdr:twoCellAnchor editAs="oneCell">
    <xdr:from>
      <xdr:col>2</xdr:col>
      <xdr:colOff>752475</xdr:colOff>
      <xdr:row>65</xdr:row>
      <xdr:rowOff>158750</xdr:rowOff>
    </xdr:from>
    <xdr:to>
      <xdr:col>3</xdr:col>
      <xdr:colOff>2228459</xdr:colOff>
      <xdr:row>65</xdr:row>
      <xdr:rowOff>792553</xdr:rowOff>
    </xdr:to>
    <xdr:pic>
      <xdr:nvPicPr>
        <xdr:cNvPr id="40" name="Picture 39">
          <a:extLst>
            <a:ext uri="{FF2B5EF4-FFF2-40B4-BE49-F238E27FC236}">
              <a16:creationId xmlns:a16="http://schemas.microsoft.com/office/drawing/2014/main" xmlns="" id="{00000000-0008-0000-1100-000028000000}"/>
            </a:ext>
          </a:extLst>
        </xdr:cNvPr>
        <xdr:cNvPicPr>
          <a:picLocks noChangeAspect="1"/>
        </xdr:cNvPicPr>
      </xdr:nvPicPr>
      <xdr:blipFill>
        <a:blip xmlns:r="http://schemas.openxmlformats.org/officeDocument/2006/relationships" r:embed="rId2"/>
        <a:stretch>
          <a:fillRect/>
        </a:stretch>
      </xdr:blipFill>
      <xdr:spPr>
        <a:xfrm>
          <a:off x="3790950" y="18827750"/>
          <a:ext cx="3123809" cy="633803"/>
        </a:xfrm>
        <a:prstGeom prst="rect">
          <a:avLst/>
        </a:prstGeom>
      </xdr:spPr>
    </xdr:pic>
    <xdr:clientData/>
  </xdr:twoCellAnchor>
  <xdr:twoCellAnchor editAs="oneCell">
    <xdr:from>
      <xdr:col>3</xdr:col>
      <xdr:colOff>1247775</xdr:colOff>
      <xdr:row>69</xdr:row>
      <xdr:rowOff>28575</xdr:rowOff>
    </xdr:from>
    <xdr:to>
      <xdr:col>4</xdr:col>
      <xdr:colOff>1628414</xdr:colOff>
      <xdr:row>69</xdr:row>
      <xdr:rowOff>349025</xdr:rowOff>
    </xdr:to>
    <xdr:pic>
      <xdr:nvPicPr>
        <xdr:cNvPr id="41" name="Picture 40">
          <a:extLst>
            <a:ext uri="{FF2B5EF4-FFF2-40B4-BE49-F238E27FC236}">
              <a16:creationId xmlns:a16="http://schemas.microsoft.com/office/drawing/2014/main" xmlns="" id="{00000000-0008-0000-1100-000029000000}"/>
            </a:ext>
          </a:extLst>
        </xdr:cNvPr>
        <xdr:cNvPicPr>
          <a:picLocks noChangeAspect="1"/>
        </xdr:cNvPicPr>
      </xdr:nvPicPr>
      <xdr:blipFill>
        <a:blip xmlns:r="http://schemas.openxmlformats.org/officeDocument/2006/relationships" r:embed="rId3"/>
        <a:stretch>
          <a:fillRect/>
        </a:stretch>
      </xdr:blipFill>
      <xdr:spPr>
        <a:xfrm>
          <a:off x="8991600" y="20774025"/>
          <a:ext cx="2885714" cy="320450"/>
        </a:xfrm>
        <a:prstGeom prst="rect">
          <a:avLst/>
        </a:prstGeom>
      </xdr:spPr>
    </xdr:pic>
    <xdr:clientData/>
  </xdr:twoCellAnchor>
  <xdr:twoCellAnchor editAs="oneCell">
    <xdr:from>
      <xdr:col>2</xdr:col>
      <xdr:colOff>1323975</xdr:colOff>
      <xdr:row>66</xdr:row>
      <xdr:rowOff>57150</xdr:rowOff>
    </xdr:from>
    <xdr:to>
      <xdr:col>3</xdr:col>
      <xdr:colOff>1580912</xdr:colOff>
      <xdr:row>67</xdr:row>
      <xdr:rowOff>2377</xdr:rowOff>
    </xdr:to>
    <xdr:pic>
      <xdr:nvPicPr>
        <xdr:cNvPr id="42" name="Picture 41">
          <a:extLst>
            <a:ext uri="{FF2B5EF4-FFF2-40B4-BE49-F238E27FC236}">
              <a16:creationId xmlns:a16="http://schemas.microsoft.com/office/drawing/2014/main" xmlns="" id="{00000000-0008-0000-1100-00002A000000}"/>
            </a:ext>
          </a:extLst>
        </xdr:cNvPr>
        <xdr:cNvPicPr>
          <a:picLocks noChangeAspect="1"/>
        </xdr:cNvPicPr>
      </xdr:nvPicPr>
      <xdr:blipFill>
        <a:blip xmlns:r="http://schemas.openxmlformats.org/officeDocument/2006/relationships" r:embed="rId4"/>
        <a:stretch>
          <a:fillRect/>
        </a:stretch>
      </xdr:blipFill>
      <xdr:spPr>
        <a:xfrm>
          <a:off x="4362450" y="19973925"/>
          <a:ext cx="1904762" cy="253783"/>
        </a:xfrm>
        <a:prstGeom prst="rect">
          <a:avLst/>
        </a:prstGeom>
      </xdr:spPr>
    </xdr:pic>
    <xdr:clientData/>
  </xdr:twoCellAnchor>
  <xdr:twoCellAnchor editAs="oneCell">
    <xdr:from>
      <xdr:col>2</xdr:col>
      <xdr:colOff>54722</xdr:colOff>
      <xdr:row>71</xdr:row>
      <xdr:rowOff>48559</xdr:rowOff>
    </xdr:from>
    <xdr:to>
      <xdr:col>4</xdr:col>
      <xdr:colOff>547036</xdr:colOff>
      <xdr:row>71</xdr:row>
      <xdr:rowOff>313732</xdr:rowOff>
    </xdr:to>
    <xdr:pic>
      <xdr:nvPicPr>
        <xdr:cNvPr id="43" name="Picture 42">
          <a:extLst>
            <a:ext uri="{FF2B5EF4-FFF2-40B4-BE49-F238E27FC236}">
              <a16:creationId xmlns:a16="http://schemas.microsoft.com/office/drawing/2014/main" xmlns="" id="{00000000-0008-0000-1100-00002B000000}"/>
            </a:ext>
          </a:extLst>
        </xdr:cNvPr>
        <xdr:cNvPicPr>
          <a:picLocks noChangeAspect="1"/>
        </xdr:cNvPicPr>
      </xdr:nvPicPr>
      <xdr:blipFill>
        <a:blip xmlns:r="http://schemas.openxmlformats.org/officeDocument/2006/relationships" r:embed="rId5"/>
        <a:stretch>
          <a:fillRect/>
        </a:stretch>
      </xdr:blipFill>
      <xdr:spPr>
        <a:xfrm>
          <a:off x="3093197" y="21717934"/>
          <a:ext cx="4645214" cy="265173"/>
        </a:xfrm>
        <a:prstGeom prst="rect">
          <a:avLst/>
        </a:prstGeom>
      </xdr:spPr>
    </xdr:pic>
    <xdr:clientData/>
  </xdr:twoCellAnchor>
  <xdr:twoCellAnchor editAs="oneCell">
    <xdr:from>
      <xdr:col>2</xdr:col>
      <xdr:colOff>1685925</xdr:colOff>
      <xdr:row>67</xdr:row>
      <xdr:rowOff>47625</xdr:rowOff>
    </xdr:from>
    <xdr:to>
      <xdr:col>3</xdr:col>
      <xdr:colOff>1114286</xdr:colOff>
      <xdr:row>67</xdr:row>
      <xdr:rowOff>320456</xdr:rowOff>
    </xdr:to>
    <xdr:pic>
      <xdr:nvPicPr>
        <xdr:cNvPr id="44" name="Picture 43">
          <a:extLst>
            <a:ext uri="{FF2B5EF4-FFF2-40B4-BE49-F238E27FC236}">
              <a16:creationId xmlns:a16="http://schemas.microsoft.com/office/drawing/2014/main" xmlns="" id="{00000000-0008-0000-1100-00002C000000}"/>
            </a:ext>
          </a:extLst>
        </xdr:cNvPr>
        <xdr:cNvPicPr>
          <a:picLocks noChangeAspect="1"/>
        </xdr:cNvPicPr>
      </xdr:nvPicPr>
      <xdr:blipFill>
        <a:blip xmlns:r="http://schemas.openxmlformats.org/officeDocument/2006/relationships" r:embed="rId6"/>
        <a:stretch>
          <a:fillRect/>
        </a:stretch>
      </xdr:blipFill>
      <xdr:spPr>
        <a:xfrm>
          <a:off x="4724400" y="20278725"/>
          <a:ext cx="1114286" cy="272831"/>
        </a:xfrm>
        <a:prstGeom prst="rect">
          <a:avLst/>
        </a:prstGeom>
      </xdr:spPr>
    </xdr:pic>
    <xdr:clientData/>
  </xdr:twoCellAnchor>
  <xdr:twoCellAnchor editAs="oneCell">
    <xdr:from>
      <xdr:col>3</xdr:col>
      <xdr:colOff>1374402</xdr:colOff>
      <xdr:row>64</xdr:row>
      <xdr:rowOff>112619</xdr:rowOff>
    </xdr:from>
    <xdr:to>
      <xdr:col>4</xdr:col>
      <xdr:colOff>1078851</xdr:colOff>
      <xdr:row>64</xdr:row>
      <xdr:rowOff>600951</xdr:rowOff>
    </xdr:to>
    <xdr:pic>
      <xdr:nvPicPr>
        <xdr:cNvPr id="45" name="Picture 44">
          <a:extLst>
            <a:ext uri="{FF2B5EF4-FFF2-40B4-BE49-F238E27FC236}">
              <a16:creationId xmlns:a16="http://schemas.microsoft.com/office/drawing/2014/main" xmlns="" id="{00000000-0008-0000-1100-00002D000000}"/>
            </a:ext>
          </a:extLst>
        </xdr:cNvPr>
        <xdr:cNvPicPr>
          <a:picLocks noChangeAspect="1"/>
        </xdr:cNvPicPr>
      </xdr:nvPicPr>
      <xdr:blipFill>
        <a:blip xmlns:r="http://schemas.openxmlformats.org/officeDocument/2006/relationships" r:embed="rId7"/>
        <a:stretch>
          <a:fillRect/>
        </a:stretch>
      </xdr:blipFill>
      <xdr:spPr>
        <a:xfrm>
          <a:off x="9118227" y="18105344"/>
          <a:ext cx="2209524" cy="488332"/>
        </a:xfrm>
        <a:prstGeom prst="rect">
          <a:avLst/>
        </a:prstGeom>
      </xdr:spPr>
    </xdr:pic>
    <xdr:clientData/>
  </xdr:twoCellAnchor>
  <xdr:twoCellAnchor editAs="oneCell">
    <xdr:from>
      <xdr:col>3</xdr:col>
      <xdr:colOff>1209675</xdr:colOff>
      <xdr:row>66</xdr:row>
      <xdr:rowOff>53975</xdr:rowOff>
    </xdr:from>
    <xdr:to>
      <xdr:col>4</xdr:col>
      <xdr:colOff>1618886</xdr:colOff>
      <xdr:row>66</xdr:row>
      <xdr:rowOff>288711</xdr:rowOff>
    </xdr:to>
    <xdr:pic>
      <xdr:nvPicPr>
        <xdr:cNvPr id="46" name="Picture 45">
          <a:extLst>
            <a:ext uri="{FF2B5EF4-FFF2-40B4-BE49-F238E27FC236}">
              <a16:creationId xmlns:a16="http://schemas.microsoft.com/office/drawing/2014/main" xmlns="" id="{00000000-0008-0000-1100-00002E000000}"/>
            </a:ext>
          </a:extLst>
        </xdr:cNvPr>
        <xdr:cNvPicPr>
          <a:picLocks noChangeAspect="1"/>
        </xdr:cNvPicPr>
      </xdr:nvPicPr>
      <xdr:blipFill>
        <a:blip xmlns:r="http://schemas.openxmlformats.org/officeDocument/2006/relationships" r:embed="rId8"/>
        <a:stretch>
          <a:fillRect/>
        </a:stretch>
      </xdr:blipFill>
      <xdr:spPr>
        <a:xfrm>
          <a:off x="8953500" y="19970750"/>
          <a:ext cx="2914286" cy="234736"/>
        </a:xfrm>
        <a:prstGeom prst="rect">
          <a:avLst/>
        </a:prstGeom>
      </xdr:spPr>
    </xdr:pic>
    <xdr:clientData/>
  </xdr:twoCellAnchor>
  <xdr:twoCellAnchor editAs="oneCell">
    <xdr:from>
      <xdr:col>3</xdr:col>
      <xdr:colOff>2101850</xdr:colOff>
      <xdr:row>67</xdr:row>
      <xdr:rowOff>31750</xdr:rowOff>
    </xdr:from>
    <xdr:to>
      <xdr:col>4</xdr:col>
      <xdr:colOff>730108</xdr:colOff>
      <xdr:row>67</xdr:row>
      <xdr:rowOff>295057</xdr:rowOff>
    </xdr:to>
    <xdr:pic>
      <xdr:nvPicPr>
        <xdr:cNvPr id="47" name="Picture 46">
          <a:extLst>
            <a:ext uri="{FF2B5EF4-FFF2-40B4-BE49-F238E27FC236}">
              <a16:creationId xmlns:a16="http://schemas.microsoft.com/office/drawing/2014/main" xmlns="" id="{00000000-0008-0000-1100-00002F000000}"/>
            </a:ext>
          </a:extLst>
        </xdr:cNvPr>
        <xdr:cNvPicPr>
          <a:picLocks noChangeAspect="1"/>
        </xdr:cNvPicPr>
      </xdr:nvPicPr>
      <xdr:blipFill>
        <a:blip xmlns:r="http://schemas.openxmlformats.org/officeDocument/2006/relationships" r:embed="rId9"/>
        <a:stretch>
          <a:fillRect/>
        </a:stretch>
      </xdr:blipFill>
      <xdr:spPr>
        <a:xfrm>
          <a:off x="9845675" y="20262850"/>
          <a:ext cx="1133333" cy="263307"/>
        </a:xfrm>
        <a:prstGeom prst="rect">
          <a:avLst/>
        </a:prstGeom>
      </xdr:spPr>
    </xdr:pic>
    <xdr:clientData/>
  </xdr:twoCellAnchor>
  <xdr:twoCellAnchor editAs="oneCell">
    <xdr:from>
      <xdr:col>3</xdr:col>
      <xdr:colOff>28575</xdr:colOff>
      <xdr:row>71</xdr:row>
      <xdr:rowOff>76200</xdr:rowOff>
    </xdr:from>
    <xdr:to>
      <xdr:col>5</xdr:col>
      <xdr:colOff>328935</xdr:colOff>
      <xdr:row>71</xdr:row>
      <xdr:rowOff>310936</xdr:rowOff>
    </xdr:to>
    <xdr:pic>
      <xdr:nvPicPr>
        <xdr:cNvPr id="48" name="Picture 47">
          <a:extLst>
            <a:ext uri="{FF2B5EF4-FFF2-40B4-BE49-F238E27FC236}">
              <a16:creationId xmlns:a16="http://schemas.microsoft.com/office/drawing/2014/main" xmlns="" id="{00000000-0008-0000-1100-000030000000}"/>
            </a:ext>
          </a:extLst>
        </xdr:cNvPr>
        <xdr:cNvPicPr>
          <a:picLocks noChangeAspect="1"/>
        </xdr:cNvPicPr>
      </xdr:nvPicPr>
      <xdr:blipFill>
        <a:blip xmlns:r="http://schemas.openxmlformats.org/officeDocument/2006/relationships" r:embed="rId10"/>
        <a:stretch>
          <a:fillRect/>
        </a:stretch>
      </xdr:blipFill>
      <xdr:spPr>
        <a:xfrm>
          <a:off x="7772400" y="21745575"/>
          <a:ext cx="5653410" cy="234736"/>
        </a:xfrm>
        <a:prstGeom prst="rect">
          <a:avLst/>
        </a:prstGeom>
      </xdr:spPr>
    </xdr:pic>
    <xdr:clientData/>
  </xdr:twoCellAnchor>
  <xdr:twoCellAnchor editAs="oneCell">
    <xdr:from>
      <xdr:col>3</xdr:col>
      <xdr:colOff>1603375</xdr:colOff>
      <xdr:row>70</xdr:row>
      <xdr:rowOff>19050</xdr:rowOff>
    </xdr:from>
    <xdr:to>
      <xdr:col>4</xdr:col>
      <xdr:colOff>1241157</xdr:colOff>
      <xdr:row>70</xdr:row>
      <xdr:rowOff>481798</xdr:rowOff>
    </xdr:to>
    <xdr:pic>
      <xdr:nvPicPr>
        <xdr:cNvPr id="49" name="Picture 48">
          <a:extLst>
            <a:ext uri="{FF2B5EF4-FFF2-40B4-BE49-F238E27FC236}">
              <a16:creationId xmlns:a16="http://schemas.microsoft.com/office/drawing/2014/main" xmlns="" id="{00000000-0008-0000-1100-000031000000}"/>
            </a:ext>
          </a:extLst>
        </xdr:cNvPr>
        <xdr:cNvPicPr>
          <a:picLocks noChangeAspect="1"/>
        </xdr:cNvPicPr>
      </xdr:nvPicPr>
      <xdr:blipFill>
        <a:blip xmlns:r="http://schemas.openxmlformats.org/officeDocument/2006/relationships" r:embed="rId11"/>
        <a:stretch>
          <a:fillRect/>
        </a:stretch>
      </xdr:blipFill>
      <xdr:spPr>
        <a:xfrm>
          <a:off x="9347200" y="21155025"/>
          <a:ext cx="2142857" cy="462748"/>
        </a:xfrm>
        <a:prstGeom prst="rect">
          <a:avLst/>
        </a:prstGeom>
      </xdr:spPr>
    </xdr:pic>
    <xdr:clientData/>
  </xdr:twoCellAnchor>
  <xdr:twoCellAnchor editAs="oneCell">
    <xdr:from>
      <xdr:col>3</xdr:col>
      <xdr:colOff>2318125</xdr:colOff>
      <xdr:row>50</xdr:row>
      <xdr:rowOff>13445</xdr:rowOff>
    </xdr:from>
    <xdr:to>
      <xdr:col>4</xdr:col>
      <xdr:colOff>967255</xdr:colOff>
      <xdr:row>50</xdr:row>
      <xdr:rowOff>295834</xdr:rowOff>
    </xdr:to>
    <xdr:pic>
      <xdr:nvPicPr>
        <xdr:cNvPr id="50" name="Picture 49">
          <a:extLst>
            <a:ext uri="{FF2B5EF4-FFF2-40B4-BE49-F238E27FC236}">
              <a16:creationId xmlns:a16="http://schemas.microsoft.com/office/drawing/2014/main" xmlns="" id="{00000000-0008-0000-1100-000032000000}"/>
            </a:ext>
          </a:extLst>
        </xdr:cNvPr>
        <xdr:cNvPicPr>
          <a:picLocks noChangeAspect="1"/>
        </xdr:cNvPicPr>
      </xdr:nvPicPr>
      <xdr:blipFill rotWithShape="1">
        <a:blip xmlns:r="http://schemas.openxmlformats.org/officeDocument/2006/relationships" r:embed="rId12"/>
        <a:srcRect l="860" t="29416" r="90268" b="66754"/>
        <a:stretch/>
      </xdr:blipFill>
      <xdr:spPr>
        <a:xfrm>
          <a:off x="10061950" y="13824695"/>
          <a:ext cx="1154205" cy="282389"/>
        </a:xfrm>
        <a:prstGeom prst="rect">
          <a:avLst/>
        </a:prstGeom>
      </xdr:spPr>
    </xdr:pic>
    <xdr:clientData/>
  </xdr:twoCellAnchor>
  <xdr:twoCellAnchor editAs="oneCell">
    <xdr:from>
      <xdr:col>3</xdr:col>
      <xdr:colOff>2294217</xdr:colOff>
      <xdr:row>51</xdr:row>
      <xdr:rowOff>68728</xdr:rowOff>
    </xdr:from>
    <xdr:to>
      <xdr:col>4</xdr:col>
      <xdr:colOff>972492</xdr:colOff>
      <xdr:row>51</xdr:row>
      <xdr:rowOff>315259</xdr:rowOff>
    </xdr:to>
    <xdr:pic>
      <xdr:nvPicPr>
        <xdr:cNvPr id="51" name="Picture 50">
          <a:extLst>
            <a:ext uri="{FF2B5EF4-FFF2-40B4-BE49-F238E27FC236}">
              <a16:creationId xmlns:a16="http://schemas.microsoft.com/office/drawing/2014/main" xmlns="" id="{00000000-0008-0000-1100-000033000000}"/>
            </a:ext>
          </a:extLst>
        </xdr:cNvPr>
        <xdr:cNvPicPr>
          <a:picLocks noChangeAspect="1"/>
        </xdr:cNvPicPr>
      </xdr:nvPicPr>
      <xdr:blipFill>
        <a:blip xmlns:r="http://schemas.openxmlformats.org/officeDocument/2006/relationships" r:embed="rId13"/>
        <a:stretch>
          <a:fillRect/>
        </a:stretch>
      </xdr:blipFill>
      <xdr:spPr>
        <a:xfrm>
          <a:off x="10038042" y="14213353"/>
          <a:ext cx="1183350" cy="246531"/>
        </a:xfrm>
        <a:prstGeom prst="rect">
          <a:avLst/>
        </a:prstGeom>
      </xdr:spPr>
    </xdr:pic>
    <xdr:clientData/>
  </xdr:twoCellAnchor>
  <xdr:twoCellAnchor editAs="oneCell">
    <xdr:from>
      <xdr:col>3</xdr:col>
      <xdr:colOff>2330823</xdr:colOff>
      <xdr:row>52</xdr:row>
      <xdr:rowOff>56029</xdr:rowOff>
    </xdr:from>
    <xdr:to>
      <xdr:col>4</xdr:col>
      <xdr:colOff>977402</xdr:colOff>
      <xdr:row>52</xdr:row>
      <xdr:rowOff>268940</xdr:rowOff>
    </xdr:to>
    <xdr:pic>
      <xdr:nvPicPr>
        <xdr:cNvPr id="52" name="Picture 51">
          <a:extLst>
            <a:ext uri="{FF2B5EF4-FFF2-40B4-BE49-F238E27FC236}">
              <a16:creationId xmlns:a16="http://schemas.microsoft.com/office/drawing/2014/main" xmlns="" id="{00000000-0008-0000-1100-000034000000}"/>
            </a:ext>
          </a:extLst>
        </xdr:cNvPr>
        <xdr:cNvPicPr>
          <a:picLocks noChangeAspect="1"/>
        </xdr:cNvPicPr>
      </xdr:nvPicPr>
      <xdr:blipFill>
        <a:blip xmlns:r="http://schemas.openxmlformats.org/officeDocument/2006/relationships" r:embed="rId14"/>
        <a:stretch>
          <a:fillRect/>
        </a:stretch>
      </xdr:blipFill>
      <xdr:spPr>
        <a:xfrm>
          <a:off x="10074648" y="14562604"/>
          <a:ext cx="1151654" cy="212911"/>
        </a:xfrm>
        <a:prstGeom prst="rect">
          <a:avLst/>
        </a:prstGeom>
      </xdr:spPr>
    </xdr:pic>
    <xdr:clientData/>
  </xdr:twoCellAnchor>
  <xdr:twoCellAnchor editAs="oneCell">
    <xdr:from>
      <xdr:col>3</xdr:col>
      <xdr:colOff>2330823</xdr:colOff>
      <xdr:row>53</xdr:row>
      <xdr:rowOff>38847</xdr:rowOff>
    </xdr:from>
    <xdr:to>
      <xdr:col>4</xdr:col>
      <xdr:colOff>979505</xdr:colOff>
      <xdr:row>53</xdr:row>
      <xdr:rowOff>285376</xdr:rowOff>
    </xdr:to>
    <xdr:pic>
      <xdr:nvPicPr>
        <xdr:cNvPr id="53" name="Picture 52">
          <a:extLst>
            <a:ext uri="{FF2B5EF4-FFF2-40B4-BE49-F238E27FC236}">
              <a16:creationId xmlns:a16="http://schemas.microsoft.com/office/drawing/2014/main" xmlns="" id="{00000000-0008-0000-1100-000035000000}"/>
            </a:ext>
          </a:extLst>
        </xdr:cNvPr>
        <xdr:cNvPicPr>
          <a:picLocks noChangeAspect="1"/>
        </xdr:cNvPicPr>
      </xdr:nvPicPr>
      <xdr:blipFill>
        <a:blip xmlns:r="http://schemas.openxmlformats.org/officeDocument/2006/relationships" r:embed="rId15"/>
        <a:stretch>
          <a:fillRect/>
        </a:stretch>
      </xdr:blipFill>
      <xdr:spPr>
        <a:xfrm>
          <a:off x="10074648" y="14869272"/>
          <a:ext cx="1153757" cy="246529"/>
        </a:xfrm>
        <a:prstGeom prst="rect">
          <a:avLst/>
        </a:prstGeom>
      </xdr:spPr>
    </xdr:pic>
    <xdr:clientData/>
  </xdr:twoCellAnchor>
  <xdr:twoCellAnchor editAs="oneCell">
    <xdr:from>
      <xdr:col>3</xdr:col>
      <xdr:colOff>2318124</xdr:colOff>
      <xdr:row>54</xdr:row>
      <xdr:rowOff>78440</xdr:rowOff>
    </xdr:from>
    <xdr:to>
      <xdr:col>4</xdr:col>
      <xdr:colOff>994761</xdr:colOff>
      <xdr:row>55</xdr:row>
      <xdr:rowOff>10458</xdr:rowOff>
    </xdr:to>
    <xdr:pic>
      <xdr:nvPicPr>
        <xdr:cNvPr id="54" name="Picture 53">
          <a:extLst>
            <a:ext uri="{FF2B5EF4-FFF2-40B4-BE49-F238E27FC236}">
              <a16:creationId xmlns:a16="http://schemas.microsoft.com/office/drawing/2014/main" xmlns="" id="{00000000-0008-0000-1100-000036000000}"/>
            </a:ext>
          </a:extLst>
        </xdr:cNvPr>
        <xdr:cNvPicPr>
          <a:picLocks noChangeAspect="1"/>
        </xdr:cNvPicPr>
      </xdr:nvPicPr>
      <xdr:blipFill>
        <a:blip xmlns:r="http://schemas.openxmlformats.org/officeDocument/2006/relationships" r:embed="rId16"/>
        <a:stretch>
          <a:fillRect/>
        </a:stretch>
      </xdr:blipFill>
      <xdr:spPr>
        <a:xfrm>
          <a:off x="10061949" y="15251765"/>
          <a:ext cx="1181712" cy="227293"/>
        </a:xfrm>
        <a:prstGeom prst="rect">
          <a:avLst/>
        </a:prstGeom>
      </xdr:spPr>
    </xdr:pic>
    <xdr:clientData/>
  </xdr:twoCellAnchor>
  <xdr:twoCellAnchor editAs="oneCell">
    <xdr:from>
      <xdr:col>2</xdr:col>
      <xdr:colOff>44824</xdr:colOff>
      <xdr:row>55</xdr:row>
      <xdr:rowOff>78442</xdr:rowOff>
    </xdr:from>
    <xdr:to>
      <xdr:col>4</xdr:col>
      <xdr:colOff>327235</xdr:colOff>
      <xdr:row>55</xdr:row>
      <xdr:rowOff>263151</xdr:rowOff>
    </xdr:to>
    <xdr:pic>
      <xdr:nvPicPr>
        <xdr:cNvPr id="55" name="Picture 54">
          <a:extLst>
            <a:ext uri="{FF2B5EF4-FFF2-40B4-BE49-F238E27FC236}">
              <a16:creationId xmlns:a16="http://schemas.microsoft.com/office/drawing/2014/main" xmlns="" id="{00000000-0008-0000-1100-000037000000}"/>
            </a:ext>
          </a:extLst>
        </xdr:cNvPr>
        <xdr:cNvPicPr>
          <a:picLocks noChangeAspect="1"/>
        </xdr:cNvPicPr>
      </xdr:nvPicPr>
      <xdr:blipFill>
        <a:blip xmlns:r="http://schemas.openxmlformats.org/officeDocument/2006/relationships" r:embed="rId10"/>
        <a:stretch>
          <a:fillRect/>
        </a:stretch>
      </xdr:blipFill>
      <xdr:spPr>
        <a:xfrm>
          <a:off x="3083299" y="15547042"/>
          <a:ext cx="4435311" cy="184709"/>
        </a:xfrm>
        <a:prstGeom prst="rect">
          <a:avLst/>
        </a:prstGeom>
      </xdr:spPr>
    </xdr:pic>
    <xdr:clientData/>
  </xdr:twoCellAnchor>
  <xdr:twoCellAnchor editAs="oneCell">
    <xdr:from>
      <xdr:col>3</xdr:col>
      <xdr:colOff>133350</xdr:colOff>
      <xdr:row>55</xdr:row>
      <xdr:rowOff>67236</xdr:rowOff>
    </xdr:from>
    <xdr:to>
      <xdr:col>5</xdr:col>
      <xdr:colOff>329639</xdr:colOff>
      <xdr:row>55</xdr:row>
      <xdr:rowOff>244102</xdr:rowOff>
    </xdr:to>
    <xdr:pic>
      <xdr:nvPicPr>
        <xdr:cNvPr id="56" name="Picture 55">
          <a:extLst>
            <a:ext uri="{FF2B5EF4-FFF2-40B4-BE49-F238E27FC236}">
              <a16:creationId xmlns:a16="http://schemas.microsoft.com/office/drawing/2014/main" xmlns="" id="{00000000-0008-0000-1100-000038000000}"/>
            </a:ext>
          </a:extLst>
        </xdr:cNvPr>
        <xdr:cNvPicPr>
          <a:picLocks noChangeAspect="1"/>
        </xdr:cNvPicPr>
      </xdr:nvPicPr>
      <xdr:blipFill>
        <a:blip xmlns:r="http://schemas.openxmlformats.org/officeDocument/2006/relationships" r:embed="rId17"/>
        <a:stretch>
          <a:fillRect/>
        </a:stretch>
      </xdr:blipFill>
      <xdr:spPr>
        <a:xfrm>
          <a:off x="7877175" y="15535836"/>
          <a:ext cx="5549339" cy="176866"/>
        </a:xfrm>
        <a:prstGeom prst="rect">
          <a:avLst/>
        </a:prstGeom>
      </xdr:spPr>
    </xdr:pic>
    <xdr:clientData/>
  </xdr:twoCellAnchor>
  <xdr:twoCellAnchor editAs="oneCell">
    <xdr:from>
      <xdr:col>2</xdr:col>
      <xdr:colOff>49867</xdr:colOff>
      <xdr:row>56</xdr:row>
      <xdr:rowOff>97018</xdr:rowOff>
    </xdr:from>
    <xdr:to>
      <xdr:col>4</xdr:col>
      <xdr:colOff>327025</xdr:colOff>
      <xdr:row>56</xdr:row>
      <xdr:rowOff>261948</xdr:rowOff>
    </xdr:to>
    <xdr:pic>
      <xdr:nvPicPr>
        <xdr:cNvPr id="57" name="Picture 56">
          <a:extLst>
            <a:ext uri="{FF2B5EF4-FFF2-40B4-BE49-F238E27FC236}">
              <a16:creationId xmlns:a16="http://schemas.microsoft.com/office/drawing/2014/main" xmlns="" id="{00000000-0008-0000-1100-000039000000}"/>
            </a:ext>
          </a:extLst>
        </xdr:cNvPr>
        <xdr:cNvPicPr>
          <a:picLocks noChangeAspect="1"/>
        </xdr:cNvPicPr>
      </xdr:nvPicPr>
      <xdr:blipFill>
        <a:blip xmlns:r="http://schemas.openxmlformats.org/officeDocument/2006/relationships" r:embed="rId18"/>
        <a:stretch>
          <a:fillRect/>
        </a:stretch>
      </xdr:blipFill>
      <xdr:spPr>
        <a:xfrm>
          <a:off x="3088342" y="15898993"/>
          <a:ext cx="4430058" cy="164930"/>
        </a:xfrm>
        <a:prstGeom prst="rect">
          <a:avLst/>
        </a:prstGeom>
      </xdr:spPr>
    </xdr:pic>
    <xdr:clientData/>
  </xdr:twoCellAnchor>
  <xdr:twoCellAnchor editAs="oneCell">
    <xdr:from>
      <xdr:col>2</xdr:col>
      <xdr:colOff>66676</xdr:colOff>
      <xdr:row>57</xdr:row>
      <xdr:rowOff>114300</xdr:rowOff>
    </xdr:from>
    <xdr:to>
      <xdr:col>4</xdr:col>
      <xdr:colOff>553197</xdr:colOff>
      <xdr:row>57</xdr:row>
      <xdr:rowOff>297192</xdr:rowOff>
    </xdr:to>
    <xdr:pic>
      <xdr:nvPicPr>
        <xdr:cNvPr id="58" name="Picture 57">
          <a:extLst>
            <a:ext uri="{FF2B5EF4-FFF2-40B4-BE49-F238E27FC236}">
              <a16:creationId xmlns:a16="http://schemas.microsoft.com/office/drawing/2014/main" xmlns="" id="{00000000-0008-0000-1100-00003A000000}"/>
            </a:ext>
          </a:extLst>
        </xdr:cNvPr>
        <xdr:cNvPicPr>
          <a:picLocks noChangeAspect="1"/>
        </xdr:cNvPicPr>
      </xdr:nvPicPr>
      <xdr:blipFill>
        <a:blip xmlns:r="http://schemas.openxmlformats.org/officeDocument/2006/relationships" r:embed="rId19"/>
        <a:stretch>
          <a:fillRect/>
        </a:stretch>
      </xdr:blipFill>
      <xdr:spPr>
        <a:xfrm>
          <a:off x="3105151" y="16278225"/>
          <a:ext cx="4639421" cy="182892"/>
        </a:xfrm>
        <a:prstGeom prst="rect">
          <a:avLst/>
        </a:prstGeom>
      </xdr:spPr>
    </xdr:pic>
    <xdr:clientData/>
  </xdr:twoCellAnchor>
  <xdr:twoCellAnchor editAs="oneCell">
    <xdr:from>
      <xdr:col>2</xdr:col>
      <xdr:colOff>57150</xdr:colOff>
      <xdr:row>58</xdr:row>
      <xdr:rowOff>117858</xdr:rowOff>
    </xdr:from>
    <xdr:to>
      <xdr:col>4</xdr:col>
      <xdr:colOff>327025</xdr:colOff>
      <xdr:row>58</xdr:row>
      <xdr:rowOff>304800</xdr:rowOff>
    </xdr:to>
    <xdr:pic>
      <xdr:nvPicPr>
        <xdr:cNvPr id="59" name="Picture 58">
          <a:extLst>
            <a:ext uri="{FF2B5EF4-FFF2-40B4-BE49-F238E27FC236}">
              <a16:creationId xmlns:a16="http://schemas.microsoft.com/office/drawing/2014/main" xmlns="" id="{00000000-0008-0000-1100-00003B000000}"/>
            </a:ext>
          </a:extLst>
        </xdr:cNvPr>
        <xdr:cNvPicPr>
          <a:picLocks noChangeAspect="1"/>
        </xdr:cNvPicPr>
      </xdr:nvPicPr>
      <xdr:blipFill>
        <a:blip xmlns:r="http://schemas.openxmlformats.org/officeDocument/2006/relationships" r:embed="rId20"/>
        <a:stretch>
          <a:fillRect/>
        </a:stretch>
      </xdr:blipFill>
      <xdr:spPr>
        <a:xfrm>
          <a:off x="3095625" y="16710408"/>
          <a:ext cx="4422775" cy="186942"/>
        </a:xfrm>
        <a:prstGeom prst="rect">
          <a:avLst/>
        </a:prstGeom>
      </xdr:spPr>
    </xdr:pic>
    <xdr:clientData/>
  </xdr:twoCellAnchor>
  <xdr:twoCellAnchor editAs="oneCell">
    <xdr:from>
      <xdr:col>3</xdr:col>
      <xdr:colOff>104775</xdr:colOff>
      <xdr:row>56</xdr:row>
      <xdr:rowOff>89282</xdr:rowOff>
    </xdr:from>
    <xdr:to>
      <xdr:col>5</xdr:col>
      <xdr:colOff>328954</xdr:colOff>
      <xdr:row>56</xdr:row>
      <xdr:rowOff>251187</xdr:rowOff>
    </xdr:to>
    <xdr:pic>
      <xdr:nvPicPr>
        <xdr:cNvPr id="60" name="Picture 59">
          <a:extLst>
            <a:ext uri="{FF2B5EF4-FFF2-40B4-BE49-F238E27FC236}">
              <a16:creationId xmlns:a16="http://schemas.microsoft.com/office/drawing/2014/main" xmlns="" id="{00000000-0008-0000-1100-00003C000000}"/>
            </a:ext>
          </a:extLst>
        </xdr:cNvPr>
        <xdr:cNvPicPr>
          <a:picLocks noChangeAspect="1"/>
        </xdr:cNvPicPr>
      </xdr:nvPicPr>
      <xdr:blipFill>
        <a:blip xmlns:r="http://schemas.openxmlformats.org/officeDocument/2006/relationships" r:embed="rId21"/>
        <a:stretch>
          <a:fillRect/>
        </a:stretch>
      </xdr:blipFill>
      <xdr:spPr>
        <a:xfrm>
          <a:off x="7848600" y="15891257"/>
          <a:ext cx="5577229" cy="161905"/>
        </a:xfrm>
        <a:prstGeom prst="rect">
          <a:avLst/>
        </a:prstGeom>
      </xdr:spPr>
    </xdr:pic>
    <xdr:clientData/>
  </xdr:twoCellAnchor>
  <xdr:twoCellAnchor editAs="oneCell">
    <xdr:from>
      <xdr:col>3</xdr:col>
      <xdr:colOff>142874</xdr:colOff>
      <xdr:row>57</xdr:row>
      <xdr:rowOff>95250</xdr:rowOff>
    </xdr:from>
    <xdr:to>
      <xdr:col>5</xdr:col>
      <xdr:colOff>326464</xdr:colOff>
      <xdr:row>57</xdr:row>
      <xdr:rowOff>266700</xdr:rowOff>
    </xdr:to>
    <xdr:pic>
      <xdr:nvPicPr>
        <xdr:cNvPr id="61" name="Picture 60">
          <a:extLst>
            <a:ext uri="{FF2B5EF4-FFF2-40B4-BE49-F238E27FC236}">
              <a16:creationId xmlns:a16="http://schemas.microsoft.com/office/drawing/2014/main" xmlns="" id="{00000000-0008-0000-1100-00003D000000}"/>
            </a:ext>
          </a:extLst>
        </xdr:cNvPr>
        <xdr:cNvPicPr>
          <a:picLocks noChangeAspect="1"/>
        </xdr:cNvPicPr>
      </xdr:nvPicPr>
      <xdr:blipFill>
        <a:blip xmlns:r="http://schemas.openxmlformats.org/officeDocument/2006/relationships" r:embed="rId22"/>
        <a:stretch>
          <a:fillRect/>
        </a:stretch>
      </xdr:blipFill>
      <xdr:spPr>
        <a:xfrm>
          <a:off x="7886699" y="16259175"/>
          <a:ext cx="5536640" cy="171450"/>
        </a:xfrm>
        <a:prstGeom prst="rect">
          <a:avLst/>
        </a:prstGeom>
      </xdr:spPr>
    </xdr:pic>
    <xdr:clientData/>
  </xdr:twoCellAnchor>
  <xdr:twoCellAnchor editAs="oneCell">
    <xdr:from>
      <xdr:col>3</xdr:col>
      <xdr:colOff>114300</xdr:colOff>
      <xdr:row>58</xdr:row>
      <xdr:rowOff>85725</xdr:rowOff>
    </xdr:from>
    <xdr:to>
      <xdr:col>5</xdr:col>
      <xdr:colOff>326465</xdr:colOff>
      <xdr:row>58</xdr:row>
      <xdr:rowOff>314325</xdr:rowOff>
    </xdr:to>
    <xdr:pic>
      <xdr:nvPicPr>
        <xdr:cNvPr id="62" name="Picture 61">
          <a:extLst>
            <a:ext uri="{FF2B5EF4-FFF2-40B4-BE49-F238E27FC236}">
              <a16:creationId xmlns:a16="http://schemas.microsoft.com/office/drawing/2014/main" xmlns="" id="{00000000-0008-0000-1100-00003E000000}"/>
            </a:ext>
          </a:extLst>
        </xdr:cNvPr>
        <xdr:cNvPicPr>
          <a:picLocks noChangeAspect="1"/>
        </xdr:cNvPicPr>
      </xdr:nvPicPr>
      <xdr:blipFill>
        <a:blip xmlns:r="http://schemas.openxmlformats.org/officeDocument/2006/relationships" r:embed="rId23"/>
        <a:stretch>
          <a:fillRect/>
        </a:stretch>
      </xdr:blipFill>
      <xdr:spPr>
        <a:xfrm>
          <a:off x="7858125" y="16678275"/>
          <a:ext cx="5565215" cy="228600"/>
        </a:xfrm>
        <a:prstGeom prst="rect">
          <a:avLst/>
        </a:prstGeom>
      </xdr:spPr>
    </xdr:pic>
    <xdr:clientData/>
  </xdr:twoCellAnchor>
  <xdr:twoCellAnchor editAs="oneCell">
    <xdr:from>
      <xdr:col>2</xdr:col>
      <xdr:colOff>69850</xdr:colOff>
      <xdr:row>34</xdr:row>
      <xdr:rowOff>117170</xdr:rowOff>
    </xdr:from>
    <xdr:to>
      <xdr:col>4</xdr:col>
      <xdr:colOff>380214</xdr:colOff>
      <xdr:row>34</xdr:row>
      <xdr:rowOff>279372</xdr:rowOff>
    </xdr:to>
    <xdr:pic>
      <xdr:nvPicPr>
        <xdr:cNvPr id="63" name="Picture 62">
          <a:extLst>
            <a:ext uri="{FF2B5EF4-FFF2-40B4-BE49-F238E27FC236}">
              <a16:creationId xmlns:a16="http://schemas.microsoft.com/office/drawing/2014/main" xmlns="" id="{00000000-0008-0000-1100-00003F000000}"/>
            </a:ext>
          </a:extLst>
        </xdr:cNvPr>
        <xdr:cNvPicPr>
          <a:picLocks noChangeAspect="1"/>
        </xdr:cNvPicPr>
      </xdr:nvPicPr>
      <xdr:blipFill>
        <a:blip xmlns:r="http://schemas.openxmlformats.org/officeDocument/2006/relationships" r:embed="rId24"/>
        <a:stretch>
          <a:fillRect/>
        </a:stretch>
      </xdr:blipFill>
      <xdr:spPr>
        <a:xfrm>
          <a:off x="3108325" y="8356295"/>
          <a:ext cx="4463264" cy="162202"/>
        </a:xfrm>
        <a:prstGeom prst="rect">
          <a:avLst/>
        </a:prstGeom>
      </xdr:spPr>
    </xdr:pic>
    <xdr:clientData/>
  </xdr:twoCellAnchor>
  <xdr:twoCellAnchor editAs="oneCell">
    <xdr:from>
      <xdr:col>3</xdr:col>
      <xdr:colOff>2263775</xdr:colOff>
      <xdr:row>35</xdr:row>
      <xdr:rowOff>107950</xdr:rowOff>
    </xdr:from>
    <xdr:to>
      <xdr:col>4</xdr:col>
      <xdr:colOff>853938</xdr:colOff>
      <xdr:row>35</xdr:row>
      <xdr:rowOff>317474</xdr:rowOff>
    </xdr:to>
    <xdr:pic>
      <xdr:nvPicPr>
        <xdr:cNvPr id="64" name="Picture 63">
          <a:extLst>
            <a:ext uri="{FF2B5EF4-FFF2-40B4-BE49-F238E27FC236}">
              <a16:creationId xmlns:a16="http://schemas.microsoft.com/office/drawing/2014/main" xmlns="" id="{00000000-0008-0000-1100-000040000000}"/>
            </a:ext>
          </a:extLst>
        </xdr:cNvPr>
        <xdr:cNvPicPr>
          <a:picLocks noChangeAspect="1"/>
        </xdr:cNvPicPr>
      </xdr:nvPicPr>
      <xdr:blipFill>
        <a:blip xmlns:r="http://schemas.openxmlformats.org/officeDocument/2006/relationships" r:embed="rId25"/>
        <a:stretch>
          <a:fillRect/>
        </a:stretch>
      </xdr:blipFill>
      <xdr:spPr>
        <a:xfrm>
          <a:off x="10007600" y="8670925"/>
          <a:ext cx="1095238" cy="209524"/>
        </a:xfrm>
        <a:prstGeom prst="rect">
          <a:avLst/>
        </a:prstGeom>
      </xdr:spPr>
    </xdr:pic>
    <xdr:clientData/>
  </xdr:twoCellAnchor>
  <xdr:twoCellAnchor editAs="oneCell">
    <xdr:from>
      <xdr:col>3</xdr:col>
      <xdr:colOff>2416175</xdr:colOff>
      <xdr:row>36</xdr:row>
      <xdr:rowOff>130175</xdr:rowOff>
    </xdr:from>
    <xdr:to>
      <xdr:col>4</xdr:col>
      <xdr:colOff>720624</xdr:colOff>
      <xdr:row>36</xdr:row>
      <xdr:rowOff>292080</xdr:rowOff>
    </xdr:to>
    <xdr:pic>
      <xdr:nvPicPr>
        <xdr:cNvPr id="65" name="Picture 64">
          <a:extLst>
            <a:ext uri="{FF2B5EF4-FFF2-40B4-BE49-F238E27FC236}">
              <a16:creationId xmlns:a16="http://schemas.microsoft.com/office/drawing/2014/main" xmlns="" id="{00000000-0008-0000-1100-000041000000}"/>
            </a:ext>
          </a:extLst>
        </xdr:cNvPr>
        <xdr:cNvPicPr>
          <a:picLocks noChangeAspect="1"/>
        </xdr:cNvPicPr>
      </xdr:nvPicPr>
      <xdr:blipFill>
        <a:blip xmlns:r="http://schemas.openxmlformats.org/officeDocument/2006/relationships" r:embed="rId26"/>
        <a:stretch>
          <a:fillRect/>
        </a:stretch>
      </xdr:blipFill>
      <xdr:spPr>
        <a:xfrm>
          <a:off x="10160000" y="9131300"/>
          <a:ext cx="809524" cy="161905"/>
        </a:xfrm>
        <a:prstGeom prst="rect">
          <a:avLst/>
        </a:prstGeom>
      </xdr:spPr>
    </xdr:pic>
    <xdr:clientData/>
  </xdr:twoCellAnchor>
  <xdr:twoCellAnchor editAs="oneCell">
    <xdr:from>
      <xdr:col>3</xdr:col>
      <xdr:colOff>1670050</xdr:colOff>
      <xdr:row>37</xdr:row>
      <xdr:rowOff>88900</xdr:rowOff>
    </xdr:from>
    <xdr:to>
      <xdr:col>4</xdr:col>
      <xdr:colOff>1584023</xdr:colOff>
      <xdr:row>37</xdr:row>
      <xdr:rowOff>260329</xdr:rowOff>
    </xdr:to>
    <xdr:pic>
      <xdr:nvPicPr>
        <xdr:cNvPr id="66" name="Picture 65">
          <a:extLst>
            <a:ext uri="{FF2B5EF4-FFF2-40B4-BE49-F238E27FC236}">
              <a16:creationId xmlns:a16="http://schemas.microsoft.com/office/drawing/2014/main" xmlns="" id="{00000000-0008-0000-1100-000042000000}"/>
            </a:ext>
          </a:extLst>
        </xdr:cNvPr>
        <xdr:cNvPicPr>
          <a:picLocks noChangeAspect="1"/>
        </xdr:cNvPicPr>
      </xdr:nvPicPr>
      <xdr:blipFill>
        <a:blip xmlns:r="http://schemas.openxmlformats.org/officeDocument/2006/relationships" r:embed="rId27"/>
        <a:stretch>
          <a:fillRect/>
        </a:stretch>
      </xdr:blipFill>
      <xdr:spPr>
        <a:xfrm>
          <a:off x="9413875" y="9499600"/>
          <a:ext cx="2419048" cy="171429"/>
        </a:xfrm>
        <a:prstGeom prst="rect">
          <a:avLst/>
        </a:prstGeom>
      </xdr:spPr>
    </xdr:pic>
    <xdr:clientData/>
  </xdr:twoCellAnchor>
  <xdr:twoCellAnchor editAs="oneCell">
    <xdr:from>
      <xdr:col>3</xdr:col>
      <xdr:colOff>2413000</xdr:colOff>
      <xdr:row>38</xdr:row>
      <xdr:rowOff>92075</xdr:rowOff>
    </xdr:from>
    <xdr:to>
      <xdr:col>4</xdr:col>
      <xdr:colOff>679354</xdr:colOff>
      <xdr:row>38</xdr:row>
      <xdr:rowOff>263504</xdr:rowOff>
    </xdr:to>
    <xdr:pic>
      <xdr:nvPicPr>
        <xdr:cNvPr id="67" name="Picture 66">
          <a:extLst>
            <a:ext uri="{FF2B5EF4-FFF2-40B4-BE49-F238E27FC236}">
              <a16:creationId xmlns:a16="http://schemas.microsoft.com/office/drawing/2014/main" xmlns="" id="{00000000-0008-0000-1100-000043000000}"/>
            </a:ext>
          </a:extLst>
        </xdr:cNvPr>
        <xdr:cNvPicPr>
          <a:picLocks noChangeAspect="1"/>
        </xdr:cNvPicPr>
      </xdr:nvPicPr>
      <xdr:blipFill>
        <a:blip xmlns:r="http://schemas.openxmlformats.org/officeDocument/2006/relationships" r:embed="rId28"/>
        <a:stretch>
          <a:fillRect/>
        </a:stretch>
      </xdr:blipFill>
      <xdr:spPr>
        <a:xfrm>
          <a:off x="10156825" y="9864725"/>
          <a:ext cx="771429" cy="171429"/>
        </a:xfrm>
        <a:prstGeom prst="rect">
          <a:avLst/>
        </a:prstGeom>
      </xdr:spPr>
    </xdr:pic>
    <xdr:clientData/>
  </xdr:twoCellAnchor>
  <xdr:twoCellAnchor editAs="oneCell">
    <xdr:from>
      <xdr:col>3</xdr:col>
      <xdr:colOff>2441575</xdr:colOff>
      <xdr:row>39</xdr:row>
      <xdr:rowOff>88900</xdr:rowOff>
    </xdr:from>
    <xdr:to>
      <xdr:col>4</xdr:col>
      <xdr:colOff>726976</xdr:colOff>
      <xdr:row>39</xdr:row>
      <xdr:rowOff>269852</xdr:rowOff>
    </xdr:to>
    <xdr:pic>
      <xdr:nvPicPr>
        <xdr:cNvPr id="68" name="Picture 67">
          <a:extLst>
            <a:ext uri="{FF2B5EF4-FFF2-40B4-BE49-F238E27FC236}">
              <a16:creationId xmlns:a16="http://schemas.microsoft.com/office/drawing/2014/main" xmlns="" id="{00000000-0008-0000-1100-000044000000}"/>
            </a:ext>
          </a:extLst>
        </xdr:cNvPr>
        <xdr:cNvPicPr>
          <a:picLocks noChangeAspect="1"/>
        </xdr:cNvPicPr>
      </xdr:nvPicPr>
      <xdr:blipFill>
        <a:blip xmlns:r="http://schemas.openxmlformats.org/officeDocument/2006/relationships" r:embed="rId29"/>
        <a:stretch>
          <a:fillRect/>
        </a:stretch>
      </xdr:blipFill>
      <xdr:spPr>
        <a:xfrm>
          <a:off x="10185400" y="10223500"/>
          <a:ext cx="790476" cy="180952"/>
        </a:xfrm>
        <a:prstGeom prst="rect">
          <a:avLst/>
        </a:prstGeom>
      </xdr:spPr>
    </xdr:pic>
    <xdr:clientData/>
  </xdr:twoCellAnchor>
  <xdr:twoCellAnchor editAs="oneCell">
    <xdr:from>
      <xdr:col>3</xdr:col>
      <xdr:colOff>2432050</xdr:colOff>
      <xdr:row>40</xdr:row>
      <xdr:rowOff>76200</xdr:rowOff>
    </xdr:from>
    <xdr:to>
      <xdr:col>4</xdr:col>
      <xdr:colOff>688880</xdr:colOff>
      <xdr:row>40</xdr:row>
      <xdr:rowOff>266676</xdr:rowOff>
    </xdr:to>
    <xdr:pic>
      <xdr:nvPicPr>
        <xdr:cNvPr id="69" name="Picture 68">
          <a:extLst>
            <a:ext uri="{FF2B5EF4-FFF2-40B4-BE49-F238E27FC236}">
              <a16:creationId xmlns:a16="http://schemas.microsoft.com/office/drawing/2014/main" xmlns="" id="{00000000-0008-0000-1100-000045000000}"/>
            </a:ext>
          </a:extLst>
        </xdr:cNvPr>
        <xdr:cNvPicPr>
          <a:picLocks noChangeAspect="1"/>
        </xdr:cNvPicPr>
      </xdr:nvPicPr>
      <xdr:blipFill>
        <a:blip xmlns:r="http://schemas.openxmlformats.org/officeDocument/2006/relationships" r:embed="rId30"/>
        <a:stretch>
          <a:fillRect/>
        </a:stretch>
      </xdr:blipFill>
      <xdr:spPr>
        <a:xfrm>
          <a:off x="10175875" y="10544175"/>
          <a:ext cx="761905" cy="190476"/>
        </a:xfrm>
        <a:prstGeom prst="rect">
          <a:avLst/>
        </a:prstGeom>
      </xdr:spPr>
    </xdr:pic>
    <xdr:clientData/>
  </xdr:twoCellAnchor>
  <xdr:twoCellAnchor editAs="oneCell">
    <xdr:from>
      <xdr:col>3</xdr:col>
      <xdr:colOff>1720850</xdr:colOff>
      <xdr:row>41</xdr:row>
      <xdr:rowOff>22225</xdr:rowOff>
    </xdr:from>
    <xdr:to>
      <xdr:col>4</xdr:col>
      <xdr:colOff>1577673</xdr:colOff>
      <xdr:row>41</xdr:row>
      <xdr:rowOff>236098</xdr:rowOff>
    </xdr:to>
    <xdr:pic>
      <xdr:nvPicPr>
        <xdr:cNvPr id="70" name="Picture 69">
          <a:extLst>
            <a:ext uri="{FF2B5EF4-FFF2-40B4-BE49-F238E27FC236}">
              <a16:creationId xmlns:a16="http://schemas.microsoft.com/office/drawing/2014/main" xmlns="" id="{00000000-0008-0000-1100-000046000000}"/>
            </a:ext>
          </a:extLst>
        </xdr:cNvPr>
        <xdr:cNvPicPr>
          <a:picLocks noChangeAspect="1"/>
        </xdr:cNvPicPr>
      </xdr:nvPicPr>
      <xdr:blipFill>
        <a:blip xmlns:r="http://schemas.openxmlformats.org/officeDocument/2006/relationships" r:embed="rId31"/>
        <a:stretch>
          <a:fillRect/>
        </a:stretch>
      </xdr:blipFill>
      <xdr:spPr>
        <a:xfrm>
          <a:off x="9464675" y="10852150"/>
          <a:ext cx="2361898" cy="213873"/>
        </a:xfrm>
        <a:prstGeom prst="rect">
          <a:avLst/>
        </a:prstGeom>
      </xdr:spPr>
    </xdr:pic>
    <xdr:clientData/>
  </xdr:twoCellAnchor>
  <xdr:twoCellAnchor editAs="oneCell">
    <xdr:from>
      <xdr:col>3</xdr:col>
      <xdr:colOff>1647517</xdr:colOff>
      <xdr:row>42</xdr:row>
      <xdr:rowOff>92074</xdr:rowOff>
    </xdr:from>
    <xdr:to>
      <xdr:col>4</xdr:col>
      <xdr:colOff>1571322</xdr:colOff>
      <xdr:row>42</xdr:row>
      <xdr:rowOff>273049</xdr:rowOff>
    </xdr:to>
    <xdr:pic>
      <xdr:nvPicPr>
        <xdr:cNvPr id="71" name="Picture 70">
          <a:extLst>
            <a:ext uri="{FF2B5EF4-FFF2-40B4-BE49-F238E27FC236}">
              <a16:creationId xmlns:a16="http://schemas.microsoft.com/office/drawing/2014/main" xmlns="" id="{00000000-0008-0000-1100-000047000000}"/>
            </a:ext>
          </a:extLst>
        </xdr:cNvPr>
        <xdr:cNvPicPr>
          <a:picLocks noChangeAspect="1"/>
        </xdr:cNvPicPr>
      </xdr:nvPicPr>
      <xdr:blipFill>
        <a:blip xmlns:r="http://schemas.openxmlformats.org/officeDocument/2006/relationships" r:embed="rId32"/>
        <a:stretch>
          <a:fillRect/>
        </a:stretch>
      </xdr:blipFill>
      <xdr:spPr>
        <a:xfrm>
          <a:off x="9391342" y="11188699"/>
          <a:ext cx="2428880" cy="180975"/>
        </a:xfrm>
        <a:prstGeom prst="rect">
          <a:avLst/>
        </a:prstGeom>
      </xdr:spPr>
    </xdr:pic>
    <xdr:clientData/>
  </xdr:twoCellAnchor>
  <xdr:twoCellAnchor editAs="oneCell">
    <xdr:from>
      <xdr:col>3</xdr:col>
      <xdr:colOff>1644650</xdr:colOff>
      <xdr:row>43</xdr:row>
      <xdr:rowOff>66675</xdr:rowOff>
    </xdr:from>
    <xdr:to>
      <xdr:col>4</xdr:col>
      <xdr:colOff>1558623</xdr:colOff>
      <xdr:row>43</xdr:row>
      <xdr:rowOff>247627</xdr:rowOff>
    </xdr:to>
    <xdr:pic>
      <xdr:nvPicPr>
        <xdr:cNvPr id="72" name="Picture 71">
          <a:extLst>
            <a:ext uri="{FF2B5EF4-FFF2-40B4-BE49-F238E27FC236}">
              <a16:creationId xmlns:a16="http://schemas.microsoft.com/office/drawing/2014/main" xmlns="" id="{00000000-0008-0000-1100-000048000000}"/>
            </a:ext>
          </a:extLst>
        </xdr:cNvPr>
        <xdr:cNvPicPr>
          <a:picLocks noChangeAspect="1"/>
        </xdr:cNvPicPr>
      </xdr:nvPicPr>
      <xdr:blipFill>
        <a:blip xmlns:r="http://schemas.openxmlformats.org/officeDocument/2006/relationships" r:embed="rId33"/>
        <a:stretch>
          <a:fillRect/>
        </a:stretch>
      </xdr:blipFill>
      <xdr:spPr>
        <a:xfrm>
          <a:off x="9388475" y="11487150"/>
          <a:ext cx="2419048" cy="180952"/>
        </a:xfrm>
        <a:prstGeom prst="rect">
          <a:avLst/>
        </a:prstGeom>
      </xdr:spPr>
    </xdr:pic>
    <xdr:clientData/>
  </xdr:twoCellAnchor>
  <xdr:twoCellAnchor editAs="oneCell">
    <xdr:from>
      <xdr:col>3</xdr:col>
      <xdr:colOff>139700</xdr:colOff>
      <xdr:row>34</xdr:row>
      <xdr:rowOff>95873</xdr:rowOff>
    </xdr:from>
    <xdr:to>
      <xdr:col>5</xdr:col>
      <xdr:colOff>240011</xdr:colOff>
      <xdr:row>34</xdr:row>
      <xdr:rowOff>269851</xdr:rowOff>
    </xdr:to>
    <xdr:pic>
      <xdr:nvPicPr>
        <xdr:cNvPr id="73" name="Picture 72">
          <a:extLst>
            <a:ext uri="{FF2B5EF4-FFF2-40B4-BE49-F238E27FC236}">
              <a16:creationId xmlns:a16="http://schemas.microsoft.com/office/drawing/2014/main" xmlns="" id="{00000000-0008-0000-1100-000049000000}"/>
            </a:ext>
          </a:extLst>
        </xdr:cNvPr>
        <xdr:cNvPicPr>
          <a:picLocks noChangeAspect="1"/>
        </xdr:cNvPicPr>
      </xdr:nvPicPr>
      <xdr:blipFill>
        <a:blip xmlns:r="http://schemas.openxmlformats.org/officeDocument/2006/relationships" r:embed="rId34"/>
        <a:stretch>
          <a:fillRect/>
        </a:stretch>
      </xdr:blipFill>
      <xdr:spPr>
        <a:xfrm>
          <a:off x="7883525" y="8334998"/>
          <a:ext cx="5453361" cy="173978"/>
        </a:xfrm>
        <a:prstGeom prst="rect">
          <a:avLst/>
        </a:prstGeom>
      </xdr:spPr>
    </xdr:pic>
    <xdr:clientData/>
  </xdr:twoCellAnchor>
  <xdr:twoCellAnchor editAs="oneCell">
    <xdr:from>
      <xdr:col>2</xdr:col>
      <xdr:colOff>1638940</xdr:colOff>
      <xdr:row>44</xdr:row>
      <xdr:rowOff>50053</xdr:rowOff>
    </xdr:from>
    <xdr:to>
      <xdr:col>3</xdr:col>
      <xdr:colOff>1438734</xdr:colOff>
      <xdr:row>44</xdr:row>
      <xdr:rowOff>616440</xdr:rowOff>
    </xdr:to>
    <xdr:pic>
      <xdr:nvPicPr>
        <xdr:cNvPr id="74" name="Picture 73">
          <a:extLst>
            <a:ext uri="{FF2B5EF4-FFF2-40B4-BE49-F238E27FC236}">
              <a16:creationId xmlns:a16="http://schemas.microsoft.com/office/drawing/2014/main" xmlns="" id="{00000000-0008-0000-1100-00004A000000}"/>
            </a:ext>
          </a:extLst>
        </xdr:cNvPr>
        <xdr:cNvPicPr>
          <a:picLocks noChangeAspect="1"/>
        </xdr:cNvPicPr>
      </xdr:nvPicPr>
      <xdr:blipFill>
        <a:blip xmlns:r="http://schemas.openxmlformats.org/officeDocument/2006/relationships" r:embed="rId35"/>
        <a:stretch>
          <a:fillRect/>
        </a:stretch>
      </xdr:blipFill>
      <xdr:spPr>
        <a:xfrm>
          <a:off x="4677415" y="11765803"/>
          <a:ext cx="1447619" cy="566387"/>
        </a:xfrm>
        <a:prstGeom prst="rect">
          <a:avLst/>
        </a:prstGeom>
      </xdr:spPr>
    </xdr:pic>
    <xdr:clientData/>
  </xdr:twoCellAnchor>
  <xdr:twoCellAnchor editAs="oneCell">
    <xdr:from>
      <xdr:col>3</xdr:col>
      <xdr:colOff>2220259</xdr:colOff>
      <xdr:row>44</xdr:row>
      <xdr:rowOff>61259</xdr:rowOff>
    </xdr:from>
    <xdr:to>
      <xdr:col>4</xdr:col>
      <xdr:colOff>1029470</xdr:colOff>
      <xdr:row>44</xdr:row>
      <xdr:rowOff>541931</xdr:rowOff>
    </xdr:to>
    <xdr:pic>
      <xdr:nvPicPr>
        <xdr:cNvPr id="75" name="Picture 74">
          <a:extLst>
            <a:ext uri="{FF2B5EF4-FFF2-40B4-BE49-F238E27FC236}">
              <a16:creationId xmlns:a16="http://schemas.microsoft.com/office/drawing/2014/main" xmlns="" id="{00000000-0008-0000-1100-00004B000000}"/>
            </a:ext>
          </a:extLst>
        </xdr:cNvPr>
        <xdr:cNvPicPr>
          <a:picLocks noChangeAspect="1"/>
        </xdr:cNvPicPr>
      </xdr:nvPicPr>
      <xdr:blipFill>
        <a:blip xmlns:r="http://schemas.openxmlformats.org/officeDocument/2006/relationships" r:embed="rId36"/>
        <a:stretch>
          <a:fillRect/>
        </a:stretch>
      </xdr:blipFill>
      <xdr:spPr>
        <a:xfrm>
          <a:off x="9964084" y="11777009"/>
          <a:ext cx="1314286" cy="4806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hy.zapanta/Downloads/Revised-Life-Annual-Stat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ge 1"/>
      <sheetName val="Page 1 Annex"/>
      <sheetName val="Page 2"/>
      <sheetName val="Page 3"/>
      <sheetName val="Page 4"/>
      <sheetName val="Page 19"/>
      <sheetName val="Page 20A"/>
      <sheetName val="Page 20B"/>
      <sheetName val="Page 21"/>
      <sheetName val="X1A"/>
      <sheetName val="X1B"/>
      <sheetName val="X2-4"/>
      <sheetName val="X5"/>
      <sheetName val="X6-7"/>
      <sheetName val="X8"/>
      <sheetName val="X8A,9 &amp; 10"/>
      <sheetName val="X11"/>
      <sheetName val="X12"/>
      <sheetName val="X13"/>
      <sheetName val="X14"/>
      <sheetName val="X15"/>
      <sheetName val="X16"/>
      <sheetName val="A"/>
      <sheetName val="B"/>
      <sheetName val="B.1"/>
      <sheetName val="C"/>
      <sheetName val="C.1"/>
      <sheetName val="D"/>
      <sheetName val="E"/>
      <sheetName val="F"/>
      <sheetName val="G"/>
      <sheetName val="H"/>
      <sheetName val="I"/>
      <sheetName val="J"/>
      <sheetName val="K"/>
      <sheetName val="K.1"/>
      <sheetName val="L"/>
      <sheetName val="L.1"/>
      <sheetName val="M"/>
      <sheetName val="N"/>
      <sheetName val="O"/>
      <sheetName val="P"/>
      <sheetName val="P.1"/>
      <sheetName val="P.2"/>
      <sheetName val="P.3"/>
      <sheetName val="P.4"/>
      <sheetName val="P.5"/>
      <sheetName val="P.6"/>
      <sheetName val="P.7"/>
      <sheetName val="P.8"/>
      <sheetName val="P.9"/>
      <sheetName val="P.10"/>
      <sheetName val="P.11"/>
      <sheetName val="P.12"/>
      <sheetName val="P.13"/>
      <sheetName val="P.14"/>
      <sheetName val="Q"/>
      <sheetName val="R"/>
      <sheetName val="R.1"/>
      <sheetName val="S.1"/>
      <sheetName val="S.2"/>
      <sheetName val="T"/>
      <sheetName val="T.1"/>
      <sheetName val="T.2"/>
      <sheetName val="T.3"/>
      <sheetName val="T.4"/>
      <sheetName val="T.5"/>
      <sheetName val="T.6"/>
      <sheetName val="T.7"/>
      <sheetName val="U"/>
      <sheetName val="U.1"/>
      <sheetName val="U.2"/>
      <sheetName val="U.3"/>
      <sheetName val="U.4"/>
      <sheetName val="U.5"/>
      <sheetName val="V"/>
      <sheetName val="W"/>
      <sheetName val="X"/>
      <sheetName val="Y"/>
      <sheetName val="Z"/>
      <sheetName val="AA"/>
      <sheetName val="AB"/>
      <sheetName val="AC"/>
      <sheetName val="AD"/>
      <sheetName val="AE"/>
      <sheetName val="AF"/>
      <sheetName val="AG"/>
      <sheetName val="AH"/>
      <sheetName val="AI"/>
      <sheetName val="AJ"/>
      <sheetName val="AJ.1"/>
      <sheetName val="AK"/>
      <sheetName val="AL"/>
      <sheetName val="AM"/>
      <sheetName val="AN"/>
      <sheetName val="AO"/>
      <sheetName val="AP"/>
      <sheetName val="AQ"/>
      <sheetName val="AR"/>
      <sheetName val="AS"/>
      <sheetName val=" BA "/>
      <sheetName val="BB "/>
      <sheetName val="BC"/>
      <sheetName val="BD"/>
      <sheetName val="SIS"/>
      <sheetName val="FRF SOCI"/>
      <sheetName val="OCI"/>
      <sheetName val="SOCI - OTHERS"/>
      <sheetName val="Investment Income"/>
      <sheetName val="Aging of Rec."/>
      <sheetName val="Other Requirements"/>
      <sheetName val="VUL SUMMARY"/>
      <sheetName val="GPV MONITORING"/>
      <sheetName val="Reserve for AFS Securities"/>
      <sheetName val="C - VU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0">
          <cell r="J20">
            <v>0</v>
          </cell>
          <cell r="K20">
            <v>0</v>
          </cell>
        </row>
        <row r="69">
          <cell r="J69">
            <v>0</v>
          </cell>
          <cell r="K69">
            <v>0</v>
          </cell>
        </row>
        <row r="70">
          <cell r="J70">
            <v>0</v>
          </cell>
          <cell r="K70">
            <v>0</v>
          </cell>
        </row>
        <row r="75">
          <cell r="J75">
            <v>0</v>
          </cell>
          <cell r="K75">
            <v>0</v>
          </cell>
        </row>
        <row r="78">
          <cell r="J78">
            <v>0</v>
          </cell>
          <cell r="K78">
            <v>0</v>
          </cell>
        </row>
        <row r="126">
          <cell r="J126">
            <v>0</v>
          </cell>
          <cell r="K126">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E46"/>
  <sheetViews>
    <sheetView workbookViewId="0">
      <selection activeCell="C19" sqref="C19"/>
    </sheetView>
  </sheetViews>
  <sheetFormatPr defaultRowHeight="15"/>
  <cols>
    <col min="1" max="1" width="4.42578125" style="1" customWidth="1"/>
    <col min="2" max="2" width="18.140625" style="1" customWidth="1"/>
    <col min="3" max="3" width="34.85546875" style="1" customWidth="1"/>
    <col min="4" max="4" width="80.85546875" style="1" customWidth="1"/>
    <col min="5" max="16384" width="9.140625" style="1"/>
  </cols>
  <sheetData>
    <row r="1" spans="1:5" customFormat="1" ht="15.75" thickBot="1">
      <c r="A1" s="5"/>
      <c r="B1" s="5"/>
      <c r="C1" s="5"/>
      <c r="D1" s="5"/>
      <c r="E1" s="5"/>
    </row>
    <row r="2" spans="1:5" customFormat="1">
      <c r="A2" s="5"/>
      <c r="B2" s="202" t="s">
        <v>1</v>
      </c>
      <c r="C2" s="787" t="str">
        <f>COVER!B36</f>
        <v>(COMPANY NAME)</v>
      </c>
      <c r="D2" s="788"/>
      <c r="E2" s="5"/>
    </row>
    <row r="3" spans="1:5" customFormat="1">
      <c r="A3" s="5"/>
      <c r="B3" s="203" t="s">
        <v>2</v>
      </c>
      <c r="C3" s="789" t="str">
        <f>COVER!B16</f>
        <v>DD MM YY (e.g. 30 September 2020)</v>
      </c>
      <c r="D3" s="790" t="s">
        <v>2</v>
      </c>
      <c r="E3" s="5"/>
    </row>
    <row r="4" spans="1:5" customFormat="1" ht="15.75" thickBot="1">
      <c r="A4" s="5"/>
      <c r="B4" s="204" t="s">
        <v>3</v>
      </c>
      <c r="C4" s="791" t="str">
        <f>COVER!E18</f>
        <v>(e.g. 3rd Quarter)</v>
      </c>
      <c r="D4" s="792" t="s">
        <v>3</v>
      </c>
      <c r="E4" s="5"/>
    </row>
    <row r="5" spans="1:5" customFormat="1">
      <c r="A5" s="5"/>
      <c r="B5" s="205"/>
      <c r="C5" s="206"/>
      <c r="D5" s="207"/>
      <c r="E5" s="5"/>
    </row>
    <row r="6" spans="1:5" customFormat="1">
      <c r="A6" s="5"/>
      <c r="B6" s="208" t="s">
        <v>639</v>
      </c>
      <c r="C6" s="206"/>
      <c r="D6" s="207"/>
      <c r="E6" s="5"/>
    </row>
    <row r="7" spans="1:5" customFormat="1">
      <c r="A7" s="5"/>
      <c r="B7" s="205" t="s">
        <v>640</v>
      </c>
      <c r="C7" s="206"/>
      <c r="D7" s="207"/>
      <c r="E7" s="5"/>
    </row>
    <row r="8" spans="1:5" customFormat="1">
      <c r="A8" s="5"/>
      <c r="B8" s="205"/>
      <c r="C8" s="206"/>
      <c r="D8" s="207"/>
      <c r="E8" s="5"/>
    </row>
    <row r="9" spans="1:5" customFormat="1">
      <c r="A9" s="5"/>
      <c r="B9" s="205"/>
      <c r="C9" s="206"/>
      <c r="D9" s="207"/>
      <c r="E9" s="5"/>
    </row>
    <row r="10" spans="1:5" customFormat="1">
      <c r="A10" s="5"/>
      <c r="B10" s="205"/>
      <c r="C10" s="206"/>
      <c r="D10" s="207"/>
      <c r="E10" s="5"/>
    </row>
    <row r="11" spans="1:5" customFormat="1">
      <c r="A11" s="5"/>
      <c r="B11" s="205"/>
      <c r="C11" s="206"/>
      <c r="D11" s="207"/>
      <c r="E11" s="5"/>
    </row>
    <row r="12" spans="1:5" customFormat="1">
      <c r="A12" s="5"/>
      <c r="B12" s="205"/>
      <c r="C12" s="206"/>
      <c r="D12" s="207"/>
      <c r="E12" s="5"/>
    </row>
    <row r="13" spans="1:5" customFormat="1">
      <c r="A13" s="5"/>
      <c r="B13" s="205"/>
      <c r="C13" s="206"/>
      <c r="D13" s="207"/>
      <c r="E13" s="5"/>
    </row>
    <row r="14" spans="1:5" customFormat="1">
      <c r="A14" s="5"/>
      <c r="B14" s="209" t="s">
        <v>641</v>
      </c>
      <c r="C14" s="210"/>
      <c r="D14" s="211"/>
      <c r="E14" s="5"/>
    </row>
    <row r="15" spans="1:5" customFormat="1">
      <c r="A15" s="5"/>
      <c r="B15" s="212" t="s">
        <v>642</v>
      </c>
      <c r="C15" s="210"/>
      <c r="D15" s="211"/>
      <c r="E15" s="5"/>
    </row>
    <row r="16" spans="1:5" customFormat="1" ht="15.75" thickBot="1">
      <c r="A16" s="5"/>
      <c r="B16" s="212"/>
      <c r="C16" s="210"/>
      <c r="D16" s="211"/>
      <c r="E16" s="5"/>
    </row>
    <row r="17" spans="1:5" customFormat="1">
      <c r="A17" s="5"/>
      <c r="B17" s="793" t="s">
        <v>5</v>
      </c>
      <c r="C17" s="692" t="s">
        <v>643</v>
      </c>
      <c r="D17" s="693" t="s">
        <v>644</v>
      </c>
      <c r="E17" s="5"/>
    </row>
    <row r="18" spans="1:5" customFormat="1">
      <c r="A18" s="5"/>
      <c r="B18" s="794"/>
      <c r="C18" s="694" t="s">
        <v>645</v>
      </c>
      <c r="D18" s="695" t="s">
        <v>646</v>
      </c>
      <c r="E18" s="5"/>
    </row>
    <row r="19" spans="1:5" customFormat="1">
      <c r="A19" s="5"/>
      <c r="B19" s="794"/>
      <c r="C19" s="694" t="s">
        <v>627</v>
      </c>
      <c r="D19" s="695" t="s">
        <v>647</v>
      </c>
      <c r="E19" s="5"/>
    </row>
    <row r="20" spans="1:5" customFormat="1">
      <c r="A20" s="5"/>
      <c r="B20" s="794"/>
      <c r="C20" s="694" t="s">
        <v>634</v>
      </c>
      <c r="D20" s="695" t="s">
        <v>648</v>
      </c>
      <c r="E20" s="5"/>
    </row>
    <row r="21" spans="1:5" customFormat="1">
      <c r="A21" s="5"/>
      <c r="B21" s="794"/>
      <c r="C21" s="213" t="s">
        <v>656</v>
      </c>
      <c r="D21" s="214" t="s">
        <v>657</v>
      </c>
      <c r="E21" s="5"/>
    </row>
    <row r="22" spans="1:5" customFormat="1">
      <c r="A22" s="5"/>
      <c r="B22" s="794"/>
      <c r="C22" s="694" t="s">
        <v>649</v>
      </c>
      <c r="D22" s="695" t="s">
        <v>650</v>
      </c>
      <c r="E22" s="5"/>
    </row>
    <row r="23" spans="1:5" customFormat="1">
      <c r="A23" s="5"/>
      <c r="B23" s="794"/>
      <c r="C23" s="694" t="s">
        <v>676</v>
      </c>
      <c r="D23" s="695" t="s">
        <v>679</v>
      </c>
      <c r="E23" s="5"/>
    </row>
    <row r="24" spans="1:5" customFormat="1">
      <c r="A24" s="5"/>
      <c r="B24" s="794"/>
      <c r="C24" s="694" t="s">
        <v>651</v>
      </c>
      <c r="D24" s="695" t="s">
        <v>652</v>
      </c>
      <c r="E24" s="5"/>
    </row>
    <row r="25" spans="1:5" customFormat="1">
      <c r="A25" s="5"/>
      <c r="B25" s="794"/>
      <c r="C25" s="694" t="s">
        <v>239</v>
      </c>
      <c r="D25" s="695" t="s">
        <v>680</v>
      </c>
      <c r="E25" s="5"/>
    </row>
    <row r="26" spans="1:5" customFormat="1">
      <c r="A26" s="5"/>
      <c r="B26" s="794"/>
      <c r="C26" s="694" t="s">
        <v>881</v>
      </c>
      <c r="D26" s="695" t="s">
        <v>882</v>
      </c>
      <c r="E26" s="5"/>
    </row>
    <row r="27" spans="1:5" customFormat="1">
      <c r="A27" s="5"/>
      <c r="B27" s="794"/>
      <c r="C27" s="213" t="s">
        <v>653</v>
      </c>
      <c r="D27" s="214" t="s">
        <v>681</v>
      </c>
      <c r="E27" s="5"/>
    </row>
    <row r="28" spans="1:5" customFormat="1">
      <c r="A28" s="5"/>
      <c r="B28" s="794"/>
      <c r="C28" s="213" t="s">
        <v>654</v>
      </c>
      <c r="D28" s="695" t="s">
        <v>655</v>
      </c>
      <c r="E28" s="5"/>
    </row>
    <row r="29" spans="1:5" customFormat="1" ht="22.5">
      <c r="A29" s="5"/>
      <c r="B29" s="794"/>
      <c r="C29" s="213" t="s">
        <v>141</v>
      </c>
      <c r="D29" s="214" t="s">
        <v>668</v>
      </c>
      <c r="E29" s="5"/>
    </row>
    <row r="30" spans="1:5" customFormat="1">
      <c r="A30" s="5"/>
      <c r="B30" s="794"/>
      <c r="C30" s="689" t="s">
        <v>658</v>
      </c>
      <c r="D30" s="214" t="s">
        <v>682</v>
      </c>
      <c r="E30" s="5"/>
    </row>
    <row r="31" spans="1:5" customFormat="1">
      <c r="A31" s="5"/>
      <c r="B31" s="795"/>
      <c r="C31" s="696" t="s">
        <v>884</v>
      </c>
      <c r="D31" s="695" t="s">
        <v>885</v>
      </c>
      <c r="E31" s="5"/>
    </row>
    <row r="32" spans="1:5" customFormat="1" ht="15.75" thickBot="1">
      <c r="A32" s="5"/>
      <c r="B32" s="796"/>
      <c r="C32" s="690" t="s">
        <v>677</v>
      </c>
      <c r="D32" s="691" t="s">
        <v>683</v>
      </c>
      <c r="E32" s="5"/>
    </row>
    <row r="33" spans="1:5" customFormat="1">
      <c r="A33" s="5"/>
      <c r="B33" s="212"/>
      <c r="C33" s="210"/>
      <c r="D33" s="211"/>
      <c r="E33" s="5"/>
    </row>
    <row r="34" spans="1:5" customFormat="1" ht="15.75" thickBot="1">
      <c r="A34" s="5"/>
      <c r="B34" s="209" t="s">
        <v>659</v>
      </c>
      <c r="C34" s="210"/>
      <c r="D34" s="211"/>
      <c r="E34" s="5"/>
    </row>
    <row r="35" spans="1:5" customFormat="1" ht="15.75" thickBot="1">
      <c r="A35" s="5"/>
      <c r="B35" s="215" t="s">
        <v>660</v>
      </c>
      <c r="C35" s="797" t="s">
        <v>661</v>
      </c>
      <c r="D35" s="798"/>
      <c r="E35" s="5"/>
    </row>
    <row r="36" spans="1:5" customFormat="1">
      <c r="A36" s="5"/>
      <c r="B36" s="216"/>
      <c r="C36" s="384" t="s">
        <v>662</v>
      </c>
      <c r="D36" s="217"/>
      <c r="E36" s="5"/>
    </row>
    <row r="37" spans="1:5" customFormat="1">
      <c r="A37" s="5"/>
      <c r="B37" s="248"/>
      <c r="C37" s="385" t="s">
        <v>663</v>
      </c>
      <c r="D37" s="218"/>
      <c r="E37" s="5"/>
    </row>
    <row r="38" spans="1:5" customFormat="1">
      <c r="A38" s="5"/>
      <c r="B38" s="386"/>
      <c r="C38" s="387" t="s">
        <v>664</v>
      </c>
      <c r="D38" s="218"/>
      <c r="E38" s="5"/>
    </row>
    <row r="39" spans="1:5" customFormat="1" ht="15.75" thickBot="1">
      <c r="A39" s="5"/>
      <c r="B39" s="388"/>
      <c r="C39" s="389" t="s">
        <v>687</v>
      </c>
      <c r="D39" s="453"/>
      <c r="E39" s="5"/>
    </row>
    <row r="40" spans="1:5" customFormat="1">
      <c r="A40" s="5"/>
      <c r="B40" s="205"/>
      <c r="C40" s="206"/>
      <c r="D40" s="207"/>
      <c r="E40" s="5"/>
    </row>
    <row r="41" spans="1:5" customFormat="1">
      <c r="A41" s="5"/>
      <c r="B41" s="205"/>
      <c r="C41" s="206"/>
      <c r="D41" s="207"/>
      <c r="E41" s="5"/>
    </row>
    <row r="42" spans="1:5" customFormat="1">
      <c r="A42" s="5"/>
      <c r="B42" s="208" t="s">
        <v>665</v>
      </c>
      <c r="C42" s="206"/>
      <c r="D42" s="207"/>
      <c r="E42" s="5"/>
    </row>
    <row r="43" spans="1:5" customFormat="1">
      <c r="A43" s="5"/>
      <c r="B43" s="205" t="s">
        <v>666</v>
      </c>
      <c r="C43" s="206"/>
      <c r="D43" s="207"/>
      <c r="E43" s="5"/>
    </row>
    <row r="44" spans="1:5" customFormat="1">
      <c r="A44" s="5"/>
      <c r="B44" s="205" t="s">
        <v>667</v>
      </c>
      <c r="C44" s="206"/>
      <c r="D44" s="207"/>
      <c r="E44" s="5"/>
    </row>
    <row r="45" spans="1:5" customFormat="1" ht="15.75" thickBot="1">
      <c r="A45" s="5"/>
      <c r="B45" s="219"/>
      <c r="C45" s="220"/>
      <c r="D45" s="221"/>
      <c r="E45" s="5"/>
    </row>
    <row r="46" spans="1:5">
      <c r="A46" s="5"/>
      <c r="B46" s="5"/>
      <c r="C46" s="5"/>
      <c r="D46" s="5"/>
      <c r="E46" s="5"/>
    </row>
  </sheetData>
  <mergeCells count="5">
    <mergeCell ref="C2:D2"/>
    <mergeCell ref="C3:D3"/>
    <mergeCell ref="C4:D4"/>
    <mergeCell ref="B17:B32"/>
    <mergeCell ref="C35:D35"/>
  </mergeCells>
  <hyperlinks>
    <hyperlink ref="C19" location="SOFP!A1" display="SOFP"/>
    <hyperlink ref="C20" location="SOCI!A1" display="SOCI"/>
    <hyperlink ref="C22" location="SEGFUND!A1" display="SegFund"/>
    <hyperlink ref="C24" location="'OTHER ASSETS'!A1" display="Other Assets"/>
    <hyperlink ref="C30" location="'RBC RECONCILIATION'!A1" display="RBC Reconciliation"/>
    <hyperlink ref="C18" location="COVER!A1" display="COVER"/>
    <hyperlink ref="C29" location="OTHERS!A1" display="Others"/>
    <hyperlink ref="C25" location="'OTHER ACCOUNTS PAYABLE'!A1" display="Other Accounts Payable"/>
    <hyperlink ref="C27" location="COMPOSITE!A1" display="Composite"/>
    <hyperlink ref="C28" location="'AFFILIATED INVESTMENTS REC PAY'!A1" display="Affiliated Investments Rec Pay"/>
    <hyperlink ref="C21" location="OCI!A1" display="OCI"/>
    <hyperlink ref="C32" location="'GPV MONITORING'!A1" display="GPV Monitoring"/>
    <hyperlink ref="C23" location="NCAHFS!A1" display="Non-Current Assets Held for Sale"/>
    <hyperlink ref="C26" location="'OTHER LIABILITIES - OTHERS'!Print_Area" display="Other Liabilities - Others"/>
    <hyperlink ref="C31" location="'Aging of Rec.'!A1" display="Aging of Receivables"/>
  </hyperlinks>
  <pageMargins left="0.7" right="0.7" top="0.75" bottom="0.75" header="0.3" footer="0.3"/>
  <pageSetup paperSize="9" scale="65" fitToHeight="0" orientation="portrait" r:id="rId1"/>
  <drawing r:id="rId2"/>
  <legacyDrawing r:id="rId3"/>
  <oleObjects>
    <mc:AlternateContent xmlns:mc="http://schemas.openxmlformats.org/markup-compatibility/2006">
      <mc:Choice Requires="x14">
        <oleObject progId="Document" dvAspect="DVASPECT_ICON" shapeId="3073" r:id="rId4">
          <objectPr defaultSize="0" r:id="rId5">
            <anchor moveWithCells="1">
              <from>
                <xdr:col>1</xdr:col>
                <xdr:colOff>85725</xdr:colOff>
                <xdr:row>7</xdr:row>
                <xdr:rowOff>142875</xdr:rowOff>
              </from>
              <to>
                <xdr:col>1</xdr:col>
                <xdr:colOff>1000125</xdr:colOff>
                <xdr:row>11</xdr:row>
                <xdr:rowOff>66675</xdr:rowOff>
              </to>
            </anchor>
          </objectPr>
        </oleObject>
      </mc:Choice>
      <mc:Fallback>
        <oleObject progId="Document" dvAspect="DVASPECT_ICON" shapeId="3073"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U44"/>
  <sheetViews>
    <sheetView topLeftCell="G2" workbookViewId="0">
      <selection activeCell="L3" sqref="L3:O3"/>
    </sheetView>
  </sheetViews>
  <sheetFormatPr defaultColWidth="9.140625" defaultRowHeight="14.25"/>
  <cols>
    <col min="1" max="1" width="3.28515625" style="7" customWidth="1"/>
    <col min="2" max="2" width="5" style="7" customWidth="1"/>
    <col min="3" max="3" width="40" style="7" customWidth="1"/>
    <col min="4" max="4" width="20.140625" style="7" customWidth="1"/>
    <col min="5" max="5" width="26.28515625" style="7" customWidth="1"/>
    <col min="6" max="6" width="25.140625" style="7" customWidth="1"/>
    <col min="7" max="7" width="25.85546875" style="7" customWidth="1"/>
    <col min="8" max="8" width="13" style="7" customWidth="1"/>
    <col min="9" max="9" width="24.28515625" style="7" customWidth="1"/>
    <col min="10" max="10" width="13" style="7" customWidth="1"/>
    <col min="11" max="11" width="9.140625" style="7"/>
    <col min="12" max="12" width="24.42578125" style="7" customWidth="1"/>
    <col min="13" max="13" width="16.5703125" style="7" customWidth="1"/>
    <col min="14" max="14" width="9.140625" style="7"/>
    <col min="15" max="15" width="24.42578125" style="7" customWidth="1"/>
    <col min="16" max="16" width="13" style="7" customWidth="1"/>
    <col min="17" max="17" width="24.42578125" style="7" customWidth="1"/>
    <col min="18" max="18" width="13" style="7" customWidth="1"/>
    <col min="19" max="19" width="24.42578125" style="7" customWidth="1"/>
    <col min="20" max="20" width="13" style="7" customWidth="1"/>
    <col min="21" max="16384" width="9.140625" style="7"/>
  </cols>
  <sheetData>
    <row r="1" spans="1:21" ht="15" thickBot="1">
      <c r="A1" s="600"/>
      <c r="B1" s="600"/>
      <c r="C1" s="600"/>
      <c r="D1" s="600"/>
      <c r="E1" s="600"/>
      <c r="F1" s="600"/>
      <c r="G1" s="600"/>
      <c r="H1" s="600"/>
      <c r="I1" s="600"/>
      <c r="J1" s="600"/>
      <c r="K1" s="600"/>
      <c r="L1" s="600"/>
      <c r="M1" s="600"/>
      <c r="N1" s="600"/>
      <c r="O1" s="600"/>
      <c r="P1" s="600"/>
      <c r="Q1" s="600"/>
      <c r="R1" s="600"/>
      <c r="S1" s="600"/>
      <c r="T1" s="600"/>
      <c r="U1" s="600"/>
    </row>
    <row r="2" spans="1:21" ht="15.75" thickBot="1">
      <c r="A2" s="600"/>
      <c r="B2" s="282" t="s">
        <v>880</v>
      </c>
      <c r="C2" s="283"/>
      <c r="D2" s="597"/>
      <c r="E2" s="283"/>
      <c r="F2" s="283"/>
      <c r="G2" s="283"/>
      <c r="H2" s="283"/>
      <c r="I2" s="284"/>
      <c r="J2" s="600"/>
      <c r="K2" s="600"/>
      <c r="L2" s="600"/>
      <c r="M2" s="600"/>
      <c r="N2" s="600"/>
      <c r="O2" s="600"/>
      <c r="P2" s="600"/>
      <c r="Q2" s="600"/>
      <c r="R2" s="600"/>
      <c r="S2" s="600"/>
      <c r="T2" s="600"/>
      <c r="U2" s="600"/>
    </row>
    <row r="3" spans="1:21" ht="15">
      <c r="A3" s="600"/>
      <c r="B3" s="935" t="s">
        <v>1</v>
      </c>
      <c r="C3" s="936"/>
      <c r="D3" s="930" t="str">
        <f>Instructions!C2</f>
        <v>(COMPANY NAME)</v>
      </c>
      <c r="E3" s="931"/>
      <c r="F3" s="931"/>
      <c r="G3" s="931"/>
      <c r="H3" s="931"/>
      <c r="I3" s="932"/>
      <c r="J3" s="600"/>
      <c r="K3" s="600"/>
      <c r="L3" s="777" t="s">
        <v>902</v>
      </c>
      <c r="M3" s="779"/>
      <c r="N3" s="779"/>
      <c r="O3" s="779"/>
      <c r="P3" s="600"/>
      <c r="Q3" s="600"/>
      <c r="R3" s="600"/>
      <c r="S3" s="600"/>
      <c r="T3" s="600"/>
      <c r="U3" s="600"/>
    </row>
    <row r="4" spans="1:21" ht="15">
      <c r="A4" s="600"/>
      <c r="B4" s="937" t="s">
        <v>2</v>
      </c>
      <c r="C4" s="938"/>
      <c r="D4" s="933" t="str">
        <f>Instructions!C3</f>
        <v>DD MM YY (e.g. 30 September 2020)</v>
      </c>
      <c r="E4" s="861"/>
      <c r="F4" s="861"/>
      <c r="G4" s="861"/>
      <c r="H4" s="861"/>
      <c r="I4" s="862"/>
      <c r="J4" s="600"/>
      <c r="K4" s="600"/>
      <c r="L4" s="600"/>
      <c r="M4" s="600"/>
      <c r="N4" s="600"/>
      <c r="O4" s="600"/>
      <c r="P4" s="600"/>
      <c r="Q4" s="600"/>
      <c r="R4" s="600"/>
      <c r="S4" s="600"/>
      <c r="T4" s="600"/>
      <c r="U4" s="600"/>
    </row>
    <row r="5" spans="1:21" ht="15.75" thickBot="1">
      <c r="A5" s="600"/>
      <c r="B5" s="939" t="s">
        <v>3</v>
      </c>
      <c r="C5" s="940"/>
      <c r="D5" s="863" t="str">
        <f>Instructions!C4</f>
        <v>(e.g. 3rd Quarter)</v>
      </c>
      <c r="E5" s="934"/>
      <c r="F5" s="934"/>
      <c r="G5" s="934"/>
      <c r="H5" s="934"/>
      <c r="I5" s="865"/>
      <c r="J5" s="600"/>
      <c r="K5" s="600"/>
      <c r="L5" s="600"/>
      <c r="M5" s="600"/>
      <c r="N5" s="600"/>
      <c r="O5" s="600"/>
      <c r="P5" s="600"/>
      <c r="Q5" s="600"/>
      <c r="R5" s="600"/>
      <c r="S5" s="600"/>
      <c r="T5" s="600"/>
      <c r="U5" s="600"/>
    </row>
    <row r="6" spans="1:21" ht="15.75" thickBot="1">
      <c r="A6" s="600"/>
      <c r="B6" s="191"/>
      <c r="C6" s="600"/>
      <c r="D6" s="600"/>
      <c r="E6" s="600"/>
      <c r="F6" s="600"/>
      <c r="G6" s="600"/>
      <c r="H6" s="600"/>
      <c r="I6" s="600"/>
      <c r="J6" s="600"/>
      <c r="K6" s="600"/>
      <c r="L6" s="600"/>
      <c r="M6" s="600"/>
      <c r="N6" s="600"/>
      <c r="O6" s="600"/>
      <c r="P6" s="600"/>
      <c r="Q6" s="600"/>
      <c r="R6" s="600"/>
      <c r="S6" s="600"/>
      <c r="T6" s="600"/>
      <c r="U6" s="600"/>
    </row>
    <row r="7" spans="1:21" ht="15.75" thickBot="1">
      <c r="A7" s="600"/>
      <c r="B7" s="192"/>
      <c r="C7" s="193"/>
      <c r="D7" s="599"/>
      <c r="E7" s="914" t="s">
        <v>477</v>
      </c>
      <c r="F7" s="915"/>
      <c r="G7" s="916"/>
      <c r="H7" s="194"/>
      <c r="I7" s="194"/>
      <c r="J7" s="194"/>
      <c r="K7" s="195"/>
      <c r="L7" s="917" t="s">
        <v>6</v>
      </c>
      <c r="M7" s="918"/>
      <c r="N7" s="600"/>
      <c r="O7" s="600"/>
      <c r="P7" s="600"/>
      <c r="Q7" s="600"/>
      <c r="R7" s="600"/>
      <c r="S7" s="592"/>
      <c r="T7" s="592"/>
      <c r="U7" s="600"/>
    </row>
    <row r="8" spans="1:21" ht="30">
      <c r="A8" s="600"/>
      <c r="B8" s="928" t="s">
        <v>883</v>
      </c>
      <c r="C8" s="929"/>
      <c r="D8" s="706" t="s">
        <v>845</v>
      </c>
      <c r="E8" s="705" t="s">
        <v>545</v>
      </c>
      <c r="F8" s="708" t="s">
        <v>547</v>
      </c>
      <c r="G8" s="700" t="s">
        <v>486</v>
      </c>
      <c r="H8" s="909" t="s">
        <v>853</v>
      </c>
      <c r="I8" s="108" t="str">
        <f>'OTHER ASSETS'!L8</f>
        <v xml:space="preserve">DD MM YYYY </v>
      </c>
      <c r="J8" s="909" t="s">
        <v>891</v>
      </c>
      <c r="K8" s="196"/>
      <c r="L8" s="109" t="s">
        <v>11</v>
      </c>
      <c r="M8" s="110" t="s">
        <v>12</v>
      </c>
      <c r="N8" s="600"/>
      <c r="O8" s="106" t="str">
        <f>'OTHER ASSETS'!S8</f>
        <v>DD MM YYY</v>
      </c>
      <c r="P8" s="909" t="s">
        <v>853</v>
      </c>
      <c r="Q8" s="106" t="str">
        <f>'OTHER ASSETS'!U8</f>
        <v>DD MM YYY</v>
      </c>
      <c r="R8" s="909" t="s">
        <v>891</v>
      </c>
      <c r="S8" s="106" t="str">
        <f>'OTHER ASSETS'!W8</f>
        <v>DD MM YYY</v>
      </c>
      <c r="T8" s="909" t="s">
        <v>891</v>
      </c>
      <c r="U8" s="600"/>
    </row>
    <row r="9" spans="1:21" ht="30.75" thickBot="1">
      <c r="A9" s="600"/>
      <c r="B9" s="124"/>
      <c r="C9" s="125"/>
      <c r="D9" s="707" t="s">
        <v>849</v>
      </c>
      <c r="E9" s="126" t="s">
        <v>304</v>
      </c>
      <c r="F9" s="111" t="s">
        <v>14</v>
      </c>
      <c r="G9" s="127" t="s">
        <v>487</v>
      </c>
      <c r="H9" s="910"/>
      <c r="I9" s="114" t="s">
        <v>16</v>
      </c>
      <c r="J9" s="910"/>
      <c r="K9" s="197"/>
      <c r="L9" s="112" t="s">
        <v>488</v>
      </c>
      <c r="M9" s="113" t="s">
        <v>489</v>
      </c>
      <c r="N9" s="600"/>
      <c r="O9" s="111" t="s">
        <v>490</v>
      </c>
      <c r="P9" s="910"/>
      <c r="Q9" s="111" t="s">
        <v>481</v>
      </c>
      <c r="R9" s="910"/>
      <c r="S9" s="111" t="s">
        <v>21</v>
      </c>
      <c r="T9" s="910"/>
      <c r="U9" s="600"/>
    </row>
    <row r="10" spans="1:21" ht="15">
      <c r="A10" s="600"/>
      <c r="B10" s="8">
        <v>1</v>
      </c>
      <c r="C10" s="9"/>
      <c r="D10" s="596"/>
      <c r="E10" s="10">
        <v>0</v>
      </c>
      <c r="F10" s="10">
        <v>0</v>
      </c>
      <c r="G10" s="35">
        <f>E10+F10</f>
        <v>0</v>
      </c>
      <c r="H10" s="578">
        <f>IFERROR(G10/$G$40,0)</f>
        <v>0</v>
      </c>
      <c r="I10" s="10">
        <v>0</v>
      </c>
      <c r="J10" s="578">
        <f>IFERROR(I10/$I$40,0)</f>
        <v>0</v>
      </c>
      <c r="K10" s="600"/>
      <c r="L10" s="12">
        <f>G10-I10</f>
        <v>0</v>
      </c>
      <c r="M10" s="577">
        <f>IFERROR(L10/I10,0)</f>
        <v>0</v>
      </c>
      <c r="N10" s="600"/>
      <c r="O10" s="10">
        <v>0</v>
      </c>
      <c r="P10" s="578">
        <f>IFERROR(O10/$O$40,0)</f>
        <v>0</v>
      </c>
      <c r="Q10" s="10">
        <v>0</v>
      </c>
      <c r="R10" s="578">
        <f>IFERROR(Q10/$Q$40,0)</f>
        <v>0</v>
      </c>
      <c r="S10" s="10">
        <v>0</v>
      </c>
      <c r="T10" s="578">
        <f>IFERROR(S10/$S$40,0)</f>
        <v>0</v>
      </c>
      <c r="U10" s="600"/>
    </row>
    <row r="11" spans="1:21" ht="15">
      <c r="A11" s="600"/>
      <c r="B11" s="14">
        <v>2</v>
      </c>
      <c r="C11" s="15"/>
      <c r="D11" s="15"/>
      <c r="E11" s="16">
        <v>0</v>
      </c>
      <c r="F11" s="16">
        <v>0</v>
      </c>
      <c r="G11" s="35">
        <f t="shared" ref="G11:G38" si="0">E11+F11</f>
        <v>0</v>
      </c>
      <c r="H11" s="578">
        <f t="shared" ref="H11:H40" si="1">IFERROR(G11/$G$40,0)</f>
        <v>0</v>
      </c>
      <c r="I11" s="16">
        <v>0</v>
      </c>
      <c r="J11" s="578">
        <f t="shared" ref="J11:J40" si="2">IFERROR(I11/$I$40,0)</f>
        <v>0</v>
      </c>
      <c r="K11" s="600"/>
      <c r="L11" s="18">
        <f t="shared" ref="L11:L38" si="3">G11-I11</f>
        <v>0</v>
      </c>
      <c r="M11" s="578">
        <f t="shared" ref="M11:M38" si="4">IFERROR(L11/I11,0)</f>
        <v>0</v>
      </c>
      <c r="N11" s="600"/>
      <c r="O11" s="16">
        <v>0</v>
      </c>
      <c r="P11" s="578">
        <f>IFERROR(O11/$O$40,0)</f>
        <v>0</v>
      </c>
      <c r="Q11" s="16">
        <v>0</v>
      </c>
      <c r="R11" s="578">
        <f>IFERROR(Q11/$Q$40,0)</f>
        <v>0</v>
      </c>
      <c r="S11" s="16">
        <v>0</v>
      </c>
      <c r="T11" s="578">
        <f t="shared" ref="T11:T40" si="5">IFERROR(S11/$S$40,0)</f>
        <v>0</v>
      </c>
      <c r="U11" s="600"/>
    </row>
    <row r="12" spans="1:21" ht="15">
      <c r="A12" s="600"/>
      <c r="B12" s="14">
        <v>3</v>
      </c>
      <c r="C12" s="15"/>
      <c r="D12" s="15"/>
      <c r="E12" s="16">
        <v>0</v>
      </c>
      <c r="F12" s="16">
        <v>0</v>
      </c>
      <c r="G12" s="35">
        <f t="shared" si="0"/>
        <v>0</v>
      </c>
      <c r="H12" s="578">
        <f t="shared" si="1"/>
        <v>0</v>
      </c>
      <c r="I12" s="16">
        <v>0</v>
      </c>
      <c r="J12" s="578">
        <f t="shared" si="2"/>
        <v>0</v>
      </c>
      <c r="K12" s="600"/>
      <c r="L12" s="18">
        <f t="shared" si="3"/>
        <v>0</v>
      </c>
      <c r="M12" s="578">
        <f t="shared" si="4"/>
        <v>0</v>
      </c>
      <c r="N12" s="600"/>
      <c r="O12" s="16">
        <v>0</v>
      </c>
      <c r="P12" s="578">
        <f>IFERROR(O12/$O$40,0)</f>
        <v>0</v>
      </c>
      <c r="Q12" s="16">
        <v>0</v>
      </c>
      <c r="R12" s="578">
        <f t="shared" ref="R12:R40" si="6">IFERROR(Q12/$Q$40,0)</f>
        <v>0</v>
      </c>
      <c r="S12" s="16">
        <v>0</v>
      </c>
      <c r="T12" s="578">
        <f t="shared" si="5"/>
        <v>0</v>
      </c>
      <c r="U12" s="600"/>
    </row>
    <row r="13" spans="1:21" ht="15">
      <c r="A13" s="600"/>
      <c r="B13" s="14">
        <v>4</v>
      </c>
      <c r="C13" s="15"/>
      <c r="D13" s="15"/>
      <c r="E13" s="16">
        <v>0</v>
      </c>
      <c r="F13" s="16">
        <v>0</v>
      </c>
      <c r="G13" s="35">
        <f t="shared" si="0"/>
        <v>0</v>
      </c>
      <c r="H13" s="578">
        <f t="shared" si="1"/>
        <v>0</v>
      </c>
      <c r="I13" s="16">
        <v>0</v>
      </c>
      <c r="J13" s="578">
        <f t="shared" si="2"/>
        <v>0</v>
      </c>
      <c r="K13" s="600"/>
      <c r="L13" s="18">
        <f t="shared" si="3"/>
        <v>0</v>
      </c>
      <c r="M13" s="578">
        <f t="shared" si="4"/>
        <v>0</v>
      </c>
      <c r="N13" s="600"/>
      <c r="O13" s="16">
        <v>0</v>
      </c>
      <c r="P13" s="578">
        <f>IFERROR(O13/$O$40,0)</f>
        <v>0</v>
      </c>
      <c r="Q13" s="16">
        <v>0</v>
      </c>
      <c r="R13" s="578">
        <f t="shared" si="6"/>
        <v>0</v>
      </c>
      <c r="S13" s="16">
        <v>0</v>
      </c>
      <c r="T13" s="578">
        <f t="shared" si="5"/>
        <v>0</v>
      </c>
      <c r="U13" s="600"/>
    </row>
    <row r="14" spans="1:21" ht="15">
      <c r="A14" s="600"/>
      <c r="B14" s="14">
        <v>5</v>
      </c>
      <c r="C14" s="15"/>
      <c r="D14" s="15"/>
      <c r="E14" s="16">
        <v>0</v>
      </c>
      <c r="F14" s="16">
        <v>0</v>
      </c>
      <c r="G14" s="35">
        <f t="shared" si="0"/>
        <v>0</v>
      </c>
      <c r="H14" s="578">
        <f t="shared" si="1"/>
        <v>0</v>
      </c>
      <c r="I14" s="16">
        <v>0</v>
      </c>
      <c r="J14" s="578">
        <f t="shared" si="2"/>
        <v>0</v>
      </c>
      <c r="K14" s="600"/>
      <c r="L14" s="18">
        <f t="shared" si="3"/>
        <v>0</v>
      </c>
      <c r="M14" s="578">
        <f t="shared" si="4"/>
        <v>0</v>
      </c>
      <c r="N14" s="600"/>
      <c r="O14" s="16">
        <v>0</v>
      </c>
      <c r="P14" s="578">
        <f t="shared" ref="P14:P40" si="7">IFERROR(O14/$O$40,0)</f>
        <v>0</v>
      </c>
      <c r="Q14" s="16">
        <v>0</v>
      </c>
      <c r="R14" s="578">
        <f t="shared" si="6"/>
        <v>0</v>
      </c>
      <c r="S14" s="16">
        <v>0</v>
      </c>
      <c r="T14" s="578">
        <f t="shared" si="5"/>
        <v>0</v>
      </c>
      <c r="U14" s="600"/>
    </row>
    <row r="15" spans="1:21" ht="15">
      <c r="A15" s="600"/>
      <c r="B15" s="14">
        <v>6</v>
      </c>
      <c r="C15" s="15"/>
      <c r="D15" s="15"/>
      <c r="E15" s="16">
        <v>0</v>
      </c>
      <c r="F15" s="16">
        <v>0</v>
      </c>
      <c r="G15" s="35">
        <f t="shared" si="0"/>
        <v>0</v>
      </c>
      <c r="H15" s="578">
        <f t="shared" si="1"/>
        <v>0</v>
      </c>
      <c r="I15" s="16">
        <v>0</v>
      </c>
      <c r="J15" s="578">
        <f t="shared" si="2"/>
        <v>0</v>
      </c>
      <c r="K15" s="600"/>
      <c r="L15" s="18">
        <f t="shared" si="3"/>
        <v>0</v>
      </c>
      <c r="M15" s="578">
        <f t="shared" si="4"/>
        <v>0</v>
      </c>
      <c r="N15" s="600"/>
      <c r="O15" s="16">
        <v>0</v>
      </c>
      <c r="P15" s="578">
        <f t="shared" si="7"/>
        <v>0</v>
      </c>
      <c r="Q15" s="16">
        <v>0</v>
      </c>
      <c r="R15" s="578">
        <f t="shared" si="6"/>
        <v>0</v>
      </c>
      <c r="S15" s="16">
        <v>0</v>
      </c>
      <c r="T15" s="578">
        <f t="shared" si="5"/>
        <v>0</v>
      </c>
      <c r="U15" s="600"/>
    </row>
    <row r="16" spans="1:21" ht="15">
      <c r="A16" s="600"/>
      <c r="B16" s="14">
        <v>7</v>
      </c>
      <c r="C16" s="15"/>
      <c r="D16" s="595">
        <f>IFERROR(E16/$E$40,0)</f>
        <v>0</v>
      </c>
      <c r="E16" s="16">
        <v>0</v>
      </c>
      <c r="F16" s="16">
        <v>0</v>
      </c>
      <c r="G16" s="35">
        <f t="shared" si="0"/>
        <v>0</v>
      </c>
      <c r="H16" s="578">
        <f t="shared" si="1"/>
        <v>0</v>
      </c>
      <c r="I16" s="16">
        <v>0</v>
      </c>
      <c r="J16" s="578">
        <f t="shared" si="2"/>
        <v>0</v>
      </c>
      <c r="K16" s="600"/>
      <c r="L16" s="18">
        <f t="shared" si="3"/>
        <v>0</v>
      </c>
      <c r="M16" s="578">
        <f t="shared" si="4"/>
        <v>0</v>
      </c>
      <c r="N16" s="600"/>
      <c r="O16" s="16">
        <v>0</v>
      </c>
      <c r="P16" s="578">
        <f t="shared" si="7"/>
        <v>0</v>
      </c>
      <c r="Q16" s="16">
        <v>0</v>
      </c>
      <c r="R16" s="578">
        <f t="shared" si="6"/>
        <v>0</v>
      </c>
      <c r="S16" s="16">
        <v>0</v>
      </c>
      <c r="T16" s="578">
        <f t="shared" si="5"/>
        <v>0</v>
      </c>
      <c r="U16" s="600"/>
    </row>
    <row r="17" spans="1:21" ht="15">
      <c r="A17" s="600"/>
      <c r="B17" s="14">
        <v>8</v>
      </c>
      <c r="C17" s="15"/>
      <c r="D17" s="595">
        <f t="shared" ref="D17:D39" si="8">IFERROR(E17/$E$40,0)</f>
        <v>0</v>
      </c>
      <c r="E17" s="16">
        <v>0</v>
      </c>
      <c r="F17" s="16">
        <v>0</v>
      </c>
      <c r="G17" s="35">
        <f t="shared" si="0"/>
        <v>0</v>
      </c>
      <c r="H17" s="578">
        <f t="shared" si="1"/>
        <v>0</v>
      </c>
      <c r="I17" s="16">
        <v>0</v>
      </c>
      <c r="J17" s="578">
        <f t="shared" si="2"/>
        <v>0</v>
      </c>
      <c r="K17" s="600"/>
      <c r="L17" s="18">
        <f t="shared" si="3"/>
        <v>0</v>
      </c>
      <c r="M17" s="578">
        <f t="shared" si="4"/>
        <v>0</v>
      </c>
      <c r="N17" s="600"/>
      <c r="O17" s="16">
        <v>0</v>
      </c>
      <c r="P17" s="578">
        <f t="shared" si="7"/>
        <v>0</v>
      </c>
      <c r="Q17" s="16">
        <v>0</v>
      </c>
      <c r="R17" s="578">
        <f t="shared" si="6"/>
        <v>0</v>
      </c>
      <c r="S17" s="16">
        <v>0</v>
      </c>
      <c r="T17" s="578">
        <f t="shared" si="5"/>
        <v>0</v>
      </c>
      <c r="U17" s="600"/>
    </row>
    <row r="18" spans="1:21" ht="15">
      <c r="A18" s="600"/>
      <c r="B18" s="14">
        <v>9</v>
      </c>
      <c r="C18" s="15"/>
      <c r="D18" s="595">
        <f t="shared" si="8"/>
        <v>0</v>
      </c>
      <c r="E18" s="16">
        <v>0</v>
      </c>
      <c r="F18" s="16">
        <v>0</v>
      </c>
      <c r="G18" s="35">
        <f t="shared" si="0"/>
        <v>0</v>
      </c>
      <c r="H18" s="578">
        <f t="shared" si="1"/>
        <v>0</v>
      </c>
      <c r="I18" s="16">
        <v>0</v>
      </c>
      <c r="J18" s="578">
        <f t="shared" si="2"/>
        <v>0</v>
      </c>
      <c r="K18" s="600"/>
      <c r="L18" s="18">
        <f t="shared" si="3"/>
        <v>0</v>
      </c>
      <c r="M18" s="578">
        <f t="shared" si="4"/>
        <v>0</v>
      </c>
      <c r="N18" s="600"/>
      <c r="O18" s="16">
        <v>0</v>
      </c>
      <c r="P18" s="578">
        <f t="shared" si="7"/>
        <v>0</v>
      </c>
      <c r="Q18" s="16">
        <v>0</v>
      </c>
      <c r="R18" s="578">
        <f t="shared" si="6"/>
        <v>0</v>
      </c>
      <c r="S18" s="16">
        <v>0</v>
      </c>
      <c r="T18" s="578">
        <f t="shared" si="5"/>
        <v>0</v>
      </c>
      <c r="U18" s="600"/>
    </row>
    <row r="19" spans="1:21" ht="15">
      <c r="A19" s="600"/>
      <c r="B19" s="14">
        <v>10</v>
      </c>
      <c r="C19" s="15"/>
      <c r="D19" s="595">
        <f t="shared" si="8"/>
        <v>0</v>
      </c>
      <c r="E19" s="16">
        <v>0</v>
      </c>
      <c r="F19" s="16">
        <v>0</v>
      </c>
      <c r="G19" s="35">
        <f t="shared" si="0"/>
        <v>0</v>
      </c>
      <c r="H19" s="578">
        <f t="shared" si="1"/>
        <v>0</v>
      </c>
      <c r="I19" s="16">
        <v>0</v>
      </c>
      <c r="J19" s="578">
        <f t="shared" si="2"/>
        <v>0</v>
      </c>
      <c r="K19" s="600"/>
      <c r="L19" s="18">
        <f t="shared" si="3"/>
        <v>0</v>
      </c>
      <c r="M19" s="578">
        <f t="shared" si="4"/>
        <v>0</v>
      </c>
      <c r="N19" s="600"/>
      <c r="O19" s="16">
        <v>0</v>
      </c>
      <c r="P19" s="578">
        <f t="shared" si="7"/>
        <v>0</v>
      </c>
      <c r="Q19" s="16">
        <v>0</v>
      </c>
      <c r="R19" s="578">
        <f t="shared" si="6"/>
        <v>0</v>
      </c>
      <c r="S19" s="16">
        <v>0</v>
      </c>
      <c r="T19" s="578">
        <f t="shared" si="5"/>
        <v>0</v>
      </c>
      <c r="U19" s="600"/>
    </row>
    <row r="20" spans="1:21" ht="15">
      <c r="A20" s="600"/>
      <c r="B20" s="14">
        <v>11</v>
      </c>
      <c r="C20" s="15"/>
      <c r="D20" s="595">
        <f t="shared" si="8"/>
        <v>0</v>
      </c>
      <c r="E20" s="16">
        <v>0</v>
      </c>
      <c r="F20" s="16">
        <v>0</v>
      </c>
      <c r="G20" s="35">
        <f t="shared" si="0"/>
        <v>0</v>
      </c>
      <c r="H20" s="578">
        <f>IFERROR(G20/$G$40,0)</f>
        <v>0</v>
      </c>
      <c r="I20" s="16">
        <v>0</v>
      </c>
      <c r="J20" s="578">
        <f t="shared" si="2"/>
        <v>0</v>
      </c>
      <c r="K20" s="600"/>
      <c r="L20" s="18">
        <f t="shared" si="3"/>
        <v>0</v>
      </c>
      <c r="M20" s="578">
        <f t="shared" si="4"/>
        <v>0</v>
      </c>
      <c r="N20" s="600"/>
      <c r="O20" s="16">
        <v>0</v>
      </c>
      <c r="P20" s="578">
        <f t="shared" si="7"/>
        <v>0</v>
      </c>
      <c r="Q20" s="16">
        <v>0</v>
      </c>
      <c r="R20" s="578">
        <f t="shared" si="6"/>
        <v>0</v>
      </c>
      <c r="S20" s="16">
        <v>0</v>
      </c>
      <c r="T20" s="578">
        <f t="shared" si="5"/>
        <v>0</v>
      </c>
      <c r="U20" s="600"/>
    </row>
    <row r="21" spans="1:21" ht="15">
      <c r="A21" s="600"/>
      <c r="B21" s="14">
        <v>12</v>
      </c>
      <c r="C21" s="15"/>
      <c r="D21" s="595">
        <f t="shared" si="8"/>
        <v>0</v>
      </c>
      <c r="E21" s="16">
        <v>0</v>
      </c>
      <c r="F21" s="16">
        <v>0</v>
      </c>
      <c r="G21" s="35">
        <f t="shared" si="0"/>
        <v>0</v>
      </c>
      <c r="H21" s="578">
        <f>IFERROR(G21/$G$40,0)</f>
        <v>0</v>
      </c>
      <c r="I21" s="16">
        <v>0</v>
      </c>
      <c r="J21" s="578">
        <f t="shared" si="2"/>
        <v>0</v>
      </c>
      <c r="K21" s="600"/>
      <c r="L21" s="18">
        <f t="shared" si="3"/>
        <v>0</v>
      </c>
      <c r="M21" s="578">
        <f t="shared" si="4"/>
        <v>0</v>
      </c>
      <c r="N21" s="600"/>
      <c r="O21" s="16">
        <v>0</v>
      </c>
      <c r="P21" s="578">
        <f t="shared" si="7"/>
        <v>0</v>
      </c>
      <c r="Q21" s="16">
        <v>0</v>
      </c>
      <c r="R21" s="578">
        <f t="shared" si="6"/>
        <v>0</v>
      </c>
      <c r="S21" s="16">
        <v>0</v>
      </c>
      <c r="T21" s="578">
        <f t="shared" si="5"/>
        <v>0</v>
      </c>
      <c r="U21" s="600"/>
    </row>
    <row r="22" spans="1:21" ht="15">
      <c r="A22" s="600"/>
      <c r="B22" s="14">
        <v>13</v>
      </c>
      <c r="C22" s="15"/>
      <c r="D22" s="595">
        <f t="shared" si="8"/>
        <v>0</v>
      </c>
      <c r="E22" s="16">
        <v>0</v>
      </c>
      <c r="F22" s="16">
        <v>0</v>
      </c>
      <c r="G22" s="35">
        <f t="shared" si="0"/>
        <v>0</v>
      </c>
      <c r="H22" s="578">
        <f>IFERROR(G22/$G$40,0)</f>
        <v>0</v>
      </c>
      <c r="I22" s="16">
        <v>0</v>
      </c>
      <c r="J22" s="578">
        <f t="shared" si="2"/>
        <v>0</v>
      </c>
      <c r="K22" s="600"/>
      <c r="L22" s="18">
        <f t="shared" si="3"/>
        <v>0</v>
      </c>
      <c r="M22" s="578">
        <f t="shared" si="4"/>
        <v>0</v>
      </c>
      <c r="N22" s="600"/>
      <c r="O22" s="16">
        <v>0</v>
      </c>
      <c r="P22" s="578">
        <f t="shared" si="7"/>
        <v>0</v>
      </c>
      <c r="Q22" s="16">
        <v>0</v>
      </c>
      <c r="R22" s="578">
        <f t="shared" si="6"/>
        <v>0</v>
      </c>
      <c r="S22" s="16">
        <v>0</v>
      </c>
      <c r="T22" s="578">
        <f t="shared" si="5"/>
        <v>0</v>
      </c>
      <c r="U22" s="600"/>
    </row>
    <row r="23" spans="1:21" ht="15">
      <c r="A23" s="600"/>
      <c r="B23" s="14">
        <v>14</v>
      </c>
      <c r="C23" s="15"/>
      <c r="D23" s="595">
        <f t="shared" si="8"/>
        <v>0</v>
      </c>
      <c r="E23" s="16">
        <v>0</v>
      </c>
      <c r="F23" s="16">
        <v>0</v>
      </c>
      <c r="G23" s="35">
        <f t="shared" si="0"/>
        <v>0</v>
      </c>
      <c r="H23" s="578">
        <f t="shared" si="1"/>
        <v>0</v>
      </c>
      <c r="I23" s="16">
        <v>0</v>
      </c>
      <c r="J23" s="578">
        <f>IFERROR(I23/$I$40,0)</f>
        <v>0</v>
      </c>
      <c r="K23" s="600"/>
      <c r="L23" s="18">
        <f t="shared" si="3"/>
        <v>0</v>
      </c>
      <c r="M23" s="578">
        <f t="shared" si="4"/>
        <v>0</v>
      </c>
      <c r="N23" s="600"/>
      <c r="O23" s="16">
        <v>0</v>
      </c>
      <c r="P23" s="578">
        <f t="shared" si="7"/>
        <v>0</v>
      </c>
      <c r="Q23" s="16">
        <v>0</v>
      </c>
      <c r="R23" s="578">
        <f t="shared" si="6"/>
        <v>0</v>
      </c>
      <c r="S23" s="16">
        <v>0</v>
      </c>
      <c r="T23" s="578">
        <f t="shared" si="5"/>
        <v>0</v>
      </c>
      <c r="U23" s="600"/>
    </row>
    <row r="24" spans="1:21" ht="15">
      <c r="A24" s="600"/>
      <c r="B24" s="14">
        <v>15</v>
      </c>
      <c r="C24" s="15"/>
      <c r="D24" s="595">
        <f t="shared" si="8"/>
        <v>0</v>
      </c>
      <c r="E24" s="16">
        <v>0</v>
      </c>
      <c r="F24" s="16">
        <v>0</v>
      </c>
      <c r="G24" s="35">
        <f t="shared" si="0"/>
        <v>0</v>
      </c>
      <c r="H24" s="578">
        <f t="shared" si="1"/>
        <v>0</v>
      </c>
      <c r="I24" s="16">
        <v>0</v>
      </c>
      <c r="J24" s="578">
        <f t="shared" si="2"/>
        <v>0</v>
      </c>
      <c r="K24" s="600"/>
      <c r="L24" s="18">
        <f t="shared" si="3"/>
        <v>0</v>
      </c>
      <c r="M24" s="578">
        <f t="shared" si="4"/>
        <v>0</v>
      </c>
      <c r="N24" s="600"/>
      <c r="O24" s="16">
        <v>0</v>
      </c>
      <c r="P24" s="578">
        <f t="shared" si="7"/>
        <v>0</v>
      </c>
      <c r="Q24" s="16">
        <v>0</v>
      </c>
      <c r="R24" s="578">
        <f t="shared" si="6"/>
        <v>0</v>
      </c>
      <c r="S24" s="16">
        <v>0</v>
      </c>
      <c r="T24" s="578">
        <f t="shared" si="5"/>
        <v>0</v>
      </c>
      <c r="U24" s="600"/>
    </row>
    <row r="25" spans="1:21" ht="15">
      <c r="A25" s="600"/>
      <c r="B25" s="14">
        <v>16</v>
      </c>
      <c r="C25" s="15"/>
      <c r="D25" s="595">
        <f t="shared" si="8"/>
        <v>0</v>
      </c>
      <c r="E25" s="16">
        <v>0</v>
      </c>
      <c r="F25" s="16">
        <v>0</v>
      </c>
      <c r="G25" s="35">
        <f t="shared" si="0"/>
        <v>0</v>
      </c>
      <c r="H25" s="578">
        <f t="shared" si="1"/>
        <v>0</v>
      </c>
      <c r="I25" s="16">
        <v>0</v>
      </c>
      <c r="J25" s="578">
        <f t="shared" si="2"/>
        <v>0</v>
      </c>
      <c r="K25" s="600"/>
      <c r="L25" s="18">
        <f t="shared" si="3"/>
        <v>0</v>
      </c>
      <c r="M25" s="578">
        <f t="shared" si="4"/>
        <v>0</v>
      </c>
      <c r="N25" s="600"/>
      <c r="O25" s="16">
        <v>0</v>
      </c>
      <c r="P25" s="578">
        <f>IFERROR(O25/$O$40,0)</f>
        <v>0</v>
      </c>
      <c r="Q25" s="16">
        <v>0</v>
      </c>
      <c r="R25" s="578">
        <f t="shared" si="6"/>
        <v>0</v>
      </c>
      <c r="S25" s="16">
        <v>0</v>
      </c>
      <c r="T25" s="578">
        <f t="shared" si="5"/>
        <v>0</v>
      </c>
      <c r="U25" s="600"/>
    </row>
    <row r="26" spans="1:21" ht="15">
      <c r="A26" s="600"/>
      <c r="B26" s="14">
        <v>17</v>
      </c>
      <c r="C26" s="15"/>
      <c r="D26" s="595">
        <f t="shared" si="8"/>
        <v>0</v>
      </c>
      <c r="E26" s="16">
        <v>0</v>
      </c>
      <c r="F26" s="16">
        <v>0</v>
      </c>
      <c r="G26" s="35">
        <f t="shared" si="0"/>
        <v>0</v>
      </c>
      <c r="H26" s="578">
        <f t="shared" si="1"/>
        <v>0</v>
      </c>
      <c r="I26" s="16">
        <v>0</v>
      </c>
      <c r="J26" s="578">
        <f t="shared" si="2"/>
        <v>0</v>
      </c>
      <c r="K26" s="600"/>
      <c r="L26" s="18">
        <f t="shared" si="3"/>
        <v>0</v>
      </c>
      <c r="M26" s="578">
        <f t="shared" si="4"/>
        <v>0</v>
      </c>
      <c r="N26" s="600"/>
      <c r="O26" s="16">
        <v>0</v>
      </c>
      <c r="P26" s="578">
        <f t="shared" si="7"/>
        <v>0</v>
      </c>
      <c r="Q26" s="16">
        <v>0</v>
      </c>
      <c r="R26" s="578">
        <f t="shared" si="6"/>
        <v>0</v>
      </c>
      <c r="S26" s="16">
        <v>0</v>
      </c>
      <c r="T26" s="578">
        <f t="shared" si="5"/>
        <v>0</v>
      </c>
      <c r="U26" s="600"/>
    </row>
    <row r="27" spans="1:21" ht="15">
      <c r="A27" s="600"/>
      <c r="B27" s="14">
        <v>18</v>
      </c>
      <c r="C27" s="15"/>
      <c r="D27" s="595">
        <f t="shared" si="8"/>
        <v>0</v>
      </c>
      <c r="E27" s="16">
        <v>0</v>
      </c>
      <c r="F27" s="16">
        <v>0</v>
      </c>
      <c r="G27" s="35">
        <f t="shared" si="0"/>
        <v>0</v>
      </c>
      <c r="H27" s="578">
        <f t="shared" si="1"/>
        <v>0</v>
      </c>
      <c r="I27" s="16">
        <v>0</v>
      </c>
      <c r="J27" s="578">
        <f t="shared" si="2"/>
        <v>0</v>
      </c>
      <c r="K27" s="600"/>
      <c r="L27" s="18">
        <f t="shared" si="3"/>
        <v>0</v>
      </c>
      <c r="M27" s="578">
        <f t="shared" si="4"/>
        <v>0</v>
      </c>
      <c r="N27" s="600"/>
      <c r="O27" s="16">
        <v>0</v>
      </c>
      <c r="P27" s="578">
        <f t="shared" si="7"/>
        <v>0</v>
      </c>
      <c r="Q27" s="16">
        <v>0</v>
      </c>
      <c r="R27" s="578">
        <f>IFERROR(Q27/$Q$40,0)</f>
        <v>0</v>
      </c>
      <c r="S27" s="16">
        <v>0</v>
      </c>
      <c r="T27" s="578">
        <f t="shared" si="5"/>
        <v>0</v>
      </c>
      <c r="U27" s="600"/>
    </row>
    <row r="28" spans="1:21" ht="15">
      <c r="A28" s="600"/>
      <c r="B28" s="14">
        <v>19</v>
      </c>
      <c r="C28" s="15"/>
      <c r="D28" s="595">
        <f t="shared" si="8"/>
        <v>0</v>
      </c>
      <c r="E28" s="16">
        <v>0</v>
      </c>
      <c r="F28" s="16">
        <v>0</v>
      </c>
      <c r="G28" s="35">
        <f t="shared" si="0"/>
        <v>0</v>
      </c>
      <c r="H28" s="578">
        <f t="shared" si="1"/>
        <v>0</v>
      </c>
      <c r="I28" s="16">
        <v>0</v>
      </c>
      <c r="J28" s="578">
        <f t="shared" si="2"/>
        <v>0</v>
      </c>
      <c r="K28" s="600"/>
      <c r="L28" s="18">
        <f t="shared" si="3"/>
        <v>0</v>
      </c>
      <c r="M28" s="578">
        <f t="shared" si="4"/>
        <v>0</v>
      </c>
      <c r="N28" s="600"/>
      <c r="O28" s="16">
        <v>0</v>
      </c>
      <c r="P28" s="578">
        <f t="shared" si="7"/>
        <v>0</v>
      </c>
      <c r="Q28" s="16">
        <v>0</v>
      </c>
      <c r="R28" s="578">
        <f t="shared" si="6"/>
        <v>0</v>
      </c>
      <c r="S28" s="16">
        <v>0</v>
      </c>
      <c r="T28" s="578">
        <f t="shared" si="5"/>
        <v>0</v>
      </c>
      <c r="U28" s="600"/>
    </row>
    <row r="29" spans="1:21" ht="15">
      <c r="A29" s="600"/>
      <c r="B29" s="14">
        <v>20</v>
      </c>
      <c r="C29" s="15"/>
      <c r="D29" s="595">
        <f t="shared" si="8"/>
        <v>0</v>
      </c>
      <c r="E29" s="16">
        <v>0</v>
      </c>
      <c r="F29" s="16">
        <v>0</v>
      </c>
      <c r="G29" s="35">
        <f t="shared" si="0"/>
        <v>0</v>
      </c>
      <c r="H29" s="578">
        <f t="shared" si="1"/>
        <v>0</v>
      </c>
      <c r="I29" s="16">
        <v>0</v>
      </c>
      <c r="J29" s="578">
        <f t="shared" si="2"/>
        <v>0</v>
      </c>
      <c r="K29" s="600"/>
      <c r="L29" s="18">
        <f t="shared" si="3"/>
        <v>0</v>
      </c>
      <c r="M29" s="578">
        <f t="shared" si="4"/>
        <v>0</v>
      </c>
      <c r="N29" s="600"/>
      <c r="O29" s="16">
        <v>0</v>
      </c>
      <c r="P29" s="578">
        <f t="shared" si="7"/>
        <v>0</v>
      </c>
      <c r="Q29" s="16">
        <v>0</v>
      </c>
      <c r="R29" s="578">
        <f t="shared" si="6"/>
        <v>0</v>
      </c>
      <c r="S29" s="16">
        <v>0</v>
      </c>
      <c r="T29" s="578">
        <f t="shared" si="5"/>
        <v>0</v>
      </c>
      <c r="U29" s="600"/>
    </row>
    <row r="30" spans="1:21" ht="15">
      <c r="A30" s="600"/>
      <c r="B30" s="14">
        <v>21</v>
      </c>
      <c r="C30" s="15"/>
      <c r="D30" s="595">
        <f t="shared" si="8"/>
        <v>0</v>
      </c>
      <c r="E30" s="16">
        <v>0</v>
      </c>
      <c r="F30" s="16">
        <v>0</v>
      </c>
      <c r="G30" s="35">
        <f t="shared" si="0"/>
        <v>0</v>
      </c>
      <c r="H30" s="578">
        <f t="shared" si="1"/>
        <v>0</v>
      </c>
      <c r="I30" s="16">
        <v>0</v>
      </c>
      <c r="J30" s="578">
        <f t="shared" si="2"/>
        <v>0</v>
      </c>
      <c r="K30" s="600"/>
      <c r="L30" s="18">
        <f t="shared" si="3"/>
        <v>0</v>
      </c>
      <c r="M30" s="578">
        <f t="shared" si="4"/>
        <v>0</v>
      </c>
      <c r="N30" s="600"/>
      <c r="O30" s="16">
        <v>0</v>
      </c>
      <c r="P30" s="578">
        <f t="shared" si="7"/>
        <v>0</v>
      </c>
      <c r="Q30" s="16">
        <v>0</v>
      </c>
      <c r="R30" s="578">
        <f t="shared" si="6"/>
        <v>0</v>
      </c>
      <c r="S30" s="16">
        <v>0</v>
      </c>
      <c r="T30" s="578">
        <f t="shared" si="5"/>
        <v>0</v>
      </c>
      <c r="U30" s="600"/>
    </row>
    <row r="31" spans="1:21" ht="15">
      <c r="A31" s="600"/>
      <c r="B31" s="14">
        <v>22</v>
      </c>
      <c r="C31" s="15"/>
      <c r="D31" s="595">
        <f t="shared" si="8"/>
        <v>0</v>
      </c>
      <c r="E31" s="16">
        <v>0</v>
      </c>
      <c r="F31" s="16">
        <v>0</v>
      </c>
      <c r="G31" s="35">
        <f t="shared" si="0"/>
        <v>0</v>
      </c>
      <c r="H31" s="578">
        <f t="shared" si="1"/>
        <v>0</v>
      </c>
      <c r="I31" s="16">
        <v>0</v>
      </c>
      <c r="J31" s="578">
        <f t="shared" si="2"/>
        <v>0</v>
      </c>
      <c r="K31" s="600"/>
      <c r="L31" s="18">
        <f t="shared" si="3"/>
        <v>0</v>
      </c>
      <c r="M31" s="578">
        <f t="shared" si="4"/>
        <v>0</v>
      </c>
      <c r="N31" s="600"/>
      <c r="O31" s="16">
        <v>0</v>
      </c>
      <c r="P31" s="578">
        <f t="shared" si="7"/>
        <v>0</v>
      </c>
      <c r="Q31" s="16">
        <v>0</v>
      </c>
      <c r="R31" s="578">
        <f t="shared" si="6"/>
        <v>0</v>
      </c>
      <c r="S31" s="16">
        <v>0</v>
      </c>
      <c r="T31" s="578">
        <f>IFERROR(S31/$S$40,0)</f>
        <v>0</v>
      </c>
      <c r="U31" s="600"/>
    </row>
    <row r="32" spans="1:21" ht="15">
      <c r="A32" s="600"/>
      <c r="B32" s="14">
        <v>23</v>
      </c>
      <c r="C32" s="15"/>
      <c r="D32" s="595">
        <f t="shared" si="8"/>
        <v>0</v>
      </c>
      <c r="E32" s="16">
        <v>0</v>
      </c>
      <c r="F32" s="16">
        <v>0</v>
      </c>
      <c r="G32" s="35">
        <f t="shared" si="0"/>
        <v>0</v>
      </c>
      <c r="H32" s="578">
        <f t="shared" si="1"/>
        <v>0</v>
      </c>
      <c r="I32" s="16">
        <v>0</v>
      </c>
      <c r="J32" s="578">
        <f t="shared" si="2"/>
        <v>0</v>
      </c>
      <c r="K32" s="600"/>
      <c r="L32" s="18">
        <f t="shared" si="3"/>
        <v>0</v>
      </c>
      <c r="M32" s="578">
        <f t="shared" si="4"/>
        <v>0</v>
      </c>
      <c r="N32" s="600"/>
      <c r="O32" s="16">
        <v>0</v>
      </c>
      <c r="P32" s="578">
        <f t="shared" si="7"/>
        <v>0</v>
      </c>
      <c r="Q32" s="16">
        <v>0</v>
      </c>
      <c r="R32" s="578">
        <f t="shared" si="6"/>
        <v>0</v>
      </c>
      <c r="S32" s="16">
        <v>0</v>
      </c>
      <c r="T32" s="578">
        <f t="shared" si="5"/>
        <v>0</v>
      </c>
      <c r="U32" s="600"/>
    </row>
    <row r="33" spans="1:21" ht="15">
      <c r="A33" s="600"/>
      <c r="B33" s="14">
        <v>24</v>
      </c>
      <c r="C33" s="15"/>
      <c r="D33" s="595">
        <f t="shared" si="8"/>
        <v>0</v>
      </c>
      <c r="E33" s="16">
        <v>0</v>
      </c>
      <c r="F33" s="16">
        <v>0</v>
      </c>
      <c r="G33" s="35">
        <f t="shared" si="0"/>
        <v>0</v>
      </c>
      <c r="H33" s="578">
        <f t="shared" si="1"/>
        <v>0</v>
      </c>
      <c r="I33" s="16">
        <v>0</v>
      </c>
      <c r="J33" s="578">
        <f t="shared" si="2"/>
        <v>0</v>
      </c>
      <c r="K33" s="600"/>
      <c r="L33" s="18">
        <f t="shared" si="3"/>
        <v>0</v>
      </c>
      <c r="M33" s="578">
        <f t="shared" si="4"/>
        <v>0</v>
      </c>
      <c r="N33" s="600"/>
      <c r="O33" s="16">
        <v>0</v>
      </c>
      <c r="P33" s="578">
        <f t="shared" si="7"/>
        <v>0</v>
      </c>
      <c r="Q33" s="16">
        <v>0</v>
      </c>
      <c r="R33" s="578">
        <f t="shared" si="6"/>
        <v>0</v>
      </c>
      <c r="S33" s="16">
        <v>0</v>
      </c>
      <c r="T33" s="578">
        <f t="shared" si="5"/>
        <v>0</v>
      </c>
      <c r="U33" s="600"/>
    </row>
    <row r="34" spans="1:21" ht="15">
      <c r="A34" s="600"/>
      <c r="B34" s="14">
        <v>25</v>
      </c>
      <c r="C34" s="15"/>
      <c r="D34" s="595">
        <f t="shared" si="8"/>
        <v>0</v>
      </c>
      <c r="E34" s="16">
        <v>0</v>
      </c>
      <c r="F34" s="16">
        <v>0</v>
      </c>
      <c r="G34" s="35">
        <f t="shared" si="0"/>
        <v>0</v>
      </c>
      <c r="H34" s="578">
        <f t="shared" si="1"/>
        <v>0</v>
      </c>
      <c r="I34" s="16">
        <v>0</v>
      </c>
      <c r="J34" s="578">
        <f t="shared" si="2"/>
        <v>0</v>
      </c>
      <c r="K34" s="600"/>
      <c r="L34" s="18">
        <f t="shared" si="3"/>
        <v>0</v>
      </c>
      <c r="M34" s="578">
        <f t="shared" si="4"/>
        <v>0</v>
      </c>
      <c r="N34" s="600"/>
      <c r="O34" s="16">
        <v>0</v>
      </c>
      <c r="P34" s="578">
        <f t="shared" si="7"/>
        <v>0</v>
      </c>
      <c r="Q34" s="16">
        <v>0</v>
      </c>
      <c r="R34" s="578">
        <f t="shared" si="6"/>
        <v>0</v>
      </c>
      <c r="S34" s="16">
        <v>0</v>
      </c>
      <c r="T34" s="578">
        <f t="shared" si="5"/>
        <v>0</v>
      </c>
      <c r="U34" s="600"/>
    </row>
    <row r="35" spans="1:21" ht="15">
      <c r="A35" s="600"/>
      <c r="B35" s="14">
        <v>26</v>
      </c>
      <c r="C35" s="15"/>
      <c r="D35" s="595">
        <f t="shared" si="8"/>
        <v>0</v>
      </c>
      <c r="E35" s="16">
        <v>0</v>
      </c>
      <c r="F35" s="16">
        <v>0</v>
      </c>
      <c r="G35" s="35">
        <f t="shared" si="0"/>
        <v>0</v>
      </c>
      <c r="H35" s="578">
        <f t="shared" si="1"/>
        <v>0</v>
      </c>
      <c r="I35" s="16">
        <v>0</v>
      </c>
      <c r="J35" s="578">
        <f t="shared" si="2"/>
        <v>0</v>
      </c>
      <c r="K35" s="600"/>
      <c r="L35" s="18">
        <f t="shared" si="3"/>
        <v>0</v>
      </c>
      <c r="M35" s="578">
        <f t="shared" si="4"/>
        <v>0</v>
      </c>
      <c r="N35" s="600"/>
      <c r="O35" s="16">
        <v>0</v>
      </c>
      <c r="P35" s="578">
        <f t="shared" si="7"/>
        <v>0</v>
      </c>
      <c r="Q35" s="16">
        <v>0</v>
      </c>
      <c r="R35" s="578">
        <f t="shared" si="6"/>
        <v>0</v>
      </c>
      <c r="S35" s="16">
        <v>0</v>
      </c>
      <c r="T35" s="578">
        <f t="shared" si="5"/>
        <v>0</v>
      </c>
      <c r="U35" s="600"/>
    </row>
    <row r="36" spans="1:21" ht="15">
      <c r="A36" s="600"/>
      <c r="B36" s="14">
        <v>27</v>
      </c>
      <c r="C36" s="15"/>
      <c r="D36" s="595">
        <f t="shared" si="8"/>
        <v>0</v>
      </c>
      <c r="E36" s="16">
        <v>0</v>
      </c>
      <c r="F36" s="16">
        <v>0</v>
      </c>
      <c r="G36" s="35">
        <f t="shared" si="0"/>
        <v>0</v>
      </c>
      <c r="H36" s="578">
        <f t="shared" si="1"/>
        <v>0</v>
      </c>
      <c r="I36" s="16">
        <v>0</v>
      </c>
      <c r="J36" s="578">
        <f t="shared" si="2"/>
        <v>0</v>
      </c>
      <c r="K36" s="600"/>
      <c r="L36" s="18">
        <f t="shared" si="3"/>
        <v>0</v>
      </c>
      <c r="M36" s="578">
        <f t="shared" si="4"/>
        <v>0</v>
      </c>
      <c r="N36" s="600"/>
      <c r="O36" s="16">
        <v>0</v>
      </c>
      <c r="P36" s="578">
        <f t="shared" si="7"/>
        <v>0</v>
      </c>
      <c r="Q36" s="16">
        <v>0</v>
      </c>
      <c r="R36" s="578">
        <f t="shared" si="6"/>
        <v>0</v>
      </c>
      <c r="S36" s="16">
        <v>0</v>
      </c>
      <c r="T36" s="578">
        <f t="shared" si="5"/>
        <v>0</v>
      </c>
      <c r="U36" s="600"/>
    </row>
    <row r="37" spans="1:21" ht="15">
      <c r="A37" s="600"/>
      <c r="B37" s="14">
        <v>28</v>
      </c>
      <c r="C37" s="15"/>
      <c r="D37" s="595">
        <f t="shared" si="8"/>
        <v>0</v>
      </c>
      <c r="E37" s="16">
        <v>0</v>
      </c>
      <c r="F37" s="16">
        <v>0</v>
      </c>
      <c r="G37" s="35">
        <f t="shared" si="0"/>
        <v>0</v>
      </c>
      <c r="H37" s="578">
        <f t="shared" si="1"/>
        <v>0</v>
      </c>
      <c r="I37" s="16">
        <v>0</v>
      </c>
      <c r="J37" s="578">
        <f t="shared" si="2"/>
        <v>0</v>
      </c>
      <c r="K37" s="600"/>
      <c r="L37" s="18">
        <f t="shared" si="3"/>
        <v>0</v>
      </c>
      <c r="M37" s="578">
        <f t="shared" si="4"/>
        <v>0</v>
      </c>
      <c r="N37" s="600"/>
      <c r="O37" s="16">
        <v>0</v>
      </c>
      <c r="P37" s="578">
        <f t="shared" si="7"/>
        <v>0</v>
      </c>
      <c r="Q37" s="16">
        <v>0</v>
      </c>
      <c r="R37" s="578">
        <f t="shared" si="6"/>
        <v>0</v>
      </c>
      <c r="S37" s="16">
        <v>0</v>
      </c>
      <c r="T37" s="578">
        <f t="shared" si="5"/>
        <v>0</v>
      </c>
      <c r="U37" s="600"/>
    </row>
    <row r="38" spans="1:21" ht="15">
      <c r="A38" s="600"/>
      <c r="B38" s="14">
        <v>29</v>
      </c>
      <c r="C38" s="15"/>
      <c r="D38" s="595">
        <f t="shared" si="8"/>
        <v>0</v>
      </c>
      <c r="E38" s="16">
        <v>0</v>
      </c>
      <c r="F38" s="16">
        <v>0</v>
      </c>
      <c r="G38" s="35">
        <f t="shared" si="0"/>
        <v>0</v>
      </c>
      <c r="H38" s="578">
        <f t="shared" si="1"/>
        <v>0</v>
      </c>
      <c r="I38" s="16">
        <v>0</v>
      </c>
      <c r="J38" s="578">
        <f t="shared" si="2"/>
        <v>0</v>
      </c>
      <c r="K38" s="600"/>
      <c r="L38" s="18">
        <f t="shared" si="3"/>
        <v>0</v>
      </c>
      <c r="M38" s="578">
        <f t="shared" si="4"/>
        <v>0</v>
      </c>
      <c r="N38" s="600"/>
      <c r="O38" s="16">
        <v>0</v>
      </c>
      <c r="P38" s="578">
        <f t="shared" si="7"/>
        <v>0</v>
      </c>
      <c r="Q38" s="16">
        <v>0</v>
      </c>
      <c r="R38" s="578">
        <f t="shared" si="6"/>
        <v>0</v>
      </c>
      <c r="S38" s="16">
        <v>0</v>
      </c>
      <c r="T38" s="578">
        <f t="shared" si="5"/>
        <v>0</v>
      </c>
      <c r="U38" s="600"/>
    </row>
    <row r="39" spans="1:21" ht="15.75" thickBot="1">
      <c r="A39" s="600"/>
      <c r="B39" s="22">
        <v>30</v>
      </c>
      <c r="C39" s="23"/>
      <c r="D39" s="595">
        <f t="shared" si="8"/>
        <v>0</v>
      </c>
      <c r="E39" s="24">
        <v>0</v>
      </c>
      <c r="F39" s="24">
        <v>0</v>
      </c>
      <c r="G39" s="35">
        <f>E39+F39</f>
        <v>0</v>
      </c>
      <c r="H39" s="578">
        <f t="shared" si="1"/>
        <v>0</v>
      </c>
      <c r="I39" s="24">
        <v>0</v>
      </c>
      <c r="J39" s="578">
        <f t="shared" si="2"/>
        <v>0</v>
      </c>
      <c r="K39" s="600"/>
      <c r="L39" s="26">
        <f>G39-I39</f>
        <v>0</v>
      </c>
      <c r="M39" s="579">
        <f>IFERROR(L39/I39,0)</f>
        <v>0</v>
      </c>
      <c r="N39" s="600"/>
      <c r="O39" s="24">
        <v>0</v>
      </c>
      <c r="P39" s="578">
        <f t="shared" si="7"/>
        <v>0</v>
      </c>
      <c r="Q39" s="24">
        <v>0</v>
      </c>
      <c r="R39" s="578">
        <f t="shared" si="6"/>
        <v>0</v>
      </c>
      <c r="S39" s="24">
        <v>0</v>
      </c>
      <c r="T39" s="578">
        <f t="shared" si="5"/>
        <v>0</v>
      </c>
      <c r="U39" s="600"/>
    </row>
    <row r="40" spans="1:21" ht="15.75" thickBot="1">
      <c r="A40" s="600"/>
      <c r="B40" s="28" t="s">
        <v>469</v>
      </c>
      <c r="C40" s="29"/>
      <c r="D40" s="29"/>
      <c r="E40" s="30">
        <f t="shared" ref="E40:I40" si="9">SUM(E10:E39)</f>
        <v>0</v>
      </c>
      <c r="F40" s="30">
        <f t="shared" si="9"/>
        <v>0</v>
      </c>
      <c r="G40" s="30">
        <f>SUM(G10:G39)</f>
        <v>0</v>
      </c>
      <c r="H40" s="580">
        <f t="shared" si="1"/>
        <v>0</v>
      </c>
      <c r="I40" s="30">
        <f t="shared" si="9"/>
        <v>0</v>
      </c>
      <c r="J40" s="580">
        <f t="shared" si="2"/>
        <v>0</v>
      </c>
      <c r="K40" s="600"/>
      <c r="L40" s="31">
        <f>SUM(L10:L39)</f>
        <v>0</v>
      </c>
      <c r="M40" s="579">
        <f>IFERROR(L40/I40,0)</f>
        <v>0</v>
      </c>
      <c r="N40" s="600"/>
      <c r="O40" s="31">
        <f>SUM(O10:O39)</f>
        <v>0</v>
      </c>
      <c r="P40" s="580">
        <f t="shared" si="7"/>
        <v>0</v>
      </c>
      <c r="Q40" s="30">
        <f t="shared" ref="Q40" si="10">SUM(Q10:Q39)</f>
        <v>0</v>
      </c>
      <c r="R40" s="580">
        <f t="shared" si="6"/>
        <v>0</v>
      </c>
      <c r="S40" s="30">
        <f t="shared" ref="S40" si="11">SUM(S10:S39)</f>
        <v>0</v>
      </c>
      <c r="T40" s="580">
        <f t="shared" si="5"/>
        <v>0</v>
      </c>
      <c r="U40" s="600"/>
    </row>
    <row r="41" spans="1:21" ht="15" thickTop="1">
      <c r="A41" s="600"/>
      <c r="B41" s="600"/>
      <c r="C41" s="600"/>
      <c r="D41" s="600"/>
      <c r="E41" s="600"/>
      <c r="F41" s="600"/>
      <c r="G41" s="600"/>
      <c r="H41" s="600"/>
      <c r="I41" s="600"/>
      <c r="J41" s="600"/>
      <c r="K41" s="600"/>
      <c r="L41" s="600"/>
      <c r="M41" s="600"/>
      <c r="N41" s="600"/>
      <c r="O41" s="600"/>
      <c r="P41" s="600"/>
      <c r="Q41" s="600"/>
      <c r="R41" s="600"/>
      <c r="S41" s="600"/>
      <c r="T41" s="600"/>
      <c r="U41" s="600"/>
    </row>
    <row r="42" spans="1:21" ht="15">
      <c r="A42" s="600"/>
      <c r="B42" s="600"/>
      <c r="C42" s="598" t="s">
        <v>846</v>
      </c>
      <c r="D42" s="600"/>
      <c r="E42" s="600"/>
      <c r="F42" s="600"/>
      <c r="G42" s="600"/>
      <c r="H42" s="600"/>
      <c r="I42" s="600"/>
      <c r="J42" s="600"/>
      <c r="K42" s="600"/>
      <c r="L42" s="600"/>
      <c r="M42" s="600"/>
      <c r="N42" s="600"/>
      <c r="O42" s="600"/>
      <c r="P42" s="600"/>
      <c r="Q42" s="600"/>
      <c r="R42" s="600"/>
      <c r="S42" s="600"/>
      <c r="T42" s="600"/>
      <c r="U42" s="600"/>
    </row>
    <row r="43" spans="1:21" ht="15">
      <c r="A43" s="600"/>
      <c r="B43" s="600"/>
      <c r="C43" s="598" t="s">
        <v>851</v>
      </c>
      <c r="D43" s="600"/>
      <c r="E43" s="600"/>
      <c r="F43" s="600"/>
      <c r="G43" s="600"/>
      <c r="H43" s="600"/>
      <c r="I43" s="600"/>
      <c r="J43" s="600"/>
      <c r="K43" s="600"/>
      <c r="L43" s="600"/>
      <c r="M43" s="600"/>
      <c r="N43" s="600"/>
      <c r="O43" s="600"/>
      <c r="P43" s="600"/>
      <c r="Q43" s="600"/>
      <c r="R43" s="600"/>
      <c r="S43" s="600"/>
      <c r="T43" s="600"/>
      <c r="U43" s="600"/>
    </row>
    <row r="44" spans="1:21">
      <c r="A44" s="600"/>
      <c r="B44" s="600"/>
      <c r="C44" s="600"/>
      <c r="D44" s="600"/>
      <c r="E44" s="600"/>
      <c r="F44" s="600"/>
      <c r="G44" s="600"/>
      <c r="H44" s="600"/>
      <c r="I44" s="600"/>
      <c r="J44" s="600"/>
      <c r="K44" s="600"/>
      <c r="L44" s="600"/>
      <c r="M44" s="600"/>
      <c r="N44" s="600"/>
      <c r="O44" s="600"/>
      <c r="P44" s="600"/>
      <c r="Q44" s="600"/>
      <c r="R44" s="600"/>
      <c r="S44" s="600"/>
      <c r="T44" s="600"/>
      <c r="U44" s="600"/>
    </row>
  </sheetData>
  <mergeCells count="14">
    <mergeCell ref="R8:R9"/>
    <mergeCell ref="T8:T9"/>
    <mergeCell ref="E7:G7"/>
    <mergeCell ref="L7:M7"/>
    <mergeCell ref="B8:C8"/>
    <mergeCell ref="H8:H9"/>
    <mergeCell ref="J8:J9"/>
    <mergeCell ref="P8:P9"/>
    <mergeCell ref="D3:I3"/>
    <mergeCell ref="D4:I4"/>
    <mergeCell ref="D5:I5"/>
    <mergeCell ref="B3:C3"/>
    <mergeCell ref="B4:C4"/>
    <mergeCell ref="B5:C5"/>
  </mergeCells>
  <pageMargins left="0.7" right="0.7" top="0.75" bottom="0.75" header="0.3" footer="0.3"/>
  <pageSetup paperSize="9" scale="45" orientation="portrait" r:id="rId1"/>
  <colBreaks count="1" manualBreakCount="1">
    <brk id="11" min="1" max="3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W24"/>
  <sheetViews>
    <sheetView workbookViewId="0">
      <selection activeCell="A13" sqref="A13"/>
    </sheetView>
  </sheetViews>
  <sheetFormatPr defaultRowHeight="14.25"/>
  <cols>
    <col min="1" max="1" width="4.140625" style="32" customWidth="1"/>
    <col min="2" max="2" width="36.140625" style="32" customWidth="1"/>
    <col min="3" max="3" width="54.85546875" style="32" customWidth="1"/>
    <col min="4" max="4" width="25" style="32" customWidth="1"/>
    <col min="5" max="5" width="35.28515625" style="32" customWidth="1"/>
    <col min="6" max="6" width="46.85546875" style="32" customWidth="1"/>
    <col min="7" max="7" width="24.28515625" style="32" customWidth="1"/>
    <col min="8" max="8" width="9.140625" style="32"/>
    <col min="9" max="9" width="20.5703125" style="32" customWidth="1"/>
    <col min="10" max="16384" width="9.140625" style="32"/>
  </cols>
  <sheetData>
    <row r="1" spans="1:23" ht="15" thickBot="1">
      <c r="A1" s="182"/>
      <c r="B1" s="182"/>
      <c r="C1" s="182"/>
      <c r="D1" s="182"/>
      <c r="E1" s="182"/>
      <c r="F1" s="182"/>
      <c r="G1" s="182"/>
      <c r="H1" s="182"/>
      <c r="I1" s="182"/>
      <c r="J1" s="182"/>
      <c r="K1" s="182"/>
      <c r="L1" s="182"/>
      <c r="M1" s="182"/>
      <c r="N1" s="182"/>
      <c r="O1" s="182"/>
      <c r="P1" s="182"/>
      <c r="Q1" s="182"/>
      <c r="R1" s="182"/>
      <c r="S1" s="182"/>
      <c r="T1" s="182"/>
      <c r="U1" s="182"/>
      <c r="V1" s="182"/>
      <c r="W1" s="182"/>
    </row>
    <row r="2" spans="1:23" ht="15.75" thickBot="1">
      <c r="A2" s="182"/>
      <c r="B2" s="282" t="s">
        <v>491</v>
      </c>
      <c r="C2" s="283"/>
      <c r="D2" s="283"/>
      <c r="E2" s="284"/>
      <c r="F2" s="182"/>
      <c r="G2" s="182"/>
      <c r="H2" s="182"/>
      <c r="I2" s="182"/>
      <c r="J2" s="182"/>
      <c r="K2" s="182"/>
      <c r="L2" s="182"/>
      <c r="M2" s="182"/>
      <c r="N2" s="182"/>
      <c r="O2" s="182"/>
      <c r="P2" s="182"/>
      <c r="Q2" s="182"/>
      <c r="R2" s="182"/>
      <c r="S2" s="182"/>
      <c r="T2" s="182"/>
      <c r="U2" s="182"/>
      <c r="V2" s="182"/>
      <c r="W2" s="182"/>
    </row>
    <row r="3" spans="1:23" ht="15">
      <c r="A3" s="182"/>
      <c r="B3" s="313" t="s">
        <v>1</v>
      </c>
      <c r="C3" s="891" t="str">
        <f>'OTHER ACCOUNTS PAYABLE'!D3</f>
        <v>(COMPANY NAME)</v>
      </c>
      <c r="D3" s="891"/>
      <c r="E3" s="892"/>
      <c r="F3" s="182"/>
      <c r="G3" s="182"/>
      <c r="H3" s="182"/>
      <c r="I3" s="182"/>
      <c r="J3" s="182"/>
      <c r="K3" s="182"/>
      <c r="L3" s="182"/>
      <c r="M3" s="182"/>
      <c r="N3" s="182"/>
      <c r="O3" s="182"/>
      <c r="P3" s="182"/>
      <c r="Q3" s="182"/>
      <c r="R3" s="182"/>
      <c r="S3" s="182"/>
      <c r="T3" s="182"/>
      <c r="U3" s="182"/>
      <c r="V3" s="182"/>
      <c r="W3" s="182"/>
    </row>
    <row r="4" spans="1:23" ht="15">
      <c r="A4" s="182"/>
      <c r="B4" s="314" t="s">
        <v>2</v>
      </c>
      <c r="C4" s="861" t="str">
        <f>'OTHER ACCOUNTS PAYABLE'!D4</f>
        <v>DD MM YY (e.g. 30 September 2020)</v>
      </c>
      <c r="D4" s="861"/>
      <c r="E4" s="862"/>
      <c r="F4" s="182"/>
      <c r="G4" s="182"/>
      <c r="H4" s="182"/>
      <c r="I4" s="182"/>
      <c r="J4" s="182"/>
      <c r="K4" s="182"/>
      <c r="L4" s="182"/>
      <c r="M4" s="182"/>
      <c r="N4" s="182"/>
      <c r="O4" s="182"/>
      <c r="P4" s="182"/>
      <c r="Q4" s="182"/>
      <c r="R4" s="182"/>
      <c r="S4" s="182"/>
      <c r="T4" s="182"/>
      <c r="U4" s="182"/>
      <c r="V4" s="182"/>
      <c r="W4" s="182"/>
    </row>
    <row r="5" spans="1:23" ht="15.75" thickBot="1">
      <c r="A5" s="182"/>
      <c r="B5" s="315" t="s">
        <v>3</v>
      </c>
      <c r="C5" s="864" t="str">
        <f>'OTHER ACCOUNTS PAYABLE'!D5</f>
        <v>(e.g. 3rd Quarter)</v>
      </c>
      <c r="D5" s="864"/>
      <c r="E5" s="865"/>
      <c r="F5" s="182"/>
      <c r="G5" s="182"/>
      <c r="H5" s="182"/>
      <c r="I5" s="182"/>
      <c r="J5" s="182"/>
      <c r="K5" s="182"/>
      <c r="L5" s="182"/>
      <c r="M5" s="182"/>
      <c r="N5" s="182"/>
      <c r="O5" s="182"/>
      <c r="P5" s="182"/>
      <c r="Q5" s="182"/>
      <c r="R5" s="182"/>
      <c r="S5" s="182"/>
      <c r="T5" s="182"/>
      <c r="U5" s="182"/>
      <c r="V5" s="182"/>
      <c r="W5" s="182"/>
    </row>
    <row r="6" spans="1:23" s="7" customFormat="1">
      <c r="A6" s="182"/>
      <c r="B6" s="182"/>
      <c r="C6" s="182"/>
      <c r="D6" s="182"/>
      <c r="E6" s="182"/>
      <c r="F6" s="182"/>
      <c r="G6" s="182"/>
      <c r="H6" s="182"/>
      <c r="I6" s="182"/>
      <c r="J6" s="182"/>
      <c r="K6" s="182"/>
      <c r="L6" s="182"/>
      <c r="M6" s="182"/>
      <c r="N6" s="182"/>
      <c r="O6" s="182"/>
      <c r="P6" s="182"/>
      <c r="Q6" s="182"/>
      <c r="R6" s="182"/>
      <c r="S6" s="182"/>
      <c r="T6" s="182"/>
      <c r="U6" s="182"/>
      <c r="V6" s="182"/>
      <c r="W6" s="182"/>
    </row>
    <row r="7" spans="1:23" s="7" customFormat="1" ht="15" thickBot="1">
      <c r="A7" s="182"/>
      <c r="B7" s="182"/>
      <c r="C7" s="182"/>
      <c r="D7" s="182"/>
      <c r="E7" s="182"/>
      <c r="F7" s="182"/>
      <c r="G7" s="182"/>
      <c r="H7" s="182"/>
      <c r="I7" s="182"/>
      <c r="J7" s="182"/>
      <c r="K7" s="182"/>
      <c r="L7" s="182"/>
      <c r="M7" s="182"/>
      <c r="N7" s="182"/>
      <c r="O7" s="182"/>
      <c r="P7" s="182"/>
      <c r="Q7" s="182"/>
      <c r="R7" s="182"/>
      <c r="S7" s="182"/>
      <c r="T7" s="182"/>
      <c r="U7" s="182"/>
      <c r="V7" s="182"/>
      <c r="W7" s="182"/>
    </row>
    <row r="8" spans="1:23" s="7" customFormat="1" ht="15.75" thickBot="1">
      <c r="A8" s="182"/>
      <c r="B8" s="944" t="s">
        <v>492</v>
      </c>
      <c r="C8" s="944"/>
      <c r="D8" s="944"/>
      <c r="E8" s="941" t="s">
        <v>493</v>
      </c>
      <c r="F8" s="942"/>
      <c r="G8" s="943"/>
      <c r="H8" s="182"/>
      <c r="I8" s="285" t="s">
        <v>494</v>
      </c>
      <c r="J8" s="182"/>
      <c r="K8" s="286" t="s">
        <v>495</v>
      </c>
      <c r="L8" s="287"/>
      <c r="M8" s="288"/>
      <c r="N8" s="182"/>
      <c r="O8" s="182"/>
      <c r="P8" s="182"/>
      <c r="Q8" s="182"/>
      <c r="R8" s="182"/>
      <c r="S8" s="182"/>
      <c r="T8" s="182"/>
      <c r="U8" s="182"/>
      <c r="V8" s="182"/>
      <c r="W8" s="182"/>
    </row>
    <row r="9" spans="1:23" s="7" customFormat="1" ht="15.75" thickBot="1">
      <c r="A9" s="182"/>
      <c r="B9" s="380" t="s">
        <v>496</v>
      </c>
      <c r="C9" s="380" t="s">
        <v>497</v>
      </c>
      <c r="D9" s="380" t="s">
        <v>498</v>
      </c>
      <c r="E9" s="381" t="s">
        <v>496</v>
      </c>
      <c r="F9" s="380" t="s">
        <v>497</v>
      </c>
      <c r="G9" s="380" t="s">
        <v>498</v>
      </c>
      <c r="H9" s="182"/>
      <c r="I9" s="182"/>
      <c r="J9" s="182"/>
      <c r="K9" s="182"/>
      <c r="L9" s="182"/>
      <c r="M9" s="182"/>
      <c r="N9" s="182"/>
      <c r="O9" s="182"/>
      <c r="P9" s="182"/>
      <c r="Q9" s="182"/>
      <c r="R9" s="182"/>
      <c r="S9" s="182"/>
      <c r="T9" s="182"/>
      <c r="U9" s="182"/>
      <c r="V9" s="182"/>
      <c r="W9" s="182"/>
    </row>
    <row r="10" spans="1:23" s="7" customFormat="1" ht="15">
      <c r="A10" s="182"/>
      <c r="B10" s="180" t="s">
        <v>499</v>
      </c>
      <c r="C10" s="289" t="s">
        <v>503</v>
      </c>
      <c r="D10" s="290">
        <v>0</v>
      </c>
      <c r="E10" s="291" t="s">
        <v>500</v>
      </c>
      <c r="F10" s="289"/>
      <c r="G10" s="292">
        <v>0</v>
      </c>
      <c r="H10" s="182"/>
      <c r="I10" s="293">
        <f t="shared" ref="I10:I23" si="0">D10-G10</f>
        <v>0</v>
      </c>
      <c r="J10" s="182"/>
      <c r="K10" s="294"/>
      <c r="L10" s="295"/>
      <c r="M10" s="295"/>
      <c r="N10" s="295"/>
      <c r="O10" s="295"/>
      <c r="P10" s="295"/>
      <c r="Q10" s="295"/>
      <c r="R10" s="295"/>
      <c r="S10" s="295"/>
      <c r="T10" s="295"/>
      <c r="U10" s="295"/>
      <c r="V10" s="296"/>
      <c r="W10" s="182"/>
    </row>
    <row r="11" spans="1:23" s="7" customFormat="1" ht="15">
      <c r="A11" s="182"/>
      <c r="B11" s="181"/>
      <c r="C11" s="297" t="str">
        <f>C10</f>
        <v>&lt;Please link to SOFP tab&gt;</v>
      </c>
      <c r="D11" s="292">
        <v>0</v>
      </c>
      <c r="E11" s="298"/>
      <c r="F11" s="297"/>
      <c r="G11" s="292">
        <v>0</v>
      </c>
      <c r="H11" s="182"/>
      <c r="I11" s="299">
        <f t="shared" si="0"/>
        <v>0</v>
      </c>
      <c r="J11" s="182"/>
      <c r="K11" s="300"/>
      <c r="L11" s="301"/>
      <c r="M11" s="301"/>
      <c r="N11" s="301"/>
      <c r="O11" s="301"/>
      <c r="P11" s="301"/>
      <c r="Q11" s="301"/>
      <c r="R11" s="301"/>
      <c r="S11" s="301"/>
      <c r="T11" s="301"/>
      <c r="U11" s="301"/>
      <c r="V11" s="302"/>
      <c r="W11" s="182"/>
    </row>
    <row r="12" spans="1:23" s="7" customFormat="1" ht="15">
      <c r="A12" s="182"/>
      <c r="B12" s="181"/>
      <c r="C12" s="297" t="str">
        <f t="shared" ref="C12:C15" si="1">C11</f>
        <v>&lt;Please link to SOFP tab&gt;</v>
      </c>
      <c r="D12" s="292">
        <v>0</v>
      </c>
      <c r="E12" s="298"/>
      <c r="F12" s="297"/>
      <c r="G12" s="292">
        <v>0</v>
      </c>
      <c r="H12" s="182"/>
      <c r="I12" s="299">
        <f t="shared" si="0"/>
        <v>0</v>
      </c>
      <c r="J12" s="182"/>
      <c r="K12" s="300"/>
      <c r="L12" s="301"/>
      <c r="M12" s="301"/>
      <c r="N12" s="301"/>
      <c r="O12" s="301"/>
      <c r="P12" s="301"/>
      <c r="Q12" s="301"/>
      <c r="R12" s="301"/>
      <c r="S12" s="301"/>
      <c r="T12" s="301"/>
      <c r="U12" s="301"/>
      <c r="V12" s="302"/>
      <c r="W12" s="182"/>
    </row>
    <row r="13" spans="1:23" s="7" customFormat="1" ht="15">
      <c r="A13" s="182"/>
      <c r="B13" s="181"/>
      <c r="C13" s="297" t="str">
        <f t="shared" si="1"/>
        <v>&lt;Please link to SOFP tab&gt;</v>
      </c>
      <c r="D13" s="292">
        <v>0</v>
      </c>
      <c r="E13" s="298"/>
      <c r="F13" s="297"/>
      <c r="G13" s="292">
        <v>0</v>
      </c>
      <c r="H13" s="182"/>
      <c r="I13" s="299">
        <f t="shared" si="0"/>
        <v>0</v>
      </c>
      <c r="J13" s="182"/>
      <c r="K13" s="300"/>
      <c r="L13" s="301"/>
      <c r="M13" s="301"/>
      <c r="N13" s="301"/>
      <c r="O13" s="301"/>
      <c r="P13" s="301"/>
      <c r="Q13" s="301"/>
      <c r="R13" s="301"/>
      <c r="S13" s="301"/>
      <c r="T13" s="301"/>
      <c r="U13" s="301"/>
      <c r="V13" s="302"/>
      <c r="W13" s="182"/>
    </row>
    <row r="14" spans="1:23" s="7" customFormat="1" ht="15">
      <c r="A14" s="182"/>
      <c r="B14" s="181"/>
      <c r="C14" s="297" t="str">
        <f t="shared" si="1"/>
        <v>&lt;Please link to SOFP tab&gt;</v>
      </c>
      <c r="D14" s="292">
        <v>0</v>
      </c>
      <c r="E14" s="298"/>
      <c r="F14" s="297"/>
      <c r="G14" s="292">
        <v>0</v>
      </c>
      <c r="H14" s="182"/>
      <c r="I14" s="299">
        <f t="shared" si="0"/>
        <v>0</v>
      </c>
      <c r="J14" s="182"/>
      <c r="K14" s="300"/>
      <c r="L14" s="301"/>
      <c r="M14" s="301"/>
      <c r="N14" s="301"/>
      <c r="O14" s="301"/>
      <c r="P14" s="301"/>
      <c r="Q14" s="301"/>
      <c r="R14" s="301"/>
      <c r="S14" s="301"/>
      <c r="T14" s="301"/>
      <c r="U14" s="301"/>
      <c r="V14" s="302"/>
      <c r="W14" s="182"/>
    </row>
    <row r="15" spans="1:23" s="7" customFormat="1" ht="15.75" thickBot="1">
      <c r="A15" s="182"/>
      <c r="B15" s="181"/>
      <c r="C15" s="297" t="str">
        <f t="shared" si="1"/>
        <v>&lt;Please link to SOFP tab&gt;</v>
      </c>
      <c r="D15" s="292">
        <v>0</v>
      </c>
      <c r="E15" s="298"/>
      <c r="F15" s="297"/>
      <c r="G15" s="292">
        <v>0</v>
      </c>
      <c r="H15" s="182"/>
      <c r="I15" s="299">
        <f t="shared" si="0"/>
        <v>0</v>
      </c>
      <c r="J15" s="182"/>
      <c r="K15" s="300"/>
      <c r="L15" s="301"/>
      <c r="M15" s="301"/>
      <c r="N15" s="301"/>
      <c r="O15" s="301"/>
      <c r="P15" s="301"/>
      <c r="Q15" s="301"/>
      <c r="R15" s="301"/>
      <c r="S15" s="301"/>
      <c r="T15" s="301"/>
      <c r="U15" s="301"/>
      <c r="V15" s="302"/>
      <c r="W15" s="182"/>
    </row>
    <row r="16" spans="1:23" s="7" customFormat="1" ht="15.75" thickBot="1">
      <c r="A16" s="182"/>
      <c r="B16" s="303"/>
      <c r="C16" s="304"/>
      <c r="D16" s="305">
        <f>SUM(D10:D15)</f>
        <v>0</v>
      </c>
      <c r="E16" s="306"/>
      <c r="F16" s="304"/>
      <c r="G16" s="305">
        <f>SUM(G10:G15)</f>
        <v>0</v>
      </c>
      <c r="H16" s="182"/>
      <c r="I16" s="307">
        <f t="shared" si="0"/>
        <v>0</v>
      </c>
      <c r="J16" s="182"/>
      <c r="K16" s="300"/>
      <c r="L16" s="301"/>
      <c r="M16" s="301"/>
      <c r="N16" s="301"/>
      <c r="O16" s="301"/>
      <c r="P16" s="301"/>
      <c r="Q16" s="301"/>
      <c r="R16" s="301"/>
      <c r="S16" s="301"/>
      <c r="T16" s="301"/>
      <c r="U16" s="301"/>
      <c r="V16" s="302"/>
      <c r="W16" s="182"/>
    </row>
    <row r="17" spans="1:23" s="7" customFormat="1" ht="15.75" thickTop="1">
      <c r="A17" s="182"/>
      <c r="B17" s="181" t="s">
        <v>501</v>
      </c>
      <c r="C17" s="297" t="s">
        <v>503</v>
      </c>
      <c r="D17" s="292">
        <v>0</v>
      </c>
      <c r="E17" s="298" t="s">
        <v>502</v>
      </c>
      <c r="F17" s="297"/>
      <c r="G17" s="292">
        <v>0</v>
      </c>
      <c r="H17" s="182"/>
      <c r="I17" s="299">
        <f t="shared" si="0"/>
        <v>0</v>
      </c>
      <c r="J17" s="182"/>
      <c r="K17" s="300"/>
      <c r="L17" s="301"/>
      <c r="M17" s="301"/>
      <c r="N17" s="301"/>
      <c r="O17" s="301"/>
      <c r="P17" s="301"/>
      <c r="Q17" s="301"/>
      <c r="R17" s="301"/>
      <c r="S17" s="301"/>
      <c r="T17" s="301"/>
      <c r="U17" s="301"/>
      <c r="V17" s="302"/>
      <c r="W17" s="182"/>
    </row>
    <row r="18" spans="1:23" s="7" customFormat="1">
      <c r="A18" s="182"/>
      <c r="B18" s="46"/>
      <c r="C18" s="297" t="str">
        <f t="shared" ref="C18:C22" si="2">C17</f>
        <v>&lt;Please link to SOFP tab&gt;</v>
      </c>
      <c r="D18" s="292">
        <v>0</v>
      </c>
      <c r="E18" s="44"/>
      <c r="F18" s="297"/>
      <c r="G18" s="292">
        <v>0</v>
      </c>
      <c r="H18" s="182"/>
      <c r="I18" s="299">
        <f t="shared" si="0"/>
        <v>0</v>
      </c>
      <c r="J18" s="182"/>
      <c r="K18" s="300"/>
      <c r="L18" s="301"/>
      <c r="M18" s="301"/>
      <c r="N18" s="301"/>
      <c r="O18" s="301"/>
      <c r="P18" s="301"/>
      <c r="Q18" s="301"/>
      <c r="R18" s="301"/>
      <c r="S18" s="301"/>
      <c r="T18" s="301"/>
      <c r="U18" s="301"/>
      <c r="V18" s="302"/>
      <c r="W18" s="182"/>
    </row>
    <row r="19" spans="1:23" s="7" customFormat="1">
      <c r="A19" s="182"/>
      <c r="B19" s="46"/>
      <c r="C19" s="297" t="str">
        <f t="shared" si="2"/>
        <v>&lt;Please link to SOFP tab&gt;</v>
      </c>
      <c r="D19" s="292">
        <v>0</v>
      </c>
      <c r="E19" s="44"/>
      <c r="F19" s="297"/>
      <c r="G19" s="292">
        <v>0</v>
      </c>
      <c r="H19" s="182"/>
      <c r="I19" s="299">
        <f t="shared" si="0"/>
        <v>0</v>
      </c>
      <c r="J19" s="182"/>
      <c r="K19" s="300"/>
      <c r="L19" s="301"/>
      <c r="M19" s="301"/>
      <c r="N19" s="301"/>
      <c r="O19" s="301"/>
      <c r="P19" s="301"/>
      <c r="Q19" s="301"/>
      <c r="R19" s="301"/>
      <c r="S19" s="301"/>
      <c r="T19" s="301"/>
      <c r="U19" s="301"/>
      <c r="V19" s="302"/>
      <c r="W19" s="182"/>
    </row>
    <row r="20" spans="1:23" s="7" customFormat="1">
      <c r="A20" s="182"/>
      <c r="B20" s="46"/>
      <c r="C20" s="297" t="str">
        <f t="shared" si="2"/>
        <v>&lt;Please link to SOFP tab&gt;</v>
      </c>
      <c r="D20" s="292">
        <v>0</v>
      </c>
      <c r="E20" s="44"/>
      <c r="F20" s="297"/>
      <c r="G20" s="292">
        <v>0</v>
      </c>
      <c r="H20" s="182"/>
      <c r="I20" s="299">
        <f t="shared" si="0"/>
        <v>0</v>
      </c>
      <c r="J20" s="182"/>
      <c r="K20" s="300"/>
      <c r="L20" s="301"/>
      <c r="M20" s="301"/>
      <c r="N20" s="301"/>
      <c r="O20" s="301"/>
      <c r="P20" s="301"/>
      <c r="Q20" s="301"/>
      <c r="R20" s="301"/>
      <c r="S20" s="301"/>
      <c r="T20" s="301"/>
      <c r="U20" s="301"/>
      <c r="V20" s="302"/>
      <c r="W20" s="182"/>
    </row>
    <row r="21" spans="1:23" s="7" customFormat="1">
      <c r="A21" s="182"/>
      <c r="B21" s="46"/>
      <c r="C21" s="297" t="str">
        <f t="shared" si="2"/>
        <v>&lt;Please link to SOFP tab&gt;</v>
      </c>
      <c r="D21" s="292">
        <v>0</v>
      </c>
      <c r="E21" s="44"/>
      <c r="F21" s="297"/>
      <c r="G21" s="292">
        <v>0</v>
      </c>
      <c r="H21" s="182"/>
      <c r="I21" s="299">
        <f t="shared" si="0"/>
        <v>0</v>
      </c>
      <c r="J21" s="182"/>
      <c r="K21" s="300"/>
      <c r="L21" s="301"/>
      <c r="M21" s="301"/>
      <c r="N21" s="301"/>
      <c r="O21" s="301"/>
      <c r="P21" s="301"/>
      <c r="Q21" s="301"/>
      <c r="R21" s="301"/>
      <c r="S21" s="301"/>
      <c r="T21" s="301"/>
      <c r="U21" s="301"/>
      <c r="V21" s="302"/>
      <c r="W21" s="182"/>
    </row>
    <row r="22" spans="1:23" s="7" customFormat="1" ht="15" thickBot="1">
      <c r="A22" s="182"/>
      <c r="B22" s="46"/>
      <c r="C22" s="297" t="str">
        <f t="shared" si="2"/>
        <v>&lt;Please link to SOFP tab&gt;</v>
      </c>
      <c r="D22" s="292">
        <v>0</v>
      </c>
      <c r="E22" s="44"/>
      <c r="F22" s="297"/>
      <c r="G22" s="292">
        <v>0</v>
      </c>
      <c r="H22" s="182"/>
      <c r="I22" s="299">
        <f t="shared" si="0"/>
        <v>0</v>
      </c>
      <c r="J22" s="182"/>
      <c r="K22" s="300"/>
      <c r="L22" s="301"/>
      <c r="M22" s="301"/>
      <c r="N22" s="301"/>
      <c r="O22" s="301"/>
      <c r="P22" s="301"/>
      <c r="Q22" s="301"/>
      <c r="R22" s="301"/>
      <c r="S22" s="301"/>
      <c r="T22" s="301"/>
      <c r="U22" s="301"/>
      <c r="V22" s="302"/>
      <c r="W22" s="182"/>
    </row>
    <row r="23" spans="1:23" s="7" customFormat="1" ht="15" thickBot="1">
      <c r="A23" s="182"/>
      <c r="B23" s="308"/>
      <c r="C23" s="309"/>
      <c r="D23" s="305">
        <f>SUM(D17:D22)</f>
        <v>0</v>
      </c>
      <c r="E23" s="185"/>
      <c r="F23" s="309"/>
      <c r="G23" s="305">
        <f>SUM(G17:G22)</f>
        <v>0</v>
      </c>
      <c r="H23" s="182"/>
      <c r="I23" s="307">
        <f t="shared" si="0"/>
        <v>0</v>
      </c>
      <c r="J23" s="182"/>
      <c r="K23" s="310"/>
      <c r="L23" s="311"/>
      <c r="M23" s="311"/>
      <c r="N23" s="311"/>
      <c r="O23" s="311"/>
      <c r="P23" s="311"/>
      <c r="Q23" s="311"/>
      <c r="R23" s="311"/>
      <c r="S23" s="311"/>
      <c r="T23" s="311"/>
      <c r="U23" s="311"/>
      <c r="V23" s="312"/>
      <c r="W23" s="182"/>
    </row>
    <row r="24" spans="1:23" s="7" customFormat="1">
      <c r="A24" s="182"/>
      <c r="B24" s="182"/>
      <c r="C24" s="182"/>
      <c r="D24" s="182"/>
      <c r="E24" s="182"/>
      <c r="F24" s="182"/>
      <c r="G24" s="182"/>
      <c r="H24" s="182"/>
      <c r="I24" s="182"/>
      <c r="J24" s="182"/>
      <c r="K24" s="182"/>
      <c r="L24" s="182"/>
      <c r="M24" s="182"/>
      <c r="N24" s="182"/>
      <c r="O24" s="182"/>
      <c r="P24" s="182"/>
      <c r="Q24" s="182"/>
      <c r="R24" s="182"/>
      <c r="S24" s="182"/>
      <c r="T24" s="182"/>
      <c r="U24" s="182"/>
      <c r="V24" s="182"/>
      <c r="W24" s="182"/>
    </row>
  </sheetData>
  <mergeCells count="5">
    <mergeCell ref="C3:E3"/>
    <mergeCell ref="C4:E4"/>
    <mergeCell ref="C5:E5"/>
    <mergeCell ref="E8:G8"/>
    <mergeCell ref="B8:D8"/>
  </mergeCells>
  <pageMargins left="0.7" right="0.7" top="0.75" bottom="0.75" header="0.3" footer="0.3"/>
  <pageSetup paperSize="9" scale="62" orientation="portrait" r:id="rId1"/>
  <colBreaks count="2" manualBreakCount="2">
    <brk id="4" min="1" max="22" man="1"/>
    <brk id="8" min="1" max="22"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J42"/>
  <sheetViews>
    <sheetView topLeftCell="F40" workbookViewId="0">
      <selection activeCell="Q50" sqref="Q50"/>
    </sheetView>
  </sheetViews>
  <sheetFormatPr defaultRowHeight="14.25"/>
  <cols>
    <col min="1" max="1" width="5.42578125" style="713" customWidth="1"/>
    <col min="2" max="2" width="46.85546875" style="713" customWidth="1"/>
    <col min="3" max="3" width="39" style="713" customWidth="1"/>
    <col min="4" max="4" width="35.140625" style="713" customWidth="1"/>
    <col min="5" max="5" width="26" style="713" customWidth="1"/>
    <col min="6" max="6" width="35.28515625" style="713" customWidth="1"/>
    <col min="7" max="7" width="27.140625" style="713" customWidth="1"/>
    <col min="8" max="8" width="21" style="713" customWidth="1"/>
    <col min="9" max="16384" width="9.140625" style="713"/>
  </cols>
  <sheetData>
    <row r="1" spans="1:10" ht="15" thickBot="1">
      <c r="A1" s="712"/>
      <c r="B1" s="712"/>
      <c r="C1" s="712"/>
      <c r="D1" s="712"/>
      <c r="E1" s="712"/>
      <c r="F1" s="712"/>
      <c r="G1" s="712"/>
      <c r="H1" s="712"/>
      <c r="I1" s="712"/>
      <c r="J1" s="712"/>
    </row>
    <row r="2" spans="1:10" ht="15.75" thickBot="1">
      <c r="A2" s="712"/>
      <c r="B2" s="714" t="s">
        <v>504</v>
      </c>
      <c r="C2" s="715"/>
      <c r="D2" s="715"/>
      <c r="E2" s="716"/>
      <c r="F2" s="712"/>
      <c r="G2" s="712"/>
      <c r="H2" s="712"/>
      <c r="I2" s="712"/>
      <c r="J2" s="712"/>
    </row>
    <row r="3" spans="1:10" ht="15">
      <c r="A3" s="712"/>
      <c r="B3" s="717" t="s">
        <v>1</v>
      </c>
      <c r="C3" s="945" t="str">
        <f>COMPOSITE!C3</f>
        <v>(COMPANY NAME)</v>
      </c>
      <c r="D3" s="946"/>
      <c r="E3" s="947"/>
      <c r="F3" s="712"/>
      <c r="G3" s="712"/>
      <c r="H3" s="712"/>
      <c r="I3" s="712"/>
      <c r="J3" s="712"/>
    </row>
    <row r="4" spans="1:10" ht="15">
      <c r="A4" s="712"/>
      <c r="B4" s="718" t="s">
        <v>2</v>
      </c>
      <c r="C4" s="948" t="str">
        <f>COMPOSITE!C4</f>
        <v>DD MM YY (e.g. 30 September 2020)</v>
      </c>
      <c r="D4" s="949"/>
      <c r="E4" s="950"/>
      <c r="F4" s="712"/>
      <c r="G4" s="712"/>
      <c r="H4" s="712"/>
      <c r="I4" s="712"/>
      <c r="J4" s="712"/>
    </row>
    <row r="5" spans="1:10" ht="15.75" thickBot="1">
      <c r="A5" s="712"/>
      <c r="B5" s="719" t="s">
        <v>3</v>
      </c>
      <c r="C5" s="951" t="str">
        <f>COMPOSITE!C5</f>
        <v>(e.g. 3rd Quarter)</v>
      </c>
      <c r="D5" s="952"/>
      <c r="E5" s="953"/>
      <c r="F5" s="712"/>
      <c r="G5" s="712"/>
      <c r="H5" s="712"/>
      <c r="I5" s="712"/>
      <c r="J5" s="712"/>
    </row>
    <row r="6" spans="1:10">
      <c r="A6" s="712"/>
      <c r="B6" s="712"/>
      <c r="C6" s="712"/>
      <c r="D6" s="712"/>
      <c r="E6" s="712"/>
      <c r="F6" s="712"/>
      <c r="G6" s="712"/>
      <c r="H6" s="712"/>
      <c r="I6" s="712"/>
      <c r="J6" s="712"/>
    </row>
    <row r="7" spans="1:10" ht="15" thickBot="1">
      <c r="A7" s="712"/>
      <c r="B7" s="712"/>
      <c r="C7" s="712"/>
      <c r="D7" s="712"/>
      <c r="E7" s="712"/>
      <c r="F7" s="712"/>
      <c r="G7" s="712"/>
      <c r="H7" s="712"/>
      <c r="I7" s="712"/>
      <c r="J7" s="712"/>
    </row>
    <row r="8" spans="1:10" ht="15.75" thickBot="1">
      <c r="A8" s="720"/>
      <c r="B8" s="954" t="s">
        <v>505</v>
      </c>
      <c r="C8" s="954" t="s">
        <v>506</v>
      </c>
      <c r="D8" s="956" t="s">
        <v>507</v>
      </c>
      <c r="E8" s="957"/>
      <c r="F8" s="958" t="s">
        <v>508</v>
      </c>
      <c r="G8" s="959"/>
      <c r="H8" s="954" t="s">
        <v>509</v>
      </c>
      <c r="I8" s="712"/>
      <c r="J8" s="712"/>
    </row>
    <row r="9" spans="1:10" ht="51.75" customHeight="1" thickBot="1">
      <c r="A9" s="721"/>
      <c r="B9" s="955"/>
      <c r="C9" s="955"/>
      <c r="D9" s="722" t="s">
        <v>497</v>
      </c>
      <c r="E9" s="722" t="s">
        <v>893</v>
      </c>
      <c r="F9" s="722" t="s">
        <v>497</v>
      </c>
      <c r="G9" s="722" t="s">
        <v>893</v>
      </c>
      <c r="H9" s="955"/>
      <c r="I9" s="723"/>
      <c r="J9" s="712"/>
    </row>
    <row r="10" spans="1:10" ht="15">
      <c r="A10" s="720">
        <v>1</v>
      </c>
      <c r="B10" s="724" t="s">
        <v>894</v>
      </c>
      <c r="C10" s="725" t="s">
        <v>510</v>
      </c>
      <c r="D10" s="724"/>
      <c r="E10" s="726">
        <v>0</v>
      </c>
      <c r="F10" s="724"/>
      <c r="G10" s="726">
        <v>0</v>
      </c>
      <c r="H10" s="727">
        <f t="shared" ref="H10:H20" si="0">E10-G10</f>
        <v>0</v>
      </c>
      <c r="I10" s="712"/>
      <c r="J10" s="712"/>
    </row>
    <row r="11" spans="1:10" ht="15">
      <c r="A11" s="720">
        <v>2</v>
      </c>
      <c r="B11" s="728" t="s">
        <v>895</v>
      </c>
      <c r="C11" s="725" t="s">
        <v>511</v>
      </c>
      <c r="D11" s="728"/>
      <c r="E11" s="729">
        <v>0</v>
      </c>
      <c r="F11" s="728"/>
      <c r="G11" s="729">
        <v>0</v>
      </c>
      <c r="H11" s="730">
        <f t="shared" si="0"/>
        <v>0</v>
      </c>
      <c r="I11" s="712"/>
      <c r="J11" s="712"/>
    </row>
    <row r="12" spans="1:10" ht="15">
      <c r="A12" s="720">
        <v>3</v>
      </c>
      <c r="B12" s="728"/>
      <c r="C12" s="725" t="s">
        <v>512</v>
      </c>
      <c r="D12" s="728"/>
      <c r="E12" s="729">
        <v>0</v>
      </c>
      <c r="F12" s="728"/>
      <c r="G12" s="729">
        <v>0</v>
      </c>
      <c r="H12" s="730">
        <f t="shared" si="0"/>
        <v>0</v>
      </c>
      <c r="I12" s="712"/>
      <c r="J12" s="712"/>
    </row>
    <row r="13" spans="1:10" ht="15">
      <c r="A13" s="720">
        <v>4</v>
      </c>
      <c r="B13" s="728"/>
      <c r="C13" s="725" t="s">
        <v>513</v>
      </c>
      <c r="D13" s="728"/>
      <c r="E13" s="729">
        <v>0</v>
      </c>
      <c r="F13" s="728"/>
      <c r="G13" s="729">
        <v>0</v>
      </c>
      <c r="H13" s="730">
        <f t="shared" si="0"/>
        <v>0</v>
      </c>
      <c r="I13" s="712"/>
      <c r="J13" s="712"/>
    </row>
    <row r="14" spans="1:10" ht="15">
      <c r="A14" s="720">
        <v>5</v>
      </c>
      <c r="B14" s="725"/>
      <c r="C14" s="725" t="s">
        <v>514</v>
      </c>
      <c r="D14" s="728"/>
      <c r="E14" s="729">
        <v>0</v>
      </c>
      <c r="F14" s="728"/>
      <c r="G14" s="729">
        <v>0</v>
      </c>
      <c r="H14" s="730">
        <f t="shared" si="0"/>
        <v>0</v>
      </c>
      <c r="I14" s="712"/>
      <c r="J14" s="712"/>
    </row>
    <row r="15" spans="1:10" ht="15">
      <c r="A15" s="720">
        <v>6</v>
      </c>
      <c r="B15" s="725"/>
      <c r="C15" s="728" t="s">
        <v>515</v>
      </c>
      <c r="D15" s="728"/>
      <c r="E15" s="729">
        <v>0</v>
      </c>
      <c r="F15" s="728"/>
      <c r="G15" s="729">
        <v>0</v>
      </c>
      <c r="H15" s="730">
        <f t="shared" si="0"/>
        <v>0</v>
      </c>
      <c r="I15" s="712"/>
      <c r="J15" s="712"/>
    </row>
    <row r="16" spans="1:10" ht="15">
      <c r="A16" s="720">
        <v>7</v>
      </c>
      <c r="B16" s="725"/>
      <c r="C16" s="728" t="s">
        <v>516</v>
      </c>
      <c r="D16" s="728"/>
      <c r="E16" s="729">
        <v>0</v>
      </c>
      <c r="F16" s="728"/>
      <c r="G16" s="729">
        <v>0</v>
      </c>
      <c r="H16" s="730">
        <f t="shared" si="0"/>
        <v>0</v>
      </c>
      <c r="I16" s="712"/>
      <c r="J16" s="712"/>
    </row>
    <row r="17" spans="1:10" ht="15">
      <c r="A17" s="720">
        <v>8</v>
      </c>
      <c r="B17" s="725"/>
      <c r="C17" s="728" t="s">
        <v>517</v>
      </c>
      <c r="D17" s="728"/>
      <c r="E17" s="729">
        <v>0</v>
      </c>
      <c r="F17" s="728"/>
      <c r="G17" s="729">
        <v>0</v>
      </c>
      <c r="H17" s="730">
        <f t="shared" si="0"/>
        <v>0</v>
      </c>
      <c r="I17" s="712"/>
      <c r="J17" s="712"/>
    </row>
    <row r="18" spans="1:10" ht="15">
      <c r="A18" s="720">
        <v>9</v>
      </c>
      <c r="B18" s="725"/>
      <c r="C18" s="728" t="s">
        <v>518</v>
      </c>
      <c r="D18" s="728"/>
      <c r="E18" s="729">
        <v>0</v>
      </c>
      <c r="F18" s="728"/>
      <c r="G18" s="729">
        <v>0</v>
      </c>
      <c r="H18" s="730">
        <f t="shared" si="0"/>
        <v>0</v>
      </c>
      <c r="I18" s="712"/>
      <c r="J18" s="712"/>
    </row>
    <row r="19" spans="1:10" ht="15">
      <c r="A19" s="720">
        <v>10</v>
      </c>
      <c r="B19" s="728"/>
      <c r="C19" s="728" t="s">
        <v>519</v>
      </c>
      <c r="D19" s="728"/>
      <c r="E19" s="729">
        <v>0</v>
      </c>
      <c r="F19" s="728"/>
      <c r="G19" s="729">
        <v>0</v>
      </c>
      <c r="H19" s="730">
        <f t="shared" si="0"/>
        <v>0</v>
      </c>
      <c r="I19" s="712"/>
      <c r="J19" s="712"/>
    </row>
    <row r="20" spans="1:10" ht="15">
      <c r="A20" s="720">
        <v>11</v>
      </c>
      <c r="B20" s="728"/>
      <c r="C20" s="728" t="s">
        <v>520</v>
      </c>
      <c r="D20" s="728"/>
      <c r="E20" s="729">
        <v>0</v>
      </c>
      <c r="F20" s="728"/>
      <c r="G20" s="729">
        <v>0</v>
      </c>
      <c r="H20" s="730">
        <f t="shared" si="0"/>
        <v>0</v>
      </c>
      <c r="I20" s="712"/>
      <c r="J20" s="712"/>
    </row>
    <row r="21" spans="1:10" ht="15">
      <c r="A21" s="720">
        <v>12</v>
      </c>
      <c r="B21" s="728"/>
      <c r="C21" s="728" t="s">
        <v>521</v>
      </c>
      <c r="D21" s="728"/>
      <c r="E21" s="729">
        <v>0</v>
      </c>
      <c r="F21" s="728"/>
      <c r="G21" s="729">
        <v>0</v>
      </c>
      <c r="H21" s="730">
        <f t="shared" ref="H21" si="1">E21-G21</f>
        <v>0</v>
      </c>
      <c r="I21" s="712"/>
      <c r="J21" s="712"/>
    </row>
    <row r="22" spans="1:10" ht="15">
      <c r="A22" s="720">
        <v>13</v>
      </c>
      <c r="B22" s="728"/>
      <c r="C22" s="728"/>
      <c r="D22" s="728"/>
      <c r="E22" s="729">
        <v>0</v>
      </c>
      <c r="F22" s="728"/>
      <c r="G22" s="729">
        <v>0</v>
      </c>
      <c r="H22" s="730">
        <f t="shared" ref="H22:H39" si="2">E22-G22</f>
        <v>0</v>
      </c>
      <c r="I22" s="712"/>
      <c r="J22" s="712"/>
    </row>
    <row r="23" spans="1:10" ht="15">
      <c r="A23" s="720">
        <v>14</v>
      </c>
      <c r="B23" s="728"/>
      <c r="C23" s="728"/>
      <c r="D23" s="728"/>
      <c r="E23" s="729">
        <v>0</v>
      </c>
      <c r="F23" s="728"/>
      <c r="G23" s="729">
        <v>0</v>
      </c>
      <c r="H23" s="730">
        <f t="shared" si="2"/>
        <v>0</v>
      </c>
      <c r="I23" s="712"/>
      <c r="J23" s="712"/>
    </row>
    <row r="24" spans="1:10" ht="15">
      <c r="A24" s="720">
        <v>15</v>
      </c>
      <c r="B24" s="728"/>
      <c r="C24" s="728"/>
      <c r="D24" s="728"/>
      <c r="E24" s="729">
        <v>0</v>
      </c>
      <c r="F24" s="728"/>
      <c r="G24" s="729">
        <v>0</v>
      </c>
      <c r="H24" s="730">
        <f t="shared" si="2"/>
        <v>0</v>
      </c>
      <c r="I24" s="712"/>
      <c r="J24" s="712"/>
    </row>
    <row r="25" spans="1:10" ht="15">
      <c r="A25" s="720">
        <v>16</v>
      </c>
      <c r="B25" s="728"/>
      <c r="C25" s="728"/>
      <c r="D25" s="728"/>
      <c r="E25" s="729">
        <v>0</v>
      </c>
      <c r="F25" s="728"/>
      <c r="G25" s="729">
        <v>0</v>
      </c>
      <c r="H25" s="730">
        <f t="shared" si="2"/>
        <v>0</v>
      </c>
      <c r="I25" s="712"/>
      <c r="J25" s="712"/>
    </row>
    <row r="26" spans="1:10" ht="15">
      <c r="A26" s="720">
        <v>17</v>
      </c>
      <c r="B26" s="728"/>
      <c r="C26" s="728"/>
      <c r="D26" s="728"/>
      <c r="E26" s="729">
        <v>0</v>
      </c>
      <c r="F26" s="728"/>
      <c r="G26" s="729">
        <v>0</v>
      </c>
      <c r="H26" s="730">
        <f t="shared" si="2"/>
        <v>0</v>
      </c>
      <c r="I26" s="712"/>
      <c r="J26" s="712"/>
    </row>
    <row r="27" spans="1:10" ht="15">
      <c r="A27" s="720">
        <v>18</v>
      </c>
      <c r="B27" s="728"/>
      <c r="C27" s="728"/>
      <c r="D27" s="728"/>
      <c r="E27" s="729">
        <v>0</v>
      </c>
      <c r="F27" s="728"/>
      <c r="G27" s="729">
        <v>0</v>
      </c>
      <c r="H27" s="730">
        <f t="shared" si="2"/>
        <v>0</v>
      </c>
      <c r="I27" s="712"/>
      <c r="J27" s="712"/>
    </row>
    <row r="28" spans="1:10" ht="15">
      <c r="A28" s="720">
        <v>19</v>
      </c>
      <c r="B28" s="728"/>
      <c r="C28" s="728"/>
      <c r="D28" s="728"/>
      <c r="E28" s="729">
        <v>0</v>
      </c>
      <c r="F28" s="728"/>
      <c r="G28" s="729">
        <v>0</v>
      </c>
      <c r="H28" s="730">
        <f t="shared" si="2"/>
        <v>0</v>
      </c>
      <c r="I28" s="712"/>
      <c r="J28" s="712"/>
    </row>
    <row r="29" spans="1:10" ht="15">
      <c r="A29" s="720">
        <v>20</v>
      </c>
      <c r="B29" s="728"/>
      <c r="C29" s="728"/>
      <c r="D29" s="728"/>
      <c r="E29" s="729">
        <v>0</v>
      </c>
      <c r="F29" s="728"/>
      <c r="G29" s="729">
        <v>0</v>
      </c>
      <c r="H29" s="730">
        <f t="shared" si="2"/>
        <v>0</v>
      </c>
      <c r="I29" s="712"/>
      <c r="J29" s="712"/>
    </row>
    <row r="30" spans="1:10" ht="15">
      <c r="A30" s="720">
        <v>21</v>
      </c>
      <c r="B30" s="728"/>
      <c r="C30" s="728"/>
      <c r="D30" s="728"/>
      <c r="E30" s="729">
        <v>0</v>
      </c>
      <c r="F30" s="728"/>
      <c r="G30" s="729">
        <v>0</v>
      </c>
      <c r="H30" s="730">
        <f t="shared" si="2"/>
        <v>0</v>
      </c>
      <c r="I30" s="712"/>
      <c r="J30" s="712"/>
    </row>
    <row r="31" spans="1:10" ht="15">
      <c r="A31" s="720">
        <v>22</v>
      </c>
      <c r="B31" s="728"/>
      <c r="C31" s="728"/>
      <c r="D31" s="728"/>
      <c r="E31" s="729">
        <v>0</v>
      </c>
      <c r="F31" s="728"/>
      <c r="G31" s="729">
        <v>0</v>
      </c>
      <c r="H31" s="730">
        <f t="shared" si="2"/>
        <v>0</v>
      </c>
      <c r="I31" s="712"/>
      <c r="J31" s="712"/>
    </row>
    <row r="32" spans="1:10" ht="15">
      <c r="A32" s="720">
        <v>23</v>
      </c>
      <c r="B32" s="728"/>
      <c r="C32" s="728"/>
      <c r="D32" s="728"/>
      <c r="E32" s="729">
        <v>0</v>
      </c>
      <c r="F32" s="728"/>
      <c r="G32" s="729">
        <v>0</v>
      </c>
      <c r="H32" s="730">
        <f t="shared" si="2"/>
        <v>0</v>
      </c>
      <c r="I32" s="712"/>
      <c r="J32" s="712"/>
    </row>
    <row r="33" spans="1:10" ht="15">
      <c r="A33" s="720">
        <v>24</v>
      </c>
      <c r="B33" s="728"/>
      <c r="C33" s="728"/>
      <c r="D33" s="728"/>
      <c r="E33" s="729">
        <v>0</v>
      </c>
      <c r="F33" s="728"/>
      <c r="G33" s="729">
        <v>0</v>
      </c>
      <c r="H33" s="730">
        <f t="shared" si="2"/>
        <v>0</v>
      </c>
      <c r="I33" s="712"/>
      <c r="J33" s="712"/>
    </row>
    <row r="34" spans="1:10" ht="15">
      <c r="A34" s="720">
        <v>25</v>
      </c>
      <c r="B34" s="728"/>
      <c r="C34" s="728"/>
      <c r="D34" s="728"/>
      <c r="E34" s="729">
        <v>0</v>
      </c>
      <c r="F34" s="728"/>
      <c r="G34" s="729">
        <v>0</v>
      </c>
      <c r="H34" s="730">
        <f t="shared" si="2"/>
        <v>0</v>
      </c>
      <c r="I34" s="712"/>
      <c r="J34" s="712"/>
    </row>
    <row r="35" spans="1:10" ht="15">
      <c r="A35" s="720">
        <v>26</v>
      </c>
      <c r="B35" s="728"/>
      <c r="C35" s="728"/>
      <c r="D35" s="728"/>
      <c r="E35" s="729">
        <v>0</v>
      </c>
      <c r="F35" s="728"/>
      <c r="G35" s="729">
        <v>0</v>
      </c>
      <c r="H35" s="730">
        <f t="shared" si="2"/>
        <v>0</v>
      </c>
      <c r="I35" s="712"/>
      <c r="J35" s="712"/>
    </row>
    <row r="36" spans="1:10" ht="15">
      <c r="A36" s="720">
        <v>27</v>
      </c>
      <c r="B36" s="728"/>
      <c r="C36" s="728"/>
      <c r="D36" s="728"/>
      <c r="E36" s="729">
        <v>0</v>
      </c>
      <c r="F36" s="728"/>
      <c r="G36" s="729">
        <v>0</v>
      </c>
      <c r="H36" s="730">
        <f t="shared" si="2"/>
        <v>0</v>
      </c>
      <c r="I36" s="712"/>
      <c r="J36" s="712"/>
    </row>
    <row r="37" spans="1:10" ht="15">
      <c r="A37" s="720">
        <v>28</v>
      </c>
      <c r="B37" s="728"/>
      <c r="C37" s="728"/>
      <c r="D37" s="728"/>
      <c r="E37" s="729">
        <v>0</v>
      </c>
      <c r="F37" s="728"/>
      <c r="G37" s="729">
        <v>0</v>
      </c>
      <c r="H37" s="730">
        <f t="shared" si="2"/>
        <v>0</v>
      </c>
      <c r="I37" s="712"/>
      <c r="J37" s="712"/>
    </row>
    <row r="38" spans="1:10" ht="15">
      <c r="A38" s="720">
        <v>29</v>
      </c>
      <c r="B38" s="728"/>
      <c r="C38" s="728"/>
      <c r="D38" s="728"/>
      <c r="E38" s="729">
        <v>0</v>
      </c>
      <c r="F38" s="728"/>
      <c r="G38" s="729">
        <v>0</v>
      </c>
      <c r="H38" s="730">
        <f t="shared" si="2"/>
        <v>0</v>
      </c>
      <c r="I38" s="712"/>
      <c r="J38" s="712"/>
    </row>
    <row r="39" spans="1:10" ht="15.75" thickBot="1">
      <c r="A39" s="720">
        <v>30</v>
      </c>
      <c r="B39" s="731"/>
      <c r="C39" s="731"/>
      <c r="D39" s="731"/>
      <c r="E39" s="732">
        <v>0</v>
      </c>
      <c r="F39" s="731"/>
      <c r="G39" s="732">
        <v>0</v>
      </c>
      <c r="H39" s="733">
        <f t="shared" si="2"/>
        <v>0</v>
      </c>
      <c r="I39" s="712"/>
      <c r="J39" s="712"/>
    </row>
    <row r="40" spans="1:10" ht="15.75" thickBot="1">
      <c r="A40" s="712"/>
      <c r="E40" s="734">
        <f>SUM(E10:E39)</f>
        <v>0</v>
      </c>
      <c r="F40" s="735"/>
      <c r="G40" s="736">
        <f>SUM(G10:G39)</f>
        <v>0</v>
      </c>
      <c r="H40" s="734">
        <f>SUM(H10:H39)</f>
        <v>0</v>
      </c>
      <c r="I40" s="712"/>
      <c r="J40" s="712"/>
    </row>
    <row r="41" spans="1:10" ht="15" thickTop="1">
      <c r="A41" s="712"/>
      <c r="B41" s="712"/>
      <c r="C41" s="712"/>
      <c r="D41" s="712"/>
      <c r="E41" s="712"/>
      <c r="F41" s="712"/>
      <c r="G41" s="712"/>
      <c r="H41" s="712"/>
      <c r="I41" s="712"/>
      <c r="J41" s="712"/>
    </row>
    <row r="42" spans="1:10">
      <c r="A42" s="712"/>
      <c r="B42" s="712"/>
      <c r="C42" s="712"/>
      <c r="D42" s="712"/>
      <c r="E42" s="712"/>
      <c r="F42" s="712"/>
      <c r="G42" s="712"/>
      <c r="H42" s="712"/>
      <c r="I42" s="712"/>
      <c r="J42" s="712"/>
    </row>
  </sheetData>
  <mergeCells count="8">
    <mergeCell ref="F8:G8"/>
    <mergeCell ref="H8:H9"/>
    <mergeCell ref="C3:E3"/>
    <mergeCell ref="C4:E4"/>
    <mergeCell ref="C5:E5"/>
    <mergeCell ref="B8:B9"/>
    <mergeCell ref="C8:C9"/>
    <mergeCell ref="D8:E8"/>
  </mergeCells>
  <pageMargins left="0.7" right="0.7" top="0.75" bottom="0.75" header="0.3" footer="0.3"/>
  <pageSetup paperSize="9" scale="69" orientation="portrait" r:id="rId1"/>
  <colBreaks count="1" manualBreakCount="1">
    <brk id="4" min="1" max="3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M122"/>
  <sheetViews>
    <sheetView zoomScale="84" zoomScaleNormal="84" workbookViewId="0">
      <selection activeCell="B1" sqref="B1"/>
    </sheetView>
  </sheetViews>
  <sheetFormatPr defaultColWidth="9.140625" defaultRowHeight="14.25"/>
  <cols>
    <col min="1" max="1" width="5" style="7" customWidth="1"/>
    <col min="2" max="2" width="26.7109375" style="7" customWidth="1"/>
    <col min="3" max="3" width="37.5703125" style="7" customWidth="1"/>
    <col min="4" max="4" width="9.140625" style="7"/>
    <col min="5" max="5" width="32.85546875" style="7" customWidth="1"/>
    <col min="6" max="6" width="23" style="7" customWidth="1"/>
    <col min="7" max="8" width="21" style="7" customWidth="1"/>
    <col min="9" max="9" width="16" style="7" customWidth="1"/>
    <col min="10" max="10" width="9.140625" style="32"/>
    <col min="11" max="11" width="30.140625" style="7" customWidth="1"/>
    <col min="12" max="12" width="24.140625" style="7" customWidth="1"/>
    <col min="13" max="13" width="9.140625" style="32"/>
    <col min="14" max="16384" width="9.140625" style="7"/>
  </cols>
  <sheetData>
    <row r="1" spans="1:13" s="36" customFormat="1" ht="17.25" customHeight="1" thickBot="1">
      <c r="A1" s="188"/>
      <c r="B1" s="319"/>
      <c r="C1" s="320"/>
      <c r="D1" s="317"/>
      <c r="E1" s="188"/>
      <c r="F1" s="188"/>
      <c r="G1" s="188"/>
      <c r="H1" s="188"/>
      <c r="I1" s="188"/>
      <c r="J1" s="188"/>
      <c r="K1" s="188"/>
      <c r="L1" s="188"/>
      <c r="M1" s="188"/>
    </row>
    <row r="2" spans="1:13" s="36" customFormat="1" ht="17.25" customHeight="1" thickBot="1">
      <c r="A2" s="188"/>
      <c r="B2" s="960" t="s">
        <v>686</v>
      </c>
      <c r="C2" s="961"/>
      <c r="D2" s="961"/>
      <c r="E2" s="188"/>
      <c r="F2" s="188"/>
      <c r="G2" s="188"/>
      <c r="H2" s="188"/>
      <c r="I2" s="188"/>
      <c r="J2" s="188"/>
      <c r="K2" s="188"/>
      <c r="L2" s="188"/>
      <c r="M2" s="188"/>
    </row>
    <row r="3" spans="1:13" s="32" customFormat="1" ht="18.75" customHeight="1">
      <c r="A3" s="182"/>
      <c r="B3" s="165" t="s">
        <v>1</v>
      </c>
      <c r="C3" s="964" t="str">
        <f>Instructions!C2</f>
        <v>(COMPANY NAME)</v>
      </c>
      <c r="D3" s="965"/>
      <c r="E3" s="182"/>
      <c r="F3" s="182"/>
      <c r="G3" s="182"/>
      <c r="H3" s="182"/>
      <c r="I3" s="182"/>
      <c r="J3" s="182"/>
      <c r="K3" s="182"/>
      <c r="L3" s="182"/>
      <c r="M3" s="182"/>
    </row>
    <row r="4" spans="1:13" s="32" customFormat="1" ht="15">
      <c r="A4" s="182"/>
      <c r="B4" s="166" t="s">
        <v>2</v>
      </c>
      <c r="C4" s="966" t="str">
        <f>Instructions!C3</f>
        <v>DD MM YY (e.g. 30 September 2020)</v>
      </c>
      <c r="D4" s="967"/>
      <c r="E4" s="182"/>
      <c r="F4" s="182"/>
      <c r="G4" s="182"/>
      <c r="H4" s="182"/>
      <c r="I4" s="182"/>
      <c r="J4" s="182"/>
      <c r="K4" s="182"/>
      <c r="L4" s="182"/>
      <c r="M4" s="182"/>
    </row>
    <row r="5" spans="1:13" s="32" customFormat="1" ht="15.75" thickBot="1">
      <c r="A5" s="182"/>
      <c r="B5" s="167" t="s">
        <v>3</v>
      </c>
      <c r="C5" s="968" t="str">
        <f>Instructions!C4</f>
        <v>(e.g. 3rd Quarter)</v>
      </c>
      <c r="D5" s="969"/>
      <c r="E5" s="182"/>
      <c r="F5" s="182"/>
      <c r="G5" s="182"/>
      <c r="H5" s="182"/>
      <c r="I5" s="182"/>
      <c r="J5" s="182"/>
      <c r="K5" s="182"/>
      <c r="L5" s="182"/>
      <c r="M5" s="182"/>
    </row>
    <row r="6" spans="1:13" s="32" customFormat="1" ht="15" thickBot="1">
      <c r="A6" s="182"/>
      <c r="B6" s="182"/>
      <c r="C6" s="182"/>
      <c r="D6" s="182"/>
      <c r="E6" s="182"/>
      <c r="F6" s="182"/>
      <c r="G6" s="182"/>
      <c r="H6" s="182"/>
      <c r="I6" s="182"/>
      <c r="J6" s="182"/>
      <c r="K6" s="182"/>
      <c r="L6" s="182"/>
      <c r="M6" s="182"/>
    </row>
    <row r="7" spans="1:13" s="32" customFormat="1" ht="15.75" thickBot="1">
      <c r="A7" s="182"/>
      <c r="B7" s="182"/>
      <c r="C7" s="182"/>
      <c r="D7" s="182"/>
      <c r="E7" s="182"/>
      <c r="F7" s="182"/>
      <c r="G7" s="182"/>
      <c r="H7" s="182"/>
      <c r="I7" s="182"/>
      <c r="J7" s="182"/>
      <c r="K7" s="962" t="s">
        <v>522</v>
      </c>
      <c r="L7" s="963"/>
      <c r="M7" s="182"/>
    </row>
    <row r="8" spans="1:13" ht="33.75" customHeight="1" thickBot="1">
      <c r="A8" s="182"/>
      <c r="B8" s="383" t="s">
        <v>523</v>
      </c>
      <c r="C8" s="383" t="s">
        <v>524</v>
      </c>
      <c r="D8" s="383" t="s">
        <v>12</v>
      </c>
      <c r="E8" s="383" t="s">
        <v>525</v>
      </c>
      <c r="F8" s="383" t="s">
        <v>526</v>
      </c>
      <c r="G8" s="383" t="s">
        <v>300</v>
      </c>
      <c r="H8" s="383" t="s">
        <v>469</v>
      </c>
      <c r="I8" s="383" t="s">
        <v>12</v>
      </c>
      <c r="J8" s="182"/>
      <c r="K8" s="148" t="s">
        <v>527</v>
      </c>
      <c r="L8" s="148" t="s">
        <v>528</v>
      </c>
      <c r="M8" s="182"/>
    </row>
    <row r="9" spans="1:13" ht="15">
      <c r="A9" s="191">
        <v>1</v>
      </c>
      <c r="B9" s="737"/>
      <c r="C9" s="738"/>
      <c r="D9" s="738"/>
      <c r="E9" s="149"/>
      <c r="F9" s="150">
        <v>0</v>
      </c>
      <c r="G9" s="151">
        <v>0</v>
      </c>
      <c r="H9" s="152">
        <f t="shared" ref="H9:H23" si="0">F9+G9</f>
        <v>0</v>
      </c>
      <c r="I9" s="153">
        <f t="shared" ref="I9:I24" si="1">IFERROR(H9/$H$24,0)</f>
        <v>0</v>
      </c>
      <c r="J9" s="182"/>
      <c r="K9" s="182"/>
      <c r="L9" s="182"/>
      <c r="M9" s="182"/>
    </row>
    <row r="10" spans="1:13" ht="15">
      <c r="A10" s="191">
        <f>+A9+1</f>
        <v>2</v>
      </c>
      <c r="B10" s="739"/>
      <c r="C10" s="740"/>
      <c r="D10" s="740"/>
      <c r="E10" s="154"/>
      <c r="F10" s="151">
        <v>0</v>
      </c>
      <c r="G10" s="151">
        <v>0</v>
      </c>
      <c r="H10" s="155">
        <f t="shared" si="0"/>
        <v>0</v>
      </c>
      <c r="I10" s="153">
        <f t="shared" si="1"/>
        <v>0</v>
      </c>
      <c r="J10" s="188"/>
      <c r="K10" s="188"/>
      <c r="L10" s="188"/>
      <c r="M10" s="182"/>
    </row>
    <row r="11" spans="1:13" ht="15">
      <c r="A11" s="191">
        <f t="shared" ref="A11:A23" si="2">+A10+1</f>
        <v>3</v>
      </c>
      <c r="B11" s="739"/>
      <c r="C11" s="740"/>
      <c r="D11" s="740"/>
      <c r="E11" s="154"/>
      <c r="F11" s="151">
        <v>0</v>
      </c>
      <c r="G11" s="151">
        <v>0</v>
      </c>
      <c r="H11" s="155">
        <f t="shared" si="0"/>
        <v>0</v>
      </c>
      <c r="I11" s="153">
        <f t="shared" si="1"/>
        <v>0</v>
      </c>
      <c r="J11" s="188"/>
      <c r="K11" s="188"/>
      <c r="L11" s="188"/>
      <c r="M11" s="182"/>
    </row>
    <row r="12" spans="1:13" ht="15">
      <c r="A12" s="191">
        <f t="shared" si="2"/>
        <v>4</v>
      </c>
      <c r="B12" s="739"/>
      <c r="C12" s="740"/>
      <c r="D12" s="740"/>
      <c r="E12" s="154"/>
      <c r="F12" s="151">
        <v>0</v>
      </c>
      <c r="G12" s="151">
        <v>0</v>
      </c>
      <c r="H12" s="155">
        <f t="shared" si="0"/>
        <v>0</v>
      </c>
      <c r="I12" s="153">
        <f t="shared" si="1"/>
        <v>0</v>
      </c>
      <c r="J12" s="188"/>
      <c r="K12" s="188"/>
      <c r="L12" s="188"/>
      <c r="M12" s="182"/>
    </row>
    <row r="13" spans="1:13" ht="15">
      <c r="A13" s="191">
        <f t="shared" si="2"/>
        <v>5</v>
      </c>
      <c r="B13" s="739"/>
      <c r="C13" s="740"/>
      <c r="D13" s="740"/>
      <c r="E13" s="154"/>
      <c r="F13" s="151">
        <v>0</v>
      </c>
      <c r="G13" s="151">
        <v>0</v>
      </c>
      <c r="H13" s="155">
        <f t="shared" si="0"/>
        <v>0</v>
      </c>
      <c r="I13" s="153">
        <f t="shared" si="1"/>
        <v>0</v>
      </c>
      <c r="J13" s="188"/>
      <c r="K13" s="188"/>
      <c r="L13" s="188"/>
      <c r="M13" s="182"/>
    </row>
    <row r="14" spans="1:13" ht="15">
      <c r="A14" s="191">
        <f t="shared" si="2"/>
        <v>6</v>
      </c>
      <c r="B14" s="739"/>
      <c r="C14" s="740"/>
      <c r="D14" s="740"/>
      <c r="E14" s="154"/>
      <c r="F14" s="151">
        <v>0</v>
      </c>
      <c r="G14" s="151">
        <v>0</v>
      </c>
      <c r="H14" s="155">
        <f t="shared" si="0"/>
        <v>0</v>
      </c>
      <c r="I14" s="153">
        <f t="shared" si="1"/>
        <v>0</v>
      </c>
      <c r="J14" s="188"/>
      <c r="K14" s="188"/>
      <c r="L14" s="188"/>
      <c r="M14" s="182"/>
    </row>
    <row r="15" spans="1:13" ht="15">
      <c r="A15" s="191">
        <f t="shared" si="2"/>
        <v>7</v>
      </c>
      <c r="B15" s="739"/>
      <c r="C15" s="740"/>
      <c r="D15" s="740"/>
      <c r="E15" s="154"/>
      <c r="F15" s="151">
        <v>0</v>
      </c>
      <c r="G15" s="151">
        <v>0</v>
      </c>
      <c r="H15" s="155">
        <f t="shared" si="0"/>
        <v>0</v>
      </c>
      <c r="I15" s="153">
        <f t="shared" si="1"/>
        <v>0</v>
      </c>
      <c r="J15" s="188"/>
      <c r="K15" s="188"/>
      <c r="L15" s="188"/>
      <c r="M15" s="182"/>
    </row>
    <row r="16" spans="1:13" ht="15">
      <c r="A16" s="191">
        <f t="shared" si="2"/>
        <v>8</v>
      </c>
      <c r="B16" s="739"/>
      <c r="C16" s="740"/>
      <c r="D16" s="740"/>
      <c r="E16" s="154"/>
      <c r="F16" s="151">
        <v>0</v>
      </c>
      <c r="G16" s="151">
        <v>0</v>
      </c>
      <c r="H16" s="155">
        <f t="shared" si="0"/>
        <v>0</v>
      </c>
      <c r="I16" s="153">
        <f t="shared" si="1"/>
        <v>0</v>
      </c>
      <c r="J16" s="188"/>
      <c r="K16" s="188"/>
      <c r="L16" s="188"/>
      <c r="M16" s="182"/>
    </row>
    <row r="17" spans="1:13" ht="15">
      <c r="A17" s="191">
        <f t="shared" si="2"/>
        <v>9</v>
      </c>
      <c r="B17" s="739"/>
      <c r="C17" s="740"/>
      <c r="D17" s="740"/>
      <c r="E17" s="154"/>
      <c r="F17" s="151">
        <v>0</v>
      </c>
      <c r="G17" s="151">
        <v>0</v>
      </c>
      <c r="H17" s="155">
        <f t="shared" si="0"/>
        <v>0</v>
      </c>
      <c r="I17" s="153">
        <f t="shared" si="1"/>
        <v>0</v>
      </c>
      <c r="J17" s="188"/>
      <c r="K17" s="188"/>
      <c r="L17" s="188"/>
      <c r="M17" s="182"/>
    </row>
    <row r="18" spans="1:13" ht="15">
      <c r="A18" s="191">
        <f t="shared" si="2"/>
        <v>10</v>
      </c>
      <c r="B18" s="739"/>
      <c r="C18" s="740"/>
      <c r="D18" s="740"/>
      <c r="E18" s="154"/>
      <c r="F18" s="151">
        <v>0</v>
      </c>
      <c r="G18" s="151">
        <v>0</v>
      </c>
      <c r="H18" s="155">
        <f t="shared" si="0"/>
        <v>0</v>
      </c>
      <c r="I18" s="153">
        <f t="shared" si="1"/>
        <v>0</v>
      </c>
      <c r="J18" s="188"/>
      <c r="K18" s="188"/>
      <c r="L18" s="188"/>
      <c r="M18" s="182"/>
    </row>
    <row r="19" spans="1:13" ht="15">
      <c r="A19" s="191">
        <f t="shared" si="2"/>
        <v>11</v>
      </c>
      <c r="B19" s="739"/>
      <c r="C19" s="740"/>
      <c r="D19" s="740"/>
      <c r="E19" s="154"/>
      <c r="F19" s="151">
        <v>0</v>
      </c>
      <c r="G19" s="151">
        <v>0</v>
      </c>
      <c r="H19" s="155">
        <f t="shared" si="0"/>
        <v>0</v>
      </c>
      <c r="I19" s="153">
        <f t="shared" si="1"/>
        <v>0</v>
      </c>
      <c r="J19" s="188"/>
      <c r="K19" s="188"/>
      <c r="L19" s="188"/>
      <c r="M19" s="182"/>
    </row>
    <row r="20" spans="1:13" ht="15">
      <c r="A20" s="191">
        <f t="shared" si="2"/>
        <v>12</v>
      </c>
      <c r="B20" s="739"/>
      <c r="C20" s="740"/>
      <c r="D20" s="740"/>
      <c r="E20" s="154"/>
      <c r="F20" s="151">
        <v>0</v>
      </c>
      <c r="G20" s="151">
        <v>0</v>
      </c>
      <c r="H20" s="155">
        <f t="shared" si="0"/>
        <v>0</v>
      </c>
      <c r="I20" s="153">
        <f t="shared" si="1"/>
        <v>0</v>
      </c>
      <c r="J20" s="188"/>
      <c r="K20" s="188"/>
      <c r="L20" s="188"/>
      <c r="M20" s="182"/>
    </row>
    <row r="21" spans="1:13" ht="15">
      <c r="A21" s="191">
        <f t="shared" si="2"/>
        <v>13</v>
      </c>
      <c r="B21" s="739"/>
      <c r="C21" s="740"/>
      <c r="D21" s="740"/>
      <c r="E21" s="154"/>
      <c r="F21" s="151">
        <v>0</v>
      </c>
      <c r="G21" s="151">
        <v>0</v>
      </c>
      <c r="H21" s="155">
        <f t="shared" si="0"/>
        <v>0</v>
      </c>
      <c r="I21" s="153">
        <f t="shared" si="1"/>
        <v>0</v>
      </c>
      <c r="J21" s="188"/>
      <c r="K21" s="188"/>
      <c r="L21" s="188"/>
      <c r="M21" s="182"/>
    </row>
    <row r="22" spans="1:13" ht="15">
      <c r="A22" s="191">
        <f t="shared" si="2"/>
        <v>14</v>
      </c>
      <c r="B22" s="739"/>
      <c r="C22" s="740"/>
      <c r="D22" s="740"/>
      <c r="E22" s="154"/>
      <c r="F22" s="151">
        <v>0</v>
      </c>
      <c r="G22" s="151">
        <v>0</v>
      </c>
      <c r="H22" s="155">
        <f t="shared" si="0"/>
        <v>0</v>
      </c>
      <c r="I22" s="153">
        <f t="shared" si="1"/>
        <v>0</v>
      </c>
      <c r="J22" s="188"/>
      <c r="K22" s="188"/>
      <c r="L22" s="188"/>
      <c r="M22" s="182"/>
    </row>
    <row r="23" spans="1:13" ht="15.75" thickBot="1">
      <c r="A23" s="191">
        <f t="shared" si="2"/>
        <v>15</v>
      </c>
      <c r="B23" s="739"/>
      <c r="C23" s="740"/>
      <c r="D23" s="740"/>
      <c r="E23" s="154"/>
      <c r="F23" s="151">
        <v>0</v>
      </c>
      <c r="G23" s="151">
        <v>0</v>
      </c>
      <c r="H23" s="155">
        <f t="shared" si="0"/>
        <v>0</v>
      </c>
      <c r="I23" s="153">
        <f t="shared" si="1"/>
        <v>0</v>
      </c>
      <c r="J23" s="188"/>
      <c r="K23" s="188"/>
      <c r="L23" s="188"/>
      <c r="M23" s="182"/>
    </row>
    <row r="24" spans="1:13" ht="15.75" thickBot="1">
      <c r="A24" s="182"/>
      <c r="B24" s="584" t="str">
        <f>SOCI!D54</f>
        <v>80.5.13</v>
      </c>
      <c r="C24" s="587" t="str">
        <f>SOCI!F54</f>
        <v>Others</v>
      </c>
      <c r="D24" s="585">
        <f>SOCI!M54</f>
        <v>0</v>
      </c>
      <c r="E24" s="337"/>
      <c r="F24" s="586">
        <f>SUM(F9:F23)</f>
        <v>0</v>
      </c>
      <c r="G24" s="586">
        <f>SUM(G9:G23)</f>
        <v>0</v>
      </c>
      <c r="H24" s="586">
        <f>SUM(H9:H23)</f>
        <v>0</v>
      </c>
      <c r="I24" s="153">
        <f t="shared" si="1"/>
        <v>0</v>
      </c>
      <c r="J24" s="188"/>
      <c r="K24" s="161">
        <f>SUM(H9:H23)-H24</f>
        <v>0</v>
      </c>
      <c r="L24" s="162">
        <f>SUM(I9:I23)-I24</f>
        <v>0</v>
      </c>
      <c r="M24" s="182"/>
    </row>
    <row r="25" spans="1:13" ht="15">
      <c r="A25" s="191">
        <v>1</v>
      </c>
      <c r="B25" s="972"/>
      <c r="C25" s="973"/>
      <c r="D25" s="973"/>
      <c r="E25" s="149"/>
      <c r="F25" s="150">
        <v>0</v>
      </c>
      <c r="G25" s="150">
        <v>0</v>
      </c>
      <c r="H25" s="152">
        <f t="shared" ref="H25:H39" si="3">F25+G25</f>
        <v>0</v>
      </c>
      <c r="I25" s="582">
        <f t="shared" ref="I25:I40" si="4">IFERROR(H25/$H$40,0)</f>
        <v>0</v>
      </c>
      <c r="J25" s="188"/>
      <c r="K25" s="188"/>
      <c r="L25" s="188"/>
      <c r="M25" s="182"/>
    </row>
    <row r="26" spans="1:13" ht="15">
      <c r="A26" s="191">
        <f>+A25+1</f>
        <v>2</v>
      </c>
      <c r="B26" s="974"/>
      <c r="C26" s="975"/>
      <c r="D26" s="975"/>
      <c r="E26" s="154"/>
      <c r="F26" s="151">
        <v>0</v>
      </c>
      <c r="G26" s="151">
        <v>0</v>
      </c>
      <c r="H26" s="155">
        <f t="shared" si="3"/>
        <v>0</v>
      </c>
      <c r="I26" s="153">
        <f t="shared" si="4"/>
        <v>0</v>
      </c>
      <c r="J26" s="188"/>
      <c r="K26" s="188"/>
      <c r="L26" s="188"/>
      <c r="M26" s="182"/>
    </row>
    <row r="27" spans="1:13" ht="15">
      <c r="A27" s="191">
        <f t="shared" ref="A27:A39" si="5">+A26+1</f>
        <v>3</v>
      </c>
      <c r="B27" s="974"/>
      <c r="C27" s="975"/>
      <c r="D27" s="975"/>
      <c r="E27" s="154"/>
      <c r="F27" s="151">
        <v>0</v>
      </c>
      <c r="G27" s="151">
        <v>0</v>
      </c>
      <c r="H27" s="155">
        <f t="shared" si="3"/>
        <v>0</v>
      </c>
      <c r="I27" s="153">
        <f t="shared" si="4"/>
        <v>0</v>
      </c>
      <c r="J27" s="188"/>
      <c r="K27" s="188"/>
      <c r="L27" s="188"/>
      <c r="M27" s="182"/>
    </row>
    <row r="28" spans="1:13" ht="15">
      <c r="A28" s="191">
        <f t="shared" si="5"/>
        <v>4</v>
      </c>
      <c r="B28" s="974"/>
      <c r="C28" s="975"/>
      <c r="D28" s="975"/>
      <c r="E28" s="154"/>
      <c r="F28" s="151">
        <v>0</v>
      </c>
      <c r="G28" s="151">
        <v>0</v>
      </c>
      <c r="H28" s="155">
        <f t="shared" si="3"/>
        <v>0</v>
      </c>
      <c r="I28" s="153">
        <f t="shared" si="4"/>
        <v>0</v>
      </c>
      <c r="J28" s="188"/>
      <c r="K28" s="188"/>
      <c r="L28" s="188"/>
      <c r="M28" s="182"/>
    </row>
    <row r="29" spans="1:13" ht="15">
      <c r="A29" s="191">
        <f t="shared" si="5"/>
        <v>5</v>
      </c>
      <c r="B29" s="974"/>
      <c r="C29" s="975"/>
      <c r="D29" s="975"/>
      <c r="E29" s="154"/>
      <c r="F29" s="151">
        <v>0</v>
      </c>
      <c r="G29" s="151">
        <v>0</v>
      </c>
      <c r="H29" s="155">
        <f t="shared" si="3"/>
        <v>0</v>
      </c>
      <c r="I29" s="153">
        <f t="shared" si="4"/>
        <v>0</v>
      </c>
      <c r="J29" s="188"/>
      <c r="K29" s="188"/>
      <c r="L29" s="188"/>
      <c r="M29" s="182"/>
    </row>
    <row r="30" spans="1:13" ht="15">
      <c r="A30" s="191">
        <f t="shared" si="5"/>
        <v>6</v>
      </c>
      <c r="B30" s="974"/>
      <c r="C30" s="975"/>
      <c r="D30" s="975"/>
      <c r="E30" s="154"/>
      <c r="F30" s="151">
        <v>0</v>
      </c>
      <c r="G30" s="151">
        <v>0</v>
      </c>
      <c r="H30" s="155">
        <f t="shared" si="3"/>
        <v>0</v>
      </c>
      <c r="I30" s="153">
        <f t="shared" si="4"/>
        <v>0</v>
      </c>
      <c r="J30" s="188"/>
      <c r="K30" s="188"/>
      <c r="L30" s="188"/>
      <c r="M30" s="182"/>
    </row>
    <row r="31" spans="1:13" ht="15">
      <c r="A31" s="191">
        <f t="shared" si="5"/>
        <v>7</v>
      </c>
      <c r="B31" s="974"/>
      <c r="C31" s="975"/>
      <c r="D31" s="975"/>
      <c r="E31" s="154"/>
      <c r="F31" s="151">
        <v>0</v>
      </c>
      <c r="G31" s="151">
        <v>0</v>
      </c>
      <c r="H31" s="155">
        <f t="shared" si="3"/>
        <v>0</v>
      </c>
      <c r="I31" s="153">
        <f t="shared" si="4"/>
        <v>0</v>
      </c>
      <c r="J31" s="188"/>
      <c r="K31" s="188"/>
      <c r="L31" s="188"/>
      <c r="M31" s="182"/>
    </row>
    <row r="32" spans="1:13" ht="15">
      <c r="A32" s="191">
        <f t="shared" si="5"/>
        <v>8</v>
      </c>
      <c r="B32" s="974"/>
      <c r="C32" s="975"/>
      <c r="D32" s="975"/>
      <c r="E32" s="154"/>
      <c r="F32" s="151">
        <v>0</v>
      </c>
      <c r="G32" s="151">
        <v>0</v>
      </c>
      <c r="H32" s="155">
        <f t="shared" si="3"/>
        <v>0</v>
      </c>
      <c r="I32" s="153">
        <f t="shared" si="4"/>
        <v>0</v>
      </c>
      <c r="J32" s="188"/>
      <c r="K32" s="188"/>
      <c r="L32" s="188"/>
      <c r="M32" s="182"/>
    </row>
    <row r="33" spans="1:13" ht="15">
      <c r="A33" s="191">
        <f t="shared" si="5"/>
        <v>9</v>
      </c>
      <c r="B33" s="974"/>
      <c r="C33" s="975"/>
      <c r="D33" s="975"/>
      <c r="E33" s="154"/>
      <c r="F33" s="151">
        <v>0</v>
      </c>
      <c r="G33" s="151">
        <v>0</v>
      </c>
      <c r="H33" s="155">
        <f t="shared" si="3"/>
        <v>0</v>
      </c>
      <c r="I33" s="153">
        <f t="shared" si="4"/>
        <v>0</v>
      </c>
      <c r="J33" s="188"/>
      <c r="K33" s="188"/>
      <c r="L33" s="188"/>
      <c r="M33" s="182"/>
    </row>
    <row r="34" spans="1:13" ht="15">
      <c r="A34" s="191">
        <f t="shared" si="5"/>
        <v>10</v>
      </c>
      <c r="B34" s="974"/>
      <c r="C34" s="975"/>
      <c r="D34" s="975"/>
      <c r="E34" s="154"/>
      <c r="F34" s="151">
        <v>0</v>
      </c>
      <c r="G34" s="151">
        <v>0</v>
      </c>
      <c r="H34" s="155">
        <f t="shared" si="3"/>
        <v>0</v>
      </c>
      <c r="I34" s="153">
        <f t="shared" si="4"/>
        <v>0</v>
      </c>
      <c r="J34" s="188"/>
      <c r="K34" s="188"/>
      <c r="L34" s="188"/>
      <c r="M34" s="182"/>
    </row>
    <row r="35" spans="1:13" ht="15">
      <c r="A35" s="191">
        <f t="shared" si="5"/>
        <v>11</v>
      </c>
      <c r="B35" s="974"/>
      <c r="C35" s="975"/>
      <c r="D35" s="975"/>
      <c r="E35" s="154"/>
      <c r="F35" s="151">
        <v>0</v>
      </c>
      <c r="G35" s="151">
        <v>0</v>
      </c>
      <c r="H35" s="155">
        <f t="shared" si="3"/>
        <v>0</v>
      </c>
      <c r="I35" s="153">
        <f t="shared" si="4"/>
        <v>0</v>
      </c>
      <c r="J35" s="188"/>
      <c r="K35" s="188"/>
      <c r="L35" s="188"/>
      <c r="M35" s="182"/>
    </row>
    <row r="36" spans="1:13" ht="15">
      <c r="A36" s="191">
        <f t="shared" si="5"/>
        <v>12</v>
      </c>
      <c r="B36" s="974"/>
      <c r="C36" s="975"/>
      <c r="D36" s="975"/>
      <c r="E36" s="154"/>
      <c r="F36" s="151">
        <v>0</v>
      </c>
      <c r="G36" s="151">
        <v>0</v>
      </c>
      <c r="H36" s="155">
        <f t="shared" si="3"/>
        <v>0</v>
      </c>
      <c r="I36" s="153">
        <f t="shared" si="4"/>
        <v>0</v>
      </c>
      <c r="J36" s="188"/>
      <c r="K36" s="188"/>
      <c r="L36" s="188"/>
      <c r="M36" s="182"/>
    </row>
    <row r="37" spans="1:13" ht="15">
      <c r="A37" s="191">
        <f t="shared" si="5"/>
        <v>13</v>
      </c>
      <c r="B37" s="974"/>
      <c r="C37" s="975"/>
      <c r="D37" s="975"/>
      <c r="E37" s="154"/>
      <c r="F37" s="151">
        <v>0</v>
      </c>
      <c r="G37" s="151">
        <v>0</v>
      </c>
      <c r="H37" s="155">
        <f t="shared" si="3"/>
        <v>0</v>
      </c>
      <c r="I37" s="153">
        <f t="shared" si="4"/>
        <v>0</v>
      </c>
      <c r="J37" s="188"/>
      <c r="K37" s="188"/>
      <c r="L37" s="188"/>
      <c r="M37" s="182"/>
    </row>
    <row r="38" spans="1:13" ht="15">
      <c r="A38" s="191">
        <f t="shared" si="5"/>
        <v>14</v>
      </c>
      <c r="B38" s="974"/>
      <c r="C38" s="975"/>
      <c r="D38" s="975"/>
      <c r="E38" s="154"/>
      <c r="F38" s="151">
        <v>0</v>
      </c>
      <c r="G38" s="151">
        <v>0</v>
      </c>
      <c r="H38" s="155">
        <f t="shared" si="3"/>
        <v>0</v>
      </c>
      <c r="I38" s="153">
        <f t="shared" si="4"/>
        <v>0</v>
      </c>
      <c r="J38" s="188"/>
      <c r="K38" s="188"/>
      <c r="L38" s="188"/>
      <c r="M38" s="182"/>
    </row>
    <row r="39" spans="1:13" ht="15.75" thickBot="1">
      <c r="A39" s="191">
        <f t="shared" si="5"/>
        <v>15</v>
      </c>
      <c r="B39" s="974"/>
      <c r="C39" s="975"/>
      <c r="D39" s="975"/>
      <c r="E39" s="154"/>
      <c r="F39" s="151">
        <v>0</v>
      </c>
      <c r="G39" s="151">
        <v>0</v>
      </c>
      <c r="H39" s="155">
        <f t="shared" si="3"/>
        <v>0</v>
      </c>
      <c r="I39" s="153">
        <f t="shared" si="4"/>
        <v>0</v>
      </c>
      <c r="J39" s="188"/>
      <c r="K39" s="188"/>
      <c r="L39" s="188"/>
      <c r="M39" s="182"/>
    </row>
    <row r="40" spans="1:13" ht="15.75" thickBot="1">
      <c r="A40" s="182"/>
      <c r="B40" s="156">
        <f>SOCI!C61</f>
        <v>82.5</v>
      </c>
      <c r="C40" s="157" t="str">
        <f>SOCI!E61</f>
        <v>Others</v>
      </c>
      <c r="D40" s="158">
        <f>SOCI!M61</f>
        <v>0</v>
      </c>
      <c r="E40" s="159"/>
      <c r="F40" s="160">
        <f t="shared" ref="F40" si="6">SUM(F25:F39)</f>
        <v>0</v>
      </c>
      <c r="G40" s="160">
        <f t="shared" ref="G40" si="7">SUM(G25:G39)</f>
        <v>0</v>
      </c>
      <c r="H40" s="160">
        <f>SUM(H25:H39)</f>
        <v>0</v>
      </c>
      <c r="I40" s="583">
        <f t="shared" si="4"/>
        <v>0</v>
      </c>
      <c r="J40" s="182"/>
      <c r="K40" s="161">
        <f>SUM(H25:H39)-H40</f>
        <v>0</v>
      </c>
      <c r="L40" s="162">
        <f>SUM(I25:I39)-I40</f>
        <v>0</v>
      </c>
      <c r="M40" s="182"/>
    </row>
    <row r="41" spans="1:13" ht="15">
      <c r="A41" s="191">
        <v>1</v>
      </c>
      <c r="B41" s="972"/>
      <c r="C41" s="973"/>
      <c r="D41" s="973"/>
      <c r="E41" s="149"/>
      <c r="F41" s="150">
        <v>0</v>
      </c>
      <c r="G41" s="150">
        <v>0</v>
      </c>
      <c r="H41" s="152">
        <f t="shared" ref="H41:H55" si="8">F41+G41</f>
        <v>0</v>
      </c>
      <c r="I41" s="582">
        <f t="shared" ref="I41:I55" si="9">IFERROR(H41/$H$56,0)</f>
        <v>0</v>
      </c>
      <c r="J41" s="182"/>
      <c r="K41" s="182"/>
      <c r="L41" s="182"/>
      <c r="M41" s="182"/>
    </row>
    <row r="42" spans="1:13" ht="15">
      <c r="A42" s="191">
        <f>+A41+1</f>
        <v>2</v>
      </c>
      <c r="B42" s="974"/>
      <c r="C42" s="975"/>
      <c r="D42" s="975"/>
      <c r="E42" s="154"/>
      <c r="F42" s="151">
        <v>0</v>
      </c>
      <c r="G42" s="151">
        <v>0</v>
      </c>
      <c r="H42" s="155">
        <f t="shared" si="8"/>
        <v>0</v>
      </c>
      <c r="I42" s="153">
        <f t="shared" si="9"/>
        <v>0</v>
      </c>
      <c r="J42" s="182"/>
      <c r="K42" s="182"/>
      <c r="L42" s="182"/>
      <c r="M42" s="182"/>
    </row>
    <row r="43" spans="1:13" ht="15">
      <c r="A43" s="191">
        <f t="shared" ref="A43:A55" si="10">+A42+1</f>
        <v>3</v>
      </c>
      <c r="B43" s="974"/>
      <c r="C43" s="975"/>
      <c r="D43" s="975"/>
      <c r="E43" s="154"/>
      <c r="F43" s="151">
        <v>0</v>
      </c>
      <c r="G43" s="151">
        <v>0</v>
      </c>
      <c r="H43" s="155">
        <f t="shared" si="8"/>
        <v>0</v>
      </c>
      <c r="I43" s="153">
        <f t="shared" si="9"/>
        <v>0</v>
      </c>
      <c r="J43" s="182"/>
      <c r="K43" s="182"/>
      <c r="L43" s="182"/>
      <c r="M43" s="182"/>
    </row>
    <row r="44" spans="1:13" ht="15">
      <c r="A44" s="191">
        <f t="shared" si="10"/>
        <v>4</v>
      </c>
      <c r="B44" s="974"/>
      <c r="C44" s="975"/>
      <c r="D44" s="975"/>
      <c r="E44" s="154"/>
      <c r="F44" s="151">
        <v>0</v>
      </c>
      <c r="G44" s="151">
        <v>0</v>
      </c>
      <c r="H44" s="155">
        <f t="shared" si="8"/>
        <v>0</v>
      </c>
      <c r="I44" s="153">
        <f t="shared" si="9"/>
        <v>0</v>
      </c>
      <c r="J44" s="182"/>
      <c r="K44" s="182"/>
      <c r="L44" s="182"/>
      <c r="M44" s="182"/>
    </row>
    <row r="45" spans="1:13" ht="15">
      <c r="A45" s="191">
        <f t="shared" si="10"/>
        <v>5</v>
      </c>
      <c r="B45" s="974"/>
      <c r="C45" s="975"/>
      <c r="D45" s="975"/>
      <c r="E45" s="154"/>
      <c r="F45" s="151">
        <v>0</v>
      </c>
      <c r="G45" s="151">
        <v>0</v>
      </c>
      <c r="H45" s="155">
        <f t="shared" si="8"/>
        <v>0</v>
      </c>
      <c r="I45" s="153">
        <f t="shared" si="9"/>
        <v>0</v>
      </c>
      <c r="J45" s="182"/>
      <c r="K45" s="182"/>
      <c r="L45" s="182"/>
      <c r="M45" s="182"/>
    </row>
    <row r="46" spans="1:13" ht="15">
      <c r="A46" s="191">
        <f t="shared" si="10"/>
        <v>6</v>
      </c>
      <c r="B46" s="974"/>
      <c r="C46" s="975"/>
      <c r="D46" s="975"/>
      <c r="E46" s="154"/>
      <c r="F46" s="151">
        <v>0</v>
      </c>
      <c r="G46" s="151">
        <v>0</v>
      </c>
      <c r="H46" s="155">
        <f t="shared" si="8"/>
        <v>0</v>
      </c>
      <c r="I46" s="153">
        <f t="shared" si="9"/>
        <v>0</v>
      </c>
      <c r="J46" s="182"/>
      <c r="K46" s="182"/>
      <c r="L46" s="182"/>
      <c r="M46" s="182"/>
    </row>
    <row r="47" spans="1:13" ht="15">
      <c r="A47" s="191">
        <f t="shared" si="10"/>
        <v>7</v>
      </c>
      <c r="B47" s="974"/>
      <c r="C47" s="975"/>
      <c r="D47" s="975"/>
      <c r="E47" s="154"/>
      <c r="F47" s="151">
        <v>0</v>
      </c>
      <c r="G47" s="151">
        <v>0</v>
      </c>
      <c r="H47" s="155">
        <f t="shared" si="8"/>
        <v>0</v>
      </c>
      <c r="I47" s="153">
        <f t="shared" si="9"/>
        <v>0</v>
      </c>
      <c r="J47" s="182"/>
      <c r="K47" s="182"/>
      <c r="L47" s="182"/>
      <c r="M47" s="182"/>
    </row>
    <row r="48" spans="1:13" ht="15">
      <c r="A48" s="191">
        <f t="shared" si="10"/>
        <v>8</v>
      </c>
      <c r="B48" s="974"/>
      <c r="C48" s="975"/>
      <c r="D48" s="975"/>
      <c r="E48" s="154"/>
      <c r="F48" s="151">
        <v>0</v>
      </c>
      <c r="G48" s="151">
        <v>0</v>
      </c>
      <c r="H48" s="155">
        <f t="shared" si="8"/>
        <v>0</v>
      </c>
      <c r="I48" s="153">
        <f t="shared" si="9"/>
        <v>0</v>
      </c>
      <c r="J48" s="182"/>
      <c r="K48" s="182"/>
      <c r="L48" s="182"/>
      <c r="M48" s="182"/>
    </row>
    <row r="49" spans="1:13" ht="15">
      <c r="A49" s="191">
        <f t="shared" si="10"/>
        <v>9</v>
      </c>
      <c r="B49" s="974"/>
      <c r="C49" s="975"/>
      <c r="D49" s="975"/>
      <c r="E49" s="154"/>
      <c r="F49" s="151">
        <v>0</v>
      </c>
      <c r="G49" s="151">
        <v>0</v>
      </c>
      <c r="H49" s="155">
        <f t="shared" si="8"/>
        <v>0</v>
      </c>
      <c r="I49" s="153">
        <f t="shared" si="9"/>
        <v>0</v>
      </c>
      <c r="J49" s="182"/>
      <c r="K49" s="182"/>
      <c r="L49" s="182"/>
      <c r="M49" s="182"/>
    </row>
    <row r="50" spans="1:13" ht="15">
      <c r="A50" s="191">
        <f t="shared" si="10"/>
        <v>10</v>
      </c>
      <c r="B50" s="974"/>
      <c r="C50" s="975"/>
      <c r="D50" s="975"/>
      <c r="E50" s="154"/>
      <c r="F50" s="151">
        <v>0</v>
      </c>
      <c r="G50" s="151">
        <v>0</v>
      </c>
      <c r="H50" s="155">
        <f t="shared" si="8"/>
        <v>0</v>
      </c>
      <c r="I50" s="153">
        <f t="shared" si="9"/>
        <v>0</v>
      </c>
      <c r="J50" s="182"/>
      <c r="K50" s="182"/>
      <c r="L50" s="182"/>
      <c r="M50" s="182"/>
    </row>
    <row r="51" spans="1:13" ht="15">
      <c r="A51" s="191">
        <f t="shared" si="10"/>
        <v>11</v>
      </c>
      <c r="B51" s="974"/>
      <c r="C51" s="975"/>
      <c r="D51" s="975"/>
      <c r="E51" s="154"/>
      <c r="F51" s="151">
        <v>0</v>
      </c>
      <c r="G51" s="151">
        <v>0</v>
      </c>
      <c r="H51" s="155">
        <f t="shared" si="8"/>
        <v>0</v>
      </c>
      <c r="I51" s="153">
        <f t="shared" si="9"/>
        <v>0</v>
      </c>
      <c r="J51" s="182"/>
      <c r="K51" s="182"/>
      <c r="L51" s="182"/>
      <c r="M51" s="182"/>
    </row>
    <row r="52" spans="1:13" ht="15">
      <c r="A52" s="191">
        <f t="shared" si="10"/>
        <v>12</v>
      </c>
      <c r="B52" s="974"/>
      <c r="C52" s="975"/>
      <c r="D52" s="975"/>
      <c r="E52" s="154"/>
      <c r="F52" s="151">
        <v>0</v>
      </c>
      <c r="G52" s="151">
        <v>0</v>
      </c>
      <c r="H52" s="155">
        <f t="shared" si="8"/>
        <v>0</v>
      </c>
      <c r="I52" s="153">
        <f t="shared" si="9"/>
        <v>0</v>
      </c>
      <c r="J52" s="182"/>
      <c r="K52" s="182"/>
      <c r="L52" s="182"/>
      <c r="M52" s="182"/>
    </row>
    <row r="53" spans="1:13" ht="15">
      <c r="A53" s="191">
        <f t="shared" si="10"/>
        <v>13</v>
      </c>
      <c r="B53" s="974"/>
      <c r="C53" s="975"/>
      <c r="D53" s="975"/>
      <c r="E53" s="154"/>
      <c r="F53" s="151">
        <v>0</v>
      </c>
      <c r="G53" s="151">
        <v>0</v>
      </c>
      <c r="H53" s="155">
        <f t="shared" si="8"/>
        <v>0</v>
      </c>
      <c r="I53" s="153">
        <f t="shared" si="9"/>
        <v>0</v>
      </c>
      <c r="J53" s="182"/>
      <c r="K53" s="182"/>
      <c r="L53" s="182"/>
      <c r="M53" s="182"/>
    </row>
    <row r="54" spans="1:13" ht="15">
      <c r="A54" s="191">
        <f t="shared" si="10"/>
        <v>14</v>
      </c>
      <c r="B54" s="974"/>
      <c r="C54" s="975"/>
      <c r="D54" s="975"/>
      <c r="E54" s="154"/>
      <c r="F54" s="151">
        <v>0</v>
      </c>
      <c r="G54" s="151">
        <v>0</v>
      </c>
      <c r="H54" s="155">
        <f t="shared" si="8"/>
        <v>0</v>
      </c>
      <c r="I54" s="153">
        <f t="shared" si="9"/>
        <v>0</v>
      </c>
      <c r="J54" s="182"/>
      <c r="K54" s="182"/>
      <c r="L54" s="182"/>
      <c r="M54" s="182"/>
    </row>
    <row r="55" spans="1:13" ht="15.75" thickBot="1">
      <c r="A55" s="191">
        <f t="shared" si="10"/>
        <v>15</v>
      </c>
      <c r="B55" s="974"/>
      <c r="C55" s="975"/>
      <c r="D55" s="975"/>
      <c r="E55" s="154"/>
      <c r="F55" s="151">
        <v>0</v>
      </c>
      <c r="G55" s="151">
        <v>0</v>
      </c>
      <c r="H55" s="155">
        <f t="shared" si="8"/>
        <v>0</v>
      </c>
      <c r="I55" s="153">
        <f t="shared" si="9"/>
        <v>0</v>
      </c>
      <c r="J55" s="182"/>
      <c r="K55" s="182"/>
      <c r="L55" s="182"/>
      <c r="M55" s="182"/>
    </row>
    <row r="56" spans="1:13" ht="15.75" thickBot="1">
      <c r="A56" s="182"/>
      <c r="B56" s="156">
        <f>SOCI!B69</f>
        <v>86</v>
      </c>
      <c r="C56" s="157" t="str">
        <f>SOCI!D69</f>
        <v>Miscellaneous Income</v>
      </c>
      <c r="D56" s="158">
        <f>SOCI!M69</f>
        <v>0</v>
      </c>
      <c r="E56" s="159"/>
      <c r="F56" s="160">
        <f t="shared" ref="F56" si="11">SUM(F41:F55)</f>
        <v>0</v>
      </c>
      <c r="G56" s="160">
        <f t="shared" ref="G56" si="12">SUM(G41:G55)</f>
        <v>0</v>
      </c>
      <c r="H56" s="160">
        <f>SUM(H41:H55)</f>
        <v>0</v>
      </c>
      <c r="I56" s="583">
        <f>IFERROR(H56/$H$56,0)</f>
        <v>0</v>
      </c>
      <c r="J56" s="182"/>
      <c r="K56" s="161">
        <f>SUM(H41:H55)-H56</f>
        <v>0</v>
      </c>
      <c r="L56" s="162">
        <f>SUM(I41:I55)-I56</f>
        <v>0</v>
      </c>
      <c r="M56" s="182"/>
    </row>
    <row r="57" spans="1:13" ht="15">
      <c r="A57" s="588">
        <v>1</v>
      </c>
      <c r="B57" s="972"/>
      <c r="C57" s="973"/>
      <c r="D57" s="973"/>
      <c r="E57" s="149"/>
      <c r="F57" s="150">
        <v>0</v>
      </c>
      <c r="G57" s="150">
        <v>0</v>
      </c>
      <c r="H57" s="152">
        <f>F57+G57</f>
        <v>0</v>
      </c>
      <c r="I57" s="582">
        <f t="shared" ref="I57:I72" si="13">IFERROR(H57/$H$72,0)</f>
        <v>0</v>
      </c>
      <c r="J57" s="182"/>
      <c r="K57" s="182"/>
      <c r="L57" s="182"/>
      <c r="M57" s="182"/>
    </row>
    <row r="58" spans="1:13" ht="15">
      <c r="A58" s="589">
        <f>+A57+1</f>
        <v>2</v>
      </c>
      <c r="B58" s="974"/>
      <c r="C58" s="975"/>
      <c r="D58" s="975"/>
      <c r="E58" s="154"/>
      <c r="F58" s="151">
        <v>0</v>
      </c>
      <c r="G58" s="151">
        <v>0</v>
      </c>
      <c r="H58" s="155">
        <f>F58+G58</f>
        <v>0</v>
      </c>
      <c r="I58" s="153">
        <f t="shared" si="13"/>
        <v>0</v>
      </c>
      <c r="J58" s="182"/>
      <c r="K58" s="182"/>
      <c r="L58" s="182"/>
      <c r="M58" s="182"/>
    </row>
    <row r="59" spans="1:13" ht="15">
      <c r="A59" s="589">
        <f t="shared" ref="A59:A71" si="14">+A58+1</f>
        <v>3</v>
      </c>
      <c r="B59" s="974"/>
      <c r="C59" s="975"/>
      <c r="D59" s="975"/>
      <c r="E59" s="154"/>
      <c r="F59" s="151">
        <v>0</v>
      </c>
      <c r="G59" s="151">
        <v>0</v>
      </c>
      <c r="H59" s="155">
        <f t="shared" ref="H59:H71" si="15">F59+G59</f>
        <v>0</v>
      </c>
      <c r="I59" s="153">
        <f t="shared" si="13"/>
        <v>0</v>
      </c>
      <c r="J59" s="182"/>
      <c r="K59" s="182"/>
      <c r="L59" s="182"/>
      <c r="M59" s="182"/>
    </row>
    <row r="60" spans="1:13" ht="15">
      <c r="A60" s="589">
        <f t="shared" si="14"/>
        <v>4</v>
      </c>
      <c r="B60" s="974"/>
      <c r="C60" s="975"/>
      <c r="D60" s="975"/>
      <c r="E60" s="154"/>
      <c r="F60" s="151">
        <v>0</v>
      </c>
      <c r="G60" s="151">
        <v>0</v>
      </c>
      <c r="H60" s="155">
        <f t="shared" si="15"/>
        <v>0</v>
      </c>
      <c r="I60" s="153">
        <f t="shared" si="13"/>
        <v>0</v>
      </c>
      <c r="J60" s="182"/>
      <c r="K60" s="182"/>
      <c r="L60" s="182"/>
      <c r="M60" s="182"/>
    </row>
    <row r="61" spans="1:13" ht="15">
      <c r="A61" s="589">
        <f t="shared" si="14"/>
        <v>5</v>
      </c>
      <c r="B61" s="974"/>
      <c r="C61" s="975"/>
      <c r="D61" s="975"/>
      <c r="E61" s="154"/>
      <c r="F61" s="151">
        <v>0</v>
      </c>
      <c r="G61" s="151">
        <v>0</v>
      </c>
      <c r="H61" s="155">
        <f t="shared" si="15"/>
        <v>0</v>
      </c>
      <c r="I61" s="153">
        <f t="shared" si="13"/>
        <v>0</v>
      </c>
      <c r="J61" s="182"/>
      <c r="K61" s="182"/>
      <c r="L61" s="182"/>
      <c r="M61" s="182"/>
    </row>
    <row r="62" spans="1:13" ht="15">
      <c r="A62" s="589">
        <f t="shared" si="14"/>
        <v>6</v>
      </c>
      <c r="B62" s="974"/>
      <c r="C62" s="975"/>
      <c r="D62" s="975"/>
      <c r="E62" s="154"/>
      <c r="F62" s="151">
        <v>0</v>
      </c>
      <c r="G62" s="151">
        <v>0</v>
      </c>
      <c r="H62" s="155">
        <f t="shared" si="15"/>
        <v>0</v>
      </c>
      <c r="I62" s="153">
        <f t="shared" si="13"/>
        <v>0</v>
      </c>
      <c r="J62" s="182"/>
      <c r="K62" s="182"/>
      <c r="L62" s="182"/>
      <c r="M62" s="182"/>
    </row>
    <row r="63" spans="1:13" ht="15">
      <c r="A63" s="589">
        <f t="shared" si="14"/>
        <v>7</v>
      </c>
      <c r="B63" s="974"/>
      <c r="C63" s="975"/>
      <c r="D63" s="975"/>
      <c r="E63" s="154"/>
      <c r="F63" s="151">
        <v>0</v>
      </c>
      <c r="G63" s="151">
        <v>0</v>
      </c>
      <c r="H63" s="155">
        <f t="shared" si="15"/>
        <v>0</v>
      </c>
      <c r="I63" s="153">
        <f t="shared" si="13"/>
        <v>0</v>
      </c>
      <c r="J63" s="182"/>
      <c r="K63" s="182"/>
      <c r="L63" s="182"/>
      <c r="M63" s="182"/>
    </row>
    <row r="64" spans="1:13" ht="15">
      <c r="A64" s="589">
        <f t="shared" si="14"/>
        <v>8</v>
      </c>
      <c r="B64" s="974"/>
      <c r="C64" s="975"/>
      <c r="D64" s="975"/>
      <c r="E64" s="154"/>
      <c r="F64" s="151">
        <v>0</v>
      </c>
      <c r="G64" s="151">
        <v>0</v>
      </c>
      <c r="H64" s="155">
        <f t="shared" si="15"/>
        <v>0</v>
      </c>
      <c r="I64" s="153">
        <f t="shared" si="13"/>
        <v>0</v>
      </c>
      <c r="J64" s="182"/>
      <c r="K64" s="182"/>
      <c r="L64" s="182"/>
      <c r="M64" s="182"/>
    </row>
    <row r="65" spans="1:13" ht="15">
      <c r="A65" s="589">
        <f t="shared" si="14"/>
        <v>9</v>
      </c>
      <c r="B65" s="974"/>
      <c r="C65" s="975"/>
      <c r="D65" s="975"/>
      <c r="E65" s="154"/>
      <c r="F65" s="151">
        <v>0</v>
      </c>
      <c r="G65" s="151">
        <v>0</v>
      </c>
      <c r="H65" s="155">
        <f t="shared" si="15"/>
        <v>0</v>
      </c>
      <c r="I65" s="153">
        <f t="shared" si="13"/>
        <v>0</v>
      </c>
      <c r="J65" s="182"/>
      <c r="K65" s="182"/>
      <c r="L65" s="182"/>
      <c r="M65" s="182"/>
    </row>
    <row r="66" spans="1:13" ht="15">
      <c r="A66" s="589">
        <f t="shared" si="14"/>
        <v>10</v>
      </c>
      <c r="B66" s="974"/>
      <c r="C66" s="975"/>
      <c r="D66" s="975"/>
      <c r="E66" s="154"/>
      <c r="F66" s="151">
        <v>0</v>
      </c>
      <c r="G66" s="151">
        <v>0</v>
      </c>
      <c r="H66" s="155">
        <f t="shared" si="15"/>
        <v>0</v>
      </c>
      <c r="I66" s="153">
        <f t="shared" si="13"/>
        <v>0</v>
      </c>
      <c r="J66" s="182"/>
      <c r="K66" s="182"/>
      <c r="L66" s="182"/>
      <c r="M66" s="182"/>
    </row>
    <row r="67" spans="1:13" ht="15">
      <c r="A67" s="589">
        <f t="shared" si="14"/>
        <v>11</v>
      </c>
      <c r="B67" s="974"/>
      <c r="C67" s="975"/>
      <c r="D67" s="975"/>
      <c r="E67" s="154"/>
      <c r="F67" s="151">
        <v>0</v>
      </c>
      <c r="G67" s="151">
        <v>0</v>
      </c>
      <c r="H67" s="155">
        <f t="shared" si="15"/>
        <v>0</v>
      </c>
      <c r="I67" s="153">
        <f t="shared" si="13"/>
        <v>0</v>
      </c>
      <c r="J67" s="182"/>
      <c r="K67" s="182"/>
      <c r="L67" s="182"/>
      <c r="M67" s="182"/>
    </row>
    <row r="68" spans="1:13" ht="15">
      <c r="A68" s="589">
        <f t="shared" si="14"/>
        <v>12</v>
      </c>
      <c r="B68" s="974"/>
      <c r="C68" s="975"/>
      <c r="D68" s="975"/>
      <c r="E68" s="154"/>
      <c r="F68" s="151">
        <v>0</v>
      </c>
      <c r="G68" s="151">
        <v>0</v>
      </c>
      <c r="H68" s="155">
        <f t="shared" si="15"/>
        <v>0</v>
      </c>
      <c r="I68" s="153">
        <f t="shared" si="13"/>
        <v>0</v>
      </c>
      <c r="J68" s="182"/>
      <c r="K68" s="182"/>
      <c r="L68" s="182"/>
      <c r="M68" s="182"/>
    </row>
    <row r="69" spans="1:13" ht="15">
      <c r="A69" s="589">
        <f t="shared" si="14"/>
        <v>13</v>
      </c>
      <c r="B69" s="974"/>
      <c r="C69" s="975"/>
      <c r="D69" s="975"/>
      <c r="E69" s="154"/>
      <c r="F69" s="151">
        <v>0</v>
      </c>
      <c r="G69" s="151">
        <v>0</v>
      </c>
      <c r="H69" s="155">
        <f t="shared" si="15"/>
        <v>0</v>
      </c>
      <c r="I69" s="153">
        <f t="shared" si="13"/>
        <v>0</v>
      </c>
      <c r="J69" s="182"/>
      <c r="K69" s="182"/>
      <c r="L69" s="182"/>
      <c r="M69" s="182"/>
    </row>
    <row r="70" spans="1:13" ht="15">
      <c r="A70" s="589">
        <f t="shared" si="14"/>
        <v>14</v>
      </c>
      <c r="B70" s="974"/>
      <c r="C70" s="975"/>
      <c r="D70" s="975"/>
      <c r="E70" s="154"/>
      <c r="F70" s="151">
        <v>0</v>
      </c>
      <c r="G70" s="151">
        <v>0</v>
      </c>
      <c r="H70" s="155">
        <f t="shared" si="15"/>
        <v>0</v>
      </c>
      <c r="I70" s="153">
        <f t="shared" si="13"/>
        <v>0</v>
      </c>
      <c r="J70" s="182"/>
      <c r="K70" s="182"/>
      <c r="L70" s="182"/>
      <c r="M70" s="182"/>
    </row>
    <row r="71" spans="1:13" ht="15.75" thickBot="1">
      <c r="A71" s="589">
        <f t="shared" si="14"/>
        <v>15</v>
      </c>
      <c r="B71" s="974"/>
      <c r="C71" s="975"/>
      <c r="D71" s="975"/>
      <c r="E71" s="154"/>
      <c r="F71" s="151">
        <v>0</v>
      </c>
      <c r="G71" s="151">
        <v>0</v>
      </c>
      <c r="H71" s="155">
        <f t="shared" si="15"/>
        <v>0</v>
      </c>
      <c r="I71" s="153">
        <f t="shared" si="13"/>
        <v>0</v>
      </c>
      <c r="J71" s="182"/>
      <c r="K71" s="182"/>
      <c r="L71" s="182"/>
      <c r="M71" s="182"/>
    </row>
    <row r="72" spans="1:13" ht="15.75" thickBot="1">
      <c r="A72" s="590"/>
      <c r="B72" s="156" t="str">
        <f>SOCI!B100</f>
        <v>99 (A)</v>
      </c>
      <c r="C72" s="163" t="str">
        <f>SOCI!D100</f>
        <v>Other Underwriting Expense</v>
      </c>
      <c r="D72" s="158">
        <f>SOCI!M100</f>
        <v>0</v>
      </c>
      <c r="E72" s="159"/>
      <c r="F72" s="160">
        <f t="shared" ref="F72" si="16">SUM(F57:F71)</f>
        <v>0</v>
      </c>
      <c r="G72" s="160">
        <f t="shared" ref="G72" si="17">SUM(G57:G71)</f>
        <v>0</v>
      </c>
      <c r="H72" s="160">
        <f>SUM(H57:H71)</f>
        <v>0</v>
      </c>
      <c r="I72" s="583">
        <f t="shared" si="13"/>
        <v>0</v>
      </c>
      <c r="J72" s="182"/>
      <c r="K72" s="161">
        <f>SUM(H57:H71)-H72</f>
        <v>0</v>
      </c>
      <c r="L72" s="162">
        <f>SUM(I57:I71)-I72</f>
        <v>0</v>
      </c>
      <c r="M72" s="182"/>
    </row>
    <row r="73" spans="1:13" ht="15">
      <c r="A73" s="191">
        <v>1</v>
      </c>
      <c r="B73" s="974"/>
      <c r="C73" s="975"/>
      <c r="D73" s="975"/>
      <c r="E73" s="154"/>
      <c r="F73" s="151">
        <v>0</v>
      </c>
      <c r="G73" s="151">
        <v>0</v>
      </c>
      <c r="H73" s="155">
        <f>F73+G73</f>
        <v>0</v>
      </c>
      <c r="I73" s="153">
        <f t="shared" ref="I73:I86" si="18">IFERROR(H73/$H$88,0)</f>
        <v>0</v>
      </c>
      <c r="J73" s="182"/>
      <c r="K73" s="182"/>
      <c r="L73" s="182"/>
      <c r="M73" s="182"/>
    </row>
    <row r="74" spans="1:13" ht="15">
      <c r="A74" s="191">
        <f>+A73+1</f>
        <v>2</v>
      </c>
      <c r="B74" s="974"/>
      <c r="C74" s="975"/>
      <c r="D74" s="975"/>
      <c r="E74" s="154"/>
      <c r="F74" s="151">
        <v>0</v>
      </c>
      <c r="G74" s="151">
        <v>0</v>
      </c>
      <c r="H74" s="155">
        <f>F74+G74</f>
        <v>0</v>
      </c>
      <c r="I74" s="153">
        <f t="shared" si="18"/>
        <v>0</v>
      </c>
      <c r="J74" s="182"/>
      <c r="K74" s="182"/>
      <c r="L74" s="182"/>
      <c r="M74" s="182"/>
    </row>
    <row r="75" spans="1:13" ht="15">
      <c r="A75" s="191">
        <f t="shared" ref="A75:A87" si="19">+A74+1</f>
        <v>3</v>
      </c>
      <c r="B75" s="974"/>
      <c r="C75" s="975"/>
      <c r="D75" s="975"/>
      <c r="E75" s="154"/>
      <c r="F75" s="151">
        <v>0</v>
      </c>
      <c r="G75" s="151">
        <v>0</v>
      </c>
      <c r="H75" s="155">
        <f t="shared" ref="H75:H87" si="20">F75+G75</f>
        <v>0</v>
      </c>
      <c r="I75" s="153">
        <f t="shared" si="18"/>
        <v>0</v>
      </c>
      <c r="J75" s="182"/>
      <c r="K75" s="182"/>
      <c r="L75" s="182"/>
      <c r="M75" s="182"/>
    </row>
    <row r="76" spans="1:13" ht="15">
      <c r="A76" s="191">
        <f t="shared" si="19"/>
        <v>4</v>
      </c>
      <c r="B76" s="974"/>
      <c r="C76" s="975"/>
      <c r="D76" s="975"/>
      <c r="E76" s="154"/>
      <c r="F76" s="151">
        <v>0</v>
      </c>
      <c r="G76" s="151">
        <v>0</v>
      </c>
      <c r="H76" s="155">
        <f t="shared" si="20"/>
        <v>0</v>
      </c>
      <c r="I76" s="153">
        <f t="shared" si="18"/>
        <v>0</v>
      </c>
      <c r="J76" s="182"/>
      <c r="K76" s="182"/>
      <c r="L76" s="182"/>
      <c r="M76" s="182"/>
    </row>
    <row r="77" spans="1:13" ht="15">
      <c r="A77" s="191">
        <f t="shared" si="19"/>
        <v>5</v>
      </c>
      <c r="B77" s="974"/>
      <c r="C77" s="975"/>
      <c r="D77" s="975"/>
      <c r="E77" s="154"/>
      <c r="F77" s="151">
        <v>0</v>
      </c>
      <c r="G77" s="151">
        <v>0</v>
      </c>
      <c r="H77" s="155">
        <f t="shared" si="20"/>
        <v>0</v>
      </c>
      <c r="I77" s="153">
        <f t="shared" si="18"/>
        <v>0</v>
      </c>
      <c r="J77" s="182"/>
      <c r="K77" s="182"/>
      <c r="L77" s="182"/>
      <c r="M77" s="182"/>
    </row>
    <row r="78" spans="1:13" ht="15">
      <c r="A78" s="191">
        <f t="shared" si="19"/>
        <v>6</v>
      </c>
      <c r="B78" s="974"/>
      <c r="C78" s="975"/>
      <c r="D78" s="975"/>
      <c r="E78" s="154"/>
      <c r="F78" s="151">
        <v>0</v>
      </c>
      <c r="G78" s="151">
        <v>0</v>
      </c>
      <c r="H78" s="155">
        <f t="shared" si="20"/>
        <v>0</v>
      </c>
      <c r="I78" s="153">
        <f t="shared" si="18"/>
        <v>0</v>
      </c>
      <c r="J78" s="182"/>
      <c r="K78" s="182"/>
      <c r="L78" s="182"/>
      <c r="M78" s="182"/>
    </row>
    <row r="79" spans="1:13" ht="15">
      <c r="A79" s="191">
        <f t="shared" si="19"/>
        <v>7</v>
      </c>
      <c r="B79" s="974"/>
      <c r="C79" s="975"/>
      <c r="D79" s="975"/>
      <c r="E79" s="154"/>
      <c r="F79" s="151">
        <v>0</v>
      </c>
      <c r="G79" s="151">
        <v>0</v>
      </c>
      <c r="H79" s="155">
        <f t="shared" si="20"/>
        <v>0</v>
      </c>
      <c r="I79" s="153">
        <f t="shared" si="18"/>
        <v>0</v>
      </c>
      <c r="J79" s="182"/>
      <c r="K79" s="182"/>
      <c r="L79" s="182"/>
      <c r="M79" s="182"/>
    </row>
    <row r="80" spans="1:13" ht="15">
      <c r="A80" s="191">
        <f t="shared" si="19"/>
        <v>8</v>
      </c>
      <c r="B80" s="974"/>
      <c r="C80" s="975"/>
      <c r="D80" s="975"/>
      <c r="E80" s="154"/>
      <c r="F80" s="151">
        <v>0</v>
      </c>
      <c r="G80" s="151">
        <v>0</v>
      </c>
      <c r="H80" s="155">
        <f t="shared" si="20"/>
        <v>0</v>
      </c>
      <c r="I80" s="153">
        <f t="shared" si="18"/>
        <v>0</v>
      </c>
      <c r="J80" s="182"/>
      <c r="K80" s="182"/>
      <c r="L80" s="182"/>
      <c r="M80" s="182"/>
    </row>
    <row r="81" spans="1:13" ht="15">
      <c r="A81" s="191">
        <f t="shared" si="19"/>
        <v>9</v>
      </c>
      <c r="B81" s="974"/>
      <c r="C81" s="975"/>
      <c r="D81" s="975"/>
      <c r="E81" s="154"/>
      <c r="F81" s="151">
        <v>0</v>
      </c>
      <c r="G81" s="151">
        <v>0</v>
      </c>
      <c r="H81" s="155">
        <f t="shared" si="20"/>
        <v>0</v>
      </c>
      <c r="I81" s="153">
        <f t="shared" si="18"/>
        <v>0</v>
      </c>
      <c r="J81" s="182"/>
      <c r="K81" s="182"/>
      <c r="L81" s="182"/>
      <c r="M81" s="182"/>
    </row>
    <row r="82" spans="1:13" ht="15">
      <c r="A82" s="191">
        <f t="shared" si="19"/>
        <v>10</v>
      </c>
      <c r="B82" s="974"/>
      <c r="C82" s="975"/>
      <c r="D82" s="975"/>
      <c r="E82" s="154"/>
      <c r="F82" s="151">
        <v>0</v>
      </c>
      <c r="G82" s="151">
        <v>0</v>
      </c>
      <c r="H82" s="155">
        <f t="shared" si="20"/>
        <v>0</v>
      </c>
      <c r="I82" s="153">
        <f t="shared" si="18"/>
        <v>0</v>
      </c>
      <c r="J82" s="182"/>
      <c r="K82" s="182"/>
      <c r="L82" s="182"/>
      <c r="M82" s="182"/>
    </row>
    <row r="83" spans="1:13" ht="15">
      <c r="A83" s="191">
        <f t="shared" si="19"/>
        <v>11</v>
      </c>
      <c r="B83" s="974"/>
      <c r="C83" s="975"/>
      <c r="D83" s="975"/>
      <c r="E83" s="154"/>
      <c r="F83" s="151">
        <v>0</v>
      </c>
      <c r="G83" s="151">
        <v>0</v>
      </c>
      <c r="H83" s="155">
        <f t="shared" si="20"/>
        <v>0</v>
      </c>
      <c r="I83" s="153">
        <f t="shared" si="18"/>
        <v>0</v>
      </c>
      <c r="J83" s="182"/>
      <c r="K83" s="182"/>
      <c r="L83" s="182"/>
      <c r="M83" s="182"/>
    </row>
    <row r="84" spans="1:13" ht="15">
      <c r="A84" s="191">
        <f t="shared" si="19"/>
        <v>12</v>
      </c>
      <c r="B84" s="974"/>
      <c r="C84" s="975"/>
      <c r="D84" s="975"/>
      <c r="E84" s="154"/>
      <c r="F84" s="151">
        <v>0</v>
      </c>
      <c r="G84" s="151">
        <v>0</v>
      </c>
      <c r="H84" s="155">
        <f t="shared" si="20"/>
        <v>0</v>
      </c>
      <c r="I84" s="153">
        <f t="shared" si="18"/>
        <v>0</v>
      </c>
      <c r="J84" s="182"/>
      <c r="K84" s="182"/>
      <c r="L84" s="182"/>
      <c r="M84" s="182"/>
    </row>
    <row r="85" spans="1:13" ht="15">
      <c r="A85" s="191">
        <f t="shared" si="19"/>
        <v>13</v>
      </c>
      <c r="B85" s="974"/>
      <c r="C85" s="975"/>
      <c r="D85" s="975"/>
      <c r="E85" s="154"/>
      <c r="F85" s="151">
        <v>0</v>
      </c>
      <c r="G85" s="151">
        <v>0</v>
      </c>
      <c r="H85" s="155">
        <f t="shared" si="20"/>
        <v>0</v>
      </c>
      <c r="I85" s="153">
        <f t="shared" si="18"/>
        <v>0</v>
      </c>
      <c r="J85" s="182"/>
      <c r="K85" s="182"/>
      <c r="L85" s="182"/>
      <c r="M85" s="182"/>
    </row>
    <row r="86" spans="1:13" ht="15">
      <c r="A86" s="191">
        <f t="shared" si="19"/>
        <v>14</v>
      </c>
      <c r="B86" s="974"/>
      <c r="C86" s="975"/>
      <c r="D86" s="975"/>
      <c r="E86" s="154"/>
      <c r="F86" s="151">
        <v>0</v>
      </c>
      <c r="G86" s="151">
        <v>0</v>
      </c>
      <c r="H86" s="155">
        <f t="shared" si="20"/>
        <v>0</v>
      </c>
      <c r="I86" s="153">
        <f t="shared" si="18"/>
        <v>0</v>
      </c>
      <c r="J86" s="182"/>
      <c r="K86" s="182"/>
      <c r="L86" s="182"/>
      <c r="M86" s="182"/>
    </row>
    <row r="87" spans="1:13" ht="15.75" thickBot="1">
      <c r="A87" s="191">
        <f t="shared" si="19"/>
        <v>15</v>
      </c>
      <c r="B87" s="974"/>
      <c r="C87" s="975"/>
      <c r="D87" s="975"/>
      <c r="E87" s="154"/>
      <c r="F87" s="151">
        <v>0</v>
      </c>
      <c r="G87" s="151">
        <v>0</v>
      </c>
      <c r="H87" s="155">
        <f t="shared" si="20"/>
        <v>0</v>
      </c>
      <c r="I87" s="153">
        <f t="shared" ref="I87" si="21">IFERROR(H87/$H$88,0)</f>
        <v>0</v>
      </c>
      <c r="J87" s="182"/>
      <c r="K87" s="182"/>
      <c r="L87" s="182"/>
      <c r="M87" s="182"/>
    </row>
    <row r="88" spans="1:13" ht="15.75" thickBot="1">
      <c r="A88" s="182"/>
      <c r="B88" s="382" t="str">
        <f>SOCI!C150</f>
        <v>136.10</v>
      </c>
      <c r="C88" s="157" t="str">
        <f>SOCI!E150</f>
        <v>Others</v>
      </c>
      <c r="D88" s="158">
        <f>SOCI!M150</f>
        <v>0</v>
      </c>
      <c r="E88" s="159"/>
      <c r="F88" s="160">
        <f t="shared" ref="F88" si="22">SUM(F73:F87)</f>
        <v>0</v>
      </c>
      <c r="G88" s="160">
        <f t="shared" ref="G88" si="23">SUM(G73:G87)</f>
        <v>0</v>
      </c>
      <c r="H88" s="160">
        <f>SUM(H73:H87)</f>
        <v>0</v>
      </c>
      <c r="I88" s="583">
        <f>IFERROR(H88/$H$88,0)</f>
        <v>0</v>
      </c>
      <c r="J88" s="182"/>
      <c r="K88" s="161">
        <f>SUM(H73:H87)-H88</f>
        <v>0</v>
      </c>
      <c r="L88" s="162">
        <f>SUM(I73:I87)-I88</f>
        <v>0</v>
      </c>
      <c r="M88" s="182"/>
    </row>
    <row r="89" spans="1:13" ht="15">
      <c r="A89" s="191">
        <v>1</v>
      </c>
      <c r="B89" s="970"/>
      <c r="C89" s="971"/>
      <c r="D89" s="971"/>
      <c r="E89" s="154"/>
      <c r="F89" s="151">
        <v>0</v>
      </c>
      <c r="G89" s="151">
        <v>0</v>
      </c>
      <c r="H89" s="155">
        <f>F89+G89</f>
        <v>0</v>
      </c>
      <c r="I89" s="153">
        <f t="shared" ref="I89:I104" si="24">IFERROR(H89/$H$104,0)</f>
        <v>0</v>
      </c>
      <c r="J89" s="182"/>
      <c r="K89" s="182"/>
      <c r="L89" s="182"/>
      <c r="M89" s="182"/>
    </row>
    <row r="90" spans="1:13" ht="15">
      <c r="A90" s="191">
        <f>+A89+1</f>
        <v>2</v>
      </c>
      <c r="B90" s="970"/>
      <c r="C90" s="971"/>
      <c r="D90" s="971"/>
      <c r="E90" s="154"/>
      <c r="F90" s="151">
        <v>0</v>
      </c>
      <c r="G90" s="151">
        <v>0</v>
      </c>
      <c r="H90" s="155">
        <f>F90+G90</f>
        <v>0</v>
      </c>
      <c r="I90" s="153">
        <f t="shared" si="24"/>
        <v>0</v>
      </c>
      <c r="J90" s="182"/>
      <c r="K90" s="182"/>
      <c r="L90" s="182"/>
      <c r="M90" s="182"/>
    </row>
    <row r="91" spans="1:13" ht="15">
      <c r="A91" s="191">
        <f t="shared" ref="A91:A103" si="25">+A90+1</f>
        <v>3</v>
      </c>
      <c r="B91" s="970"/>
      <c r="C91" s="971"/>
      <c r="D91" s="971"/>
      <c r="E91" s="154"/>
      <c r="F91" s="151">
        <v>0</v>
      </c>
      <c r="G91" s="151">
        <v>0</v>
      </c>
      <c r="H91" s="155">
        <f t="shared" ref="H91:H103" si="26">F91+G91</f>
        <v>0</v>
      </c>
      <c r="I91" s="153">
        <f t="shared" si="24"/>
        <v>0</v>
      </c>
      <c r="J91" s="182"/>
      <c r="K91" s="182"/>
      <c r="L91" s="182"/>
      <c r="M91" s="182"/>
    </row>
    <row r="92" spans="1:13" ht="15">
      <c r="A92" s="191">
        <f t="shared" si="25"/>
        <v>4</v>
      </c>
      <c r="B92" s="970"/>
      <c r="C92" s="971"/>
      <c r="D92" s="971"/>
      <c r="E92" s="154"/>
      <c r="F92" s="151">
        <v>0</v>
      </c>
      <c r="G92" s="151">
        <v>0</v>
      </c>
      <c r="H92" s="155">
        <f t="shared" si="26"/>
        <v>0</v>
      </c>
      <c r="I92" s="153">
        <f t="shared" si="24"/>
        <v>0</v>
      </c>
      <c r="J92" s="182"/>
      <c r="K92" s="182"/>
      <c r="L92" s="182"/>
      <c r="M92" s="182"/>
    </row>
    <row r="93" spans="1:13" ht="15">
      <c r="A93" s="191">
        <f t="shared" si="25"/>
        <v>5</v>
      </c>
      <c r="B93" s="970"/>
      <c r="C93" s="971"/>
      <c r="D93" s="971"/>
      <c r="E93" s="154"/>
      <c r="F93" s="151">
        <v>0</v>
      </c>
      <c r="G93" s="151">
        <v>0</v>
      </c>
      <c r="H93" s="155">
        <f t="shared" si="26"/>
        <v>0</v>
      </c>
      <c r="I93" s="153">
        <f t="shared" si="24"/>
        <v>0</v>
      </c>
      <c r="J93" s="182"/>
      <c r="K93" s="182"/>
      <c r="L93" s="182"/>
      <c r="M93" s="182"/>
    </row>
    <row r="94" spans="1:13" ht="15">
      <c r="A94" s="191">
        <f t="shared" si="25"/>
        <v>6</v>
      </c>
      <c r="B94" s="970"/>
      <c r="C94" s="971"/>
      <c r="D94" s="971"/>
      <c r="E94" s="154"/>
      <c r="F94" s="151">
        <v>0</v>
      </c>
      <c r="G94" s="151">
        <v>0</v>
      </c>
      <c r="H94" s="155">
        <f t="shared" si="26"/>
        <v>0</v>
      </c>
      <c r="I94" s="153">
        <f t="shared" si="24"/>
        <v>0</v>
      </c>
      <c r="J94" s="182"/>
      <c r="K94" s="182"/>
      <c r="L94" s="182"/>
      <c r="M94" s="182"/>
    </row>
    <row r="95" spans="1:13" ht="15">
      <c r="A95" s="191">
        <f t="shared" si="25"/>
        <v>7</v>
      </c>
      <c r="B95" s="970"/>
      <c r="C95" s="971"/>
      <c r="D95" s="971"/>
      <c r="E95" s="154"/>
      <c r="F95" s="151">
        <v>0</v>
      </c>
      <c r="G95" s="151">
        <v>0</v>
      </c>
      <c r="H95" s="155">
        <f t="shared" si="26"/>
        <v>0</v>
      </c>
      <c r="I95" s="153">
        <f t="shared" si="24"/>
        <v>0</v>
      </c>
      <c r="J95" s="182"/>
      <c r="K95" s="182"/>
      <c r="L95" s="182"/>
      <c r="M95" s="182"/>
    </row>
    <row r="96" spans="1:13" ht="15">
      <c r="A96" s="191">
        <f t="shared" si="25"/>
        <v>8</v>
      </c>
      <c r="B96" s="970"/>
      <c r="C96" s="971"/>
      <c r="D96" s="971"/>
      <c r="E96" s="154"/>
      <c r="F96" s="151">
        <v>0</v>
      </c>
      <c r="G96" s="151">
        <v>0</v>
      </c>
      <c r="H96" s="155">
        <f t="shared" si="26"/>
        <v>0</v>
      </c>
      <c r="I96" s="153">
        <f t="shared" si="24"/>
        <v>0</v>
      </c>
      <c r="J96" s="182"/>
      <c r="K96" s="182"/>
      <c r="L96" s="182"/>
      <c r="M96" s="182"/>
    </row>
    <row r="97" spans="1:13" ht="15">
      <c r="A97" s="191">
        <f t="shared" si="25"/>
        <v>9</v>
      </c>
      <c r="B97" s="970"/>
      <c r="C97" s="971"/>
      <c r="D97" s="971"/>
      <c r="E97" s="154"/>
      <c r="F97" s="151">
        <v>0</v>
      </c>
      <c r="G97" s="151">
        <v>0</v>
      </c>
      <c r="H97" s="155">
        <f t="shared" si="26"/>
        <v>0</v>
      </c>
      <c r="I97" s="153">
        <f t="shared" si="24"/>
        <v>0</v>
      </c>
      <c r="J97" s="182"/>
      <c r="K97" s="182"/>
      <c r="L97" s="182"/>
      <c r="M97" s="182"/>
    </row>
    <row r="98" spans="1:13" ht="15">
      <c r="A98" s="191">
        <f t="shared" si="25"/>
        <v>10</v>
      </c>
      <c r="B98" s="970"/>
      <c r="C98" s="971"/>
      <c r="D98" s="971"/>
      <c r="E98" s="154"/>
      <c r="F98" s="151">
        <v>0</v>
      </c>
      <c r="G98" s="151">
        <v>0</v>
      </c>
      <c r="H98" s="155">
        <f t="shared" si="26"/>
        <v>0</v>
      </c>
      <c r="I98" s="153">
        <f t="shared" si="24"/>
        <v>0</v>
      </c>
      <c r="J98" s="182"/>
      <c r="K98" s="182"/>
      <c r="L98" s="182"/>
      <c r="M98" s="182"/>
    </row>
    <row r="99" spans="1:13" ht="15">
      <c r="A99" s="191">
        <f t="shared" si="25"/>
        <v>11</v>
      </c>
      <c r="B99" s="970"/>
      <c r="C99" s="971"/>
      <c r="D99" s="971"/>
      <c r="E99" s="154"/>
      <c r="F99" s="151">
        <v>0</v>
      </c>
      <c r="G99" s="151">
        <v>0</v>
      </c>
      <c r="H99" s="155">
        <f t="shared" si="26"/>
        <v>0</v>
      </c>
      <c r="I99" s="153">
        <f t="shared" si="24"/>
        <v>0</v>
      </c>
      <c r="J99" s="182"/>
      <c r="K99" s="182"/>
      <c r="L99" s="182"/>
      <c r="M99" s="182"/>
    </row>
    <row r="100" spans="1:13" ht="15">
      <c r="A100" s="191">
        <f t="shared" si="25"/>
        <v>12</v>
      </c>
      <c r="B100" s="970"/>
      <c r="C100" s="971"/>
      <c r="D100" s="971"/>
      <c r="E100" s="154"/>
      <c r="F100" s="151">
        <v>0</v>
      </c>
      <c r="G100" s="151">
        <v>0</v>
      </c>
      <c r="H100" s="155">
        <f t="shared" si="26"/>
        <v>0</v>
      </c>
      <c r="I100" s="153">
        <f t="shared" si="24"/>
        <v>0</v>
      </c>
      <c r="J100" s="182"/>
      <c r="K100" s="182"/>
      <c r="L100" s="182"/>
      <c r="M100" s="182"/>
    </row>
    <row r="101" spans="1:13" ht="15">
      <c r="A101" s="191">
        <f t="shared" si="25"/>
        <v>13</v>
      </c>
      <c r="B101" s="970"/>
      <c r="C101" s="971"/>
      <c r="D101" s="971"/>
      <c r="E101" s="154"/>
      <c r="F101" s="151">
        <v>0</v>
      </c>
      <c r="G101" s="151">
        <v>0</v>
      </c>
      <c r="H101" s="155">
        <f t="shared" si="26"/>
        <v>0</v>
      </c>
      <c r="I101" s="153">
        <f t="shared" si="24"/>
        <v>0</v>
      </c>
      <c r="J101" s="182"/>
      <c r="K101" s="182"/>
      <c r="L101" s="182"/>
      <c r="M101" s="182"/>
    </row>
    <row r="102" spans="1:13" ht="15">
      <c r="A102" s="191">
        <f t="shared" si="25"/>
        <v>14</v>
      </c>
      <c r="B102" s="970"/>
      <c r="C102" s="971"/>
      <c r="D102" s="971"/>
      <c r="E102" s="154"/>
      <c r="F102" s="151">
        <v>0</v>
      </c>
      <c r="G102" s="151">
        <v>0</v>
      </c>
      <c r="H102" s="155">
        <f t="shared" si="26"/>
        <v>0</v>
      </c>
      <c r="I102" s="153">
        <f t="shared" si="24"/>
        <v>0</v>
      </c>
      <c r="J102" s="182"/>
      <c r="K102" s="182"/>
      <c r="L102" s="182"/>
      <c r="M102" s="182"/>
    </row>
    <row r="103" spans="1:13" ht="15.75" thickBot="1">
      <c r="A103" s="191">
        <f t="shared" si="25"/>
        <v>15</v>
      </c>
      <c r="B103" s="970"/>
      <c r="C103" s="971"/>
      <c r="D103" s="971"/>
      <c r="E103" s="154"/>
      <c r="F103" s="151">
        <v>0</v>
      </c>
      <c r="G103" s="151">
        <v>0</v>
      </c>
      <c r="H103" s="155">
        <f t="shared" si="26"/>
        <v>0</v>
      </c>
      <c r="I103" s="153">
        <f t="shared" si="24"/>
        <v>0</v>
      </c>
      <c r="J103" s="182"/>
      <c r="K103" s="182"/>
      <c r="L103" s="182"/>
      <c r="M103" s="182"/>
    </row>
    <row r="104" spans="1:13" ht="15.75" thickBot="1">
      <c r="A104" s="182"/>
      <c r="B104" s="156">
        <f>SOCI!B151</f>
        <v>137</v>
      </c>
      <c r="C104" s="163" t="str">
        <f>SOCI!D151</f>
        <v>Miscellaneous Expense</v>
      </c>
      <c r="D104" s="158">
        <f>SOCI!M151</f>
        <v>0</v>
      </c>
      <c r="E104" s="159"/>
      <c r="F104" s="160">
        <f t="shared" ref="F104" si="27">SUM(F89:F103)</f>
        <v>0</v>
      </c>
      <c r="G104" s="160">
        <f t="shared" ref="G104" si="28">SUM(G89:G103)</f>
        <v>0</v>
      </c>
      <c r="H104" s="160">
        <f>SUM(H89:H103)</f>
        <v>0</v>
      </c>
      <c r="I104" s="583">
        <f t="shared" si="24"/>
        <v>0</v>
      </c>
      <c r="J104" s="182"/>
      <c r="K104" s="161">
        <f>SUM(H89:H103)-H104</f>
        <v>0</v>
      </c>
      <c r="L104" s="162">
        <f>SUM(I89:I103)-I104</f>
        <v>0</v>
      </c>
      <c r="M104" s="182"/>
    </row>
    <row r="105" spans="1:13" ht="15">
      <c r="A105" s="191">
        <v>1</v>
      </c>
      <c r="B105" s="972"/>
      <c r="C105" s="973"/>
      <c r="D105" s="973"/>
      <c r="E105" s="149"/>
      <c r="F105" s="150">
        <v>0</v>
      </c>
      <c r="G105" s="150">
        <v>0</v>
      </c>
      <c r="H105" s="152">
        <f>F105+G105</f>
        <v>0</v>
      </c>
      <c r="I105" s="582">
        <f t="shared" ref="I105:I120" si="29">IFERROR(H105/$H$120,0)</f>
        <v>0</v>
      </c>
      <c r="J105" s="182"/>
      <c r="K105" s="182"/>
      <c r="L105" s="182"/>
      <c r="M105" s="182"/>
    </row>
    <row r="106" spans="1:13" ht="15">
      <c r="A106" s="191">
        <f>+A105+1</f>
        <v>2</v>
      </c>
      <c r="B106" s="974"/>
      <c r="C106" s="975"/>
      <c r="D106" s="975"/>
      <c r="E106" s="154"/>
      <c r="F106" s="151">
        <v>0</v>
      </c>
      <c r="G106" s="151">
        <v>0</v>
      </c>
      <c r="H106" s="155">
        <f>F106+G106</f>
        <v>0</v>
      </c>
      <c r="I106" s="153">
        <f t="shared" si="29"/>
        <v>0</v>
      </c>
      <c r="J106" s="182"/>
      <c r="K106" s="182"/>
      <c r="L106" s="182"/>
      <c r="M106" s="182"/>
    </row>
    <row r="107" spans="1:13" ht="15">
      <c r="A107" s="191">
        <f t="shared" ref="A107:A119" si="30">+A106+1</f>
        <v>3</v>
      </c>
      <c r="B107" s="974"/>
      <c r="C107" s="975"/>
      <c r="D107" s="975"/>
      <c r="E107" s="154"/>
      <c r="F107" s="151">
        <v>0</v>
      </c>
      <c r="G107" s="151">
        <v>0</v>
      </c>
      <c r="H107" s="155">
        <f t="shared" ref="H107:H119" si="31">F107+G107</f>
        <v>0</v>
      </c>
      <c r="I107" s="153">
        <f t="shared" si="29"/>
        <v>0</v>
      </c>
      <c r="J107" s="182"/>
      <c r="K107" s="182"/>
      <c r="L107" s="182"/>
      <c r="M107" s="182"/>
    </row>
    <row r="108" spans="1:13" ht="15">
      <c r="A108" s="191">
        <f t="shared" si="30"/>
        <v>4</v>
      </c>
      <c r="B108" s="974"/>
      <c r="C108" s="975"/>
      <c r="D108" s="975"/>
      <c r="E108" s="154"/>
      <c r="F108" s="151">
        <v>0</v>
      </c>
      <c r="G108" s="151">
        <v>0</v>
      </c>
      <c r="H108" s="155">
        <f t="shared" si="31"/>
        <v>0</v>
      </c>
      <c r="I108" s="153">
        <f t="shared" si="29"/>
        <v>0</v>
      </c>
      <c r="J108" s="182"/>
      <c r="K108" s="182"/>
      <c r="L108" s="182"/>
      <c r="M108" s="182"/>
    </row>
    <row r="109" spans="1:13" ht="15">
      <c r="A109" s="191">
        <f t="shared" si="30"/>
        <v>5</v>
      </c>
      <c r="B109" s="974"/>
      <c r="C109" s="975"/>
      <c r="D109" s="975"/>
      <c r="E109" s="154"/>
      <c r="F109" s="151">
        <v>0</v>
      </c>
      <c r="G109" s="151">
        <v>0</v>
      </c>
      <c r="H109" s="155">
        <f t="shared" si="31"/>
        <v>0</v>
      </c>
      <c r="I109" s="153">
        <f t="shared" si="29"/>
        <v>0</v>
      </c>
      <c r="J109" s="182"/>
      <c r="K109" s="182"/>
      <c r="L109" s="182"/>
      <c r="M109" s="182"/>
    </row>
    <row r="110" spans="1:13" ht="15">
      <c r="A110" s="191">
        <f t="shared" si="30"/>
        <v>6</v>
      </c>
      <c r="B110" s="974"/>
      <c r="C110" s="975"/>
      <c r="D110" s="975"/>
      <c r="E110" s="154"/>
      <c r="F110" s="151">
        <v>0</v>
      </c>
      <c r="G110" s="151">
        <v>0</v>
      </c>
      <c r="H110" s="155">
        <f t="shared" si="31"/>
        <v>0</v>
      </c>
      <c r="I110" s="153">
        <f t="shared" si="29"/>
        <v>0</v>
      </c>
      <c r="J110" s="182"/>
      <c r="K110" s="182"/>
      <c r="L110" s="182"/>
      <c r="M110" s="182"/>
    </row>
    <row r="111" spans="1:13" ht="15">
      <c r="A111" s="191">
        <f t="shared" si="30"/>
        <v>7</v>
      </c>
      <c r="B111" s="974"/>
      <c r="C111" s="975"/>
      <c r="D111" s="975"/>
      <c r="E111" s="154"/>
      <c r="F111" s="151">
        <v>0</v>
      </c>
      <c r="G111" s="151">
        <v>0</v>
      </c>
      <c r="H111" s="155">
        <f t="shared" si="31"/>
        <v>0</v>
      </c>
      <c r="I111" s="153">
        <f t="shared" si="29"/>
        <v>0</v>
      </c>
      <c r="J111" s="182"/>
      <c r="K111" s="182"/>
      <c r="L111" s="182"/>
      <c r="M111" s="182"/>
    </row>
    <row r="112" spans="1:13" ht="15">
      <c r="A112" s="191">
        <f t="shared" si="30"/>
        <v>8</v>
      </c>
      <c r="B112" s="974"/>
      <c r="C112" s="975"/>
      <c r="D112" s="975"/>
      <c r="E112" s="154"/>
      <c r="F112" s="151">
        <v>0</v>
      </c>
      <c r="G112" s="151">
        <v>0</v>
      </c>
      <c r="H112" s="155">
        <f t="shared" si="31"/>
        <v>0</v>
      </c>
      <c r="I112" s="153">
        <f t="shared" si="29"/>
        <v>0</v>
      </c>
      <c r="J112" s="182"/>
      <c r="K112" s="182"/>
      <c r="L112" s="182"/>
      <c r="M112" s="182"/>
    </row>
    <row r="113" spans="1:13" ht="15">
      <c r="A113" s="191">
        <f t="shared" si="30"/>
        <v>9</v>
      </c>
      <c r="B113" s="974"/>
      <c r="C113" s="975"/>
      <c r="D113" s="975"/>
      <c r="E113" s="154"/>
      <c r="F113" s="151">
        <v>0</v>
      </c>
      <c r="G113" s="151">
        <v>0</v>
      </c>
      <c r="H113" s="155">
        <f t="shared" si="31"/>
        <v>0</v>
      </c>
      <c r="I113" s="153">
        <f t="shared" si="29"/>
        <v>0</v>
      </c>
      <c r="J113" s="182"/>
      <c r="K113" s="182"/>
      <c r="L113" s="182"/>
      <c r="M113" s="182"/>
    </row>
    <row r="114" spans="1:13" ht="15">
      <c r="A114" s="191">
        <f t="shared" si="30"/>
        <v>10</v>
      </c>
      <c r="B114" s="974"/>
      <c r="C114" s="975"/>
      <c r="D114" s="975"/>
      <c r="E114" s="154"/>
      <c r="F114" s="151">
        <v>0</v>
      </c>
      <c r="G114" s="151">
        <v>0</v>
      </c>
      <c r="H114" s="155">
        <f t="shared" si="31"/>
        <v>0</v>
      </c>
      <c r="I114" s="153">
        <f t="shared" si="29"/>
        <v>0</v>
      </c>
      <c r="J114" s="182"/>
      <c r="K114" s="182"/>
      <c r="L114" s="182"/>
      <c r="M114" s="182"/>
    </row>
    <row r="115" spans="1:13" ht="15">
      <c r="A115" s="191">
        <f t="shared" si="30"/>
        <v>11</v>
      </c>
      <c r="B115" s="974"/>
      <c r="C115" s="975"/>
      <c r="D115" s="975"/>
      <c r="E115" s="154"/>
      <c r="F115" s="151">
        <v>0</v>
      </c>
      <c r="G115" s="151">
        <v>0</v>
      </c>
      <c r="H115" s="155">
        <f t="shared" si="31"/>
        <v>0</v>
      </c>
      <c r="I115" s="153">
        <f t="shared" si="29"/>
        <v>0</v>
      </c>
      <c r="J115" s="182"/>
      <c r="K115" s="182"/>
      <c r="L115" s="182"/>
      <c r="M115" s="182"/>
    </row>
    <row r="116" spans="1:13" ht="15">
      <c r="A116" s="191">
        <f t="shared" si="30"/>
        <v>12</v>
      </c>
      <c r="B116" s="974"/>
      <c r="C116" s="975"/>
      <c r="D116" s="975"/>
      <c r="E116" s="154"/>
      <c r="F116" s="151">
        <v>0</v>
      </c>
      <c r="G116" s="151">
        <v>0</v>
      </c>
      <c r="H116" s="155">
        <f t="shared" si="31"/>
        <v>0</v>
      </c>
      <c r="I116" s="153">
        <f t="shared" si="29"/>
        <v>0</v>
      </c>
      <c r="J116" s="182"/>
      <c r="K116" s="182"/>
      <c r="L116" s="182"/>
      <c r="M116" s="182"/>
    </row>
    <row r="117" spans="1:13" ht="15">
      <c r="A117" s="191">
        <f t="shared" si="30"/>
        <v>13</v>
      </c>
      <c r="B117" s="974"/>
      <c r="C117" s="975"/>
      <c r="D117" s="975"/>
      <c r="E117" s="154"/>
      <c r="F117" s="151">
        <v>0</v>
      </c>
      <c r="G117" s="151">
        <v>0</v>
      </c>
      <c r="H117" s="155">
        <f t="shared" si="31"/>
        <v>0</v>
      </c>
      <c r="I117" s="153">
        <f t="shared" si="29"/>
        <v>0</v>
      </c>
      <c r="J117" s="182"/>
      <c r="K117" s="182"/>
      <c r="L117" s="182"/>
      <c r="M117" s="182"/>
    </row>
    <row r="118" spans="1:13" ht="15">
      <c r="A118" s="191">
        <f t="shared" si="30"/>
        <v>14</v>
      </c>
      <c r="B118" s="974"/>
      <c r="C118" s="975"/>
      <c r="D118" s="975"/>
      <c r="E118" s="154"/>
      <c r="F118" s="151">
        <v>0</v>
      </c>
      <c r="G118" s="151">
        <v>0</v>
      </c>
      <c r="H118" s="155">
        <f t="shared" si="31"/>
        <v>0</v>
      </c>
      <c r="I118" s="153">
        <f t="shared" si="29"/>
        <v>0</v>
      </c>
      <c r="J118" s="182"/>
      <c r="K118" s="182"/>
      <c r="L118" s="182"/>
      <c r="M118" s="182"/>
    </row>
    <row r="119" spans="1:13" ht="15.75" thickBot="1">
      <c r="A119" s="191">
        <f t="shared" si="30"/>
        <v>15</v>
      </c>
      <c r="B119" s="974"/>
      <c r="C119" s="975"/>
      <c r="D119" s="975"/>
      <c r="E119" s="154"/>
      <c r="F119" s="151">
        <v>0</v>
      </c>
      <c r="G119" s="151">
        <v>0</v>
      </c>
      <c r="H119" s="155">
        <f t="shared" si="31"/>
        <v>0</v>
      </c>
      <c r="I119" s="153">
        <f t="shared" si="29"/>
        <v>0</v>
      </c>
      <c r="J119" s="182"/>
      <c r="K119" s="182"/>
      <c r="L119" s="182"/>
      <c r="M119" s="182"/>
    </row>
    <row r="120" spans="1:13" ht="15.75" thickBot="1">
      <c r="A120" s="182"/>
      <c r="B120" s="156">
        <f>SOCI!B152</f>
        <v>138</v>
      </c>
      <c r="C120" s="163" t="str">
        <f>SOCI!D152</f>
        <v>Suspense</v>
      </c>
      <c r="D120" s="158">
        <f>SOCI!M152</f>
        <v>0</v>
      </c>
      <c r="E120" s="159"/>
      <c r="F120" s="160">
        <f t="shared" ref="F120" si="32">SUM(F105:F119)</f>
        <v>0</v>
      </c>
      <c r="G120" s="160">
        <f t="shared" ref="G120" si="33">SUM(G105:G119)</f>
        <v>0</v>
      </c>
      <c r="H120" s="160">
        <f>SUM(H105:H119)</f>
        <v>0</v>
      </c>
      <c r="I120" s="583">
        <f t="shared" si="29"/>
        <v>0</v>
      </c>
      <c r="J120" s="182"/>
      <c r="K120" s="161">
        <f>SUM(H105:H119)-H120</f>
        <v>0</v>
      </c>
      <c r="L120" s="162">
        <f>SUM(I105:I119)-I120</f>
        <v>0</v>
      </c>
      <c r="M120" s="182"/>
    </row>
    <row r="121" spans="1:13" s="32" customFormat="1">
      <c r="A121" s="182"/>
      <c r="B121" s="182"/>
      <c r="C121" s="182"/>
      <c r="D121" s="182"/>
      <c r="E121" s="182"/>
      <c r="F121" s="182"/>
      <c r="G121" s="182"/>
      <c r="H121" s="182"/>
      <c r="I121" s="321"/>
      <c r="J121" s="182"/>
      <c r="K121" s="182"/>
      <c r="L121" s="182"/>
      <c r="M121" s="182"/>
    </row>
    <row r="122" spans="1:13" s="32" customFormat="1">
      <c r="I122" s="164"/>
    </row>
  </sheetData>
  <mergeCells count="11">
    <mergeCell ref="B89:D103"/>
    <mergeCell ref="B105:D119"/>
    <mergeCell ref="B57:D71"/>
    <mergeCell ref="B73:D87"/>
    <mergeCell ref="B25:D39"/>
    <mergeCell ref="B41:D55"/>
    <mergeCell ref="B2:D2"/>
    <mergeCell ref="K7:L7"/>
    <mergeCell ref="C3:D3"/>
    <mergeCell ref="C4:D4"/>
    <mergeCell ref="C5:D5"/>
  </mergeCells>
  <pageMargins left="0.7" right="0.7" top="0.75" bottom="0.75" header="0.3" footer="0.3"/>
  <pageSetup paperSize="9" scale="59" orientation="portrait" r:id="rId1"/>
  <colBreaks count="1" manualBreakCount="1">
    <brk id="5" min="1" max="119"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E43"/>
  <sheetViews>
    <sheetView topLeftCell="A64" workbookViewId="0">
      <selection activeCell="C67" sqref="C67"/>
    </sheetView>
  </sheetViews>
  <sheetFormatPr defaultColWidth="9.140625" defaultRowHeight="14.25"/>
  <cols>
    <col min="1" max="1" width="5.5703125" style="7" customWidth="1"/>
    <col min="2" max="2" width="17.28515625" style="7" customWidth="1"/>
    <col min="3" max="3" width="41.28515625" style="7" customWidth="1"/>
    <col min="4" max="4" width="21" style="7" customWidth="1"/>
    <col min="5" max="5" width="9.140625" style="32"/>
    <col min="6" max="16384" width="9.140625" style="7"/>
  </cols>
  <sheetData>
    <row r="1" spans="1:5" ht="15" thickBot="1">
      <c r="A1" s="600"/>
      <c r="B1" s="600"/>
      <c r="C1" s="600"/>
      <c r="D1" s="600"/>
      <c r="E1" s="600"/>
    </row>
    <row r="2" spans="1:5" ht="15.75" thickBot="1">
      <c r="A2" s="600"/>
      <c r="B2" s="976" t="s">
        <v>540</v>
      </c>
      <c r="C2" s="977"/>
      <c r="D2" s="978"/>
      <c r="E2" s="183"/>
    </row>
    <row r="3" spans="1:5" ht="15">
      <c r="A3" s="600"/>
      <c r="B3" s="165" t="s">
        <v>1</v>
      </c>
      <c r="C3" s="979" t="str">
        <f>Instructions!C2</f>
        <v>(COMPANY NAME)</v>
      </c>
      <c r="D3" s="980"/>
      <c r="E3" s="600"/>
    </row>
    <row r="4" spans="1:5" ht="15">
      <c r="A4" s="600"/>
      <c r="B4" s="166" t="s">
        <v>2</v>
      </c>
      <c r="C4" s="860" t="str">
        <f>Instructions!C3</f>
        <v>DD MM YY (e.g. 30 September 2020)</v>
      </c>
      <c r="D4" s="862"/>
      <c r="E4" s="600"/>
    </row>
    <row r="5" spans="1:5" ht="15.75" thickBot="1">
      <c r="A5" s="600"/>
      <c r="B5" s="167" t="s">
        <v>3</v>
      </c>
      <c r="C5" s="863" t="str">
        <f>Instructions!C4</f>
        <v>(e.g. 3rd Quarter)</v>
      </c>
      <c r="D5" s="865"/>
      <c r="E5" s="600"/>
    </row>
    <row r="6" spans="1:5" ht="15" thickBot="1">
      <c r="A6" s="600"/>
      <c r="B6" s="600"/>
      <c r="C6" s="600"/>
      <c r="D6" s="600"/>
      <c r="E6" s="600"/>
    </row>
    <row r="7" spans="1:5" ht="15">
      <c r="A7" s="600"/>
      <c r="B7" s="168" t="s">
        <v>541</v>
      </c>
      <c r="C7" s="169"/>
      <c r="D7" s="390">
        <f>SOFP!H175</f>
        <v>0</v>
      </c>
      <c r="E7" s="600"/>
    </row>
    <row r="8" spans="1:5" ht="15">
      <c r="A8" s="600"/>
      <c r="B8" s="170" t="s">
        <v>542</v>
      </c>
      <c r="C8" s="171"/>
      <c r="D8" s="391">
        <f>SOFP!I175</f>
        <v>0</v>
      </c>
      <c r="E8" s="600"/>
    </row>
    <row r="9" spans="1:5" ht="15">
      <c r="A9" s="600"/>
      <c r="B9" s="170" t="s">
        <v>543</v>
      </c>
      <c r="C9" s="171"/>
      <c r="D9" s="172">
        <f>D7-D8</f>
        <v>0</v>
      </c>
      <c r="E9" s="600"/>
    </row>
    <row r="10" spans="1:5" ht="15">
      <c r="A10" s="600"/>
      <c r="B10" s="170" t="s">
        <v>544</v>
      </c>
      <c r="C10" s="173"/>
      <c r="D10" s="174"/>
      <c r="E10" s="600"/>
    </row>
    <row r="11" spans="1:5" ht="15">
      <c r="A11" s="600"/>
      <c r="B11" s="170">
        <v>1</v>
      </c>
      <c r="C11" s="175"/>
      <c r="D11" s="176">
        <v>0</v>
      </c>
      <c r="E11" s="600"/>
    </row>
    <row r="12" spans="1:5" ht="15">
      <c r="A12" s="600"/>
      <c r="B12" s="170">
        <v>2</v>
      </c>
      <c r="C12" s="175"/>
      <c r="D12" s="176">
        <v>0</v>
      </c>
      <c r="E12" s="600"/>
    </row>
    <row r="13" spans="1:5" ht="15">
      <c r="A13" s="600"/>
      <c r="B13" s="170">
        <v>3</v>
      </c>
      <c r="C13" s="175"/>
      <c r="D13" s="176">
        <v>0</v>
      </c>
      <c r="E13" s="600"/>
    </row>
    <row r="14" spans="1:5" ht="15">
      <c r="A14" s="600"/>
      <c r="B14" s="170">
        <v>4</v>
      </c>
      <c r="C14" s="175"/>
      <c r="D14" s="176">
        <v>0</v>
      </c>
      <c r="E14" s="600"/>
    </row>
    <row r="15" spans="1:5" ht="15">
      <c r="A15" s="600"/>
      <c r="B15" s="170">
        <v>5</v>
      </c>
      <c r="C15" s="175"/>
      <c r="D15" s="176">
        <v>0</v>
      </c>
      <c r="E15" s="600"/>
    </row>
    <row r="16" spans="1:5" ht="15">
      <c r="A16" s="600"/>
      <c r="B16" s="170">
        <v>6</v>
      </c>
      <c r="C16" s="175"/>
      <c r="D16" s="176">
        <v>0</v>
      </c>
      <c r="E16" s="600"/>
    </row>
    <row r="17" spans="1:5" ht="15">
      <c r="A17" s="600"/>
      <c r="B17" s="170">
        <v>7</v>
      </c>
      <c r="C17" s="175"/>
      <c r="D17" s="176">
        <v>0</v>
      </c>
      <c r="E17" s="600"/>
    </row>
    <row r="18" spans="1:5" ht="15">
      <c r="A18" s="600"/>
      <c r="B18" s="170">
        <v>8</v>
      </c>
      <c r="C18" s="175"/>
      <c r="D18" s="176">
        <v>0</v>
      </c>
      <c r="E18" s="600"/>
    </row>
    <row r="19" spans="1:5" ht="15">
      <c r="A19" s="600"/>
      <c r="B19" s="170">
        <v>9</v>
      </c>
      <c r="C19" s="175"/>
      <c r="D19" s="176">
        <v>0</v>
      </c>
      <c r="E19" s="600"/>
    </row>
    <row r="20" spans="1:5" ht="15">
      <c r="A20" s="600"/>
      <c r="B20" s="170">
        <v>10</v>
      </c>
      <c r="C20" s="175"/>
      <c r="D20" s="176">
        <v>0</v>
      </c>
      <c r="E20" s="600"/>
    </row>
    <row r="21" spans="1:5" ht="15">
      <c r="A21" s="600"/>
      <c r="B21" s="170">
        <v>11</v>
      </c>
      <c r="C21" s="175"/>
      <c r="D21" s="176">
        <v>0</v>
      </c>
      <c r="E21" s="600"/>
    </row>
    <row r="22" spans="1:5" ht="15">
      <c r="A22" s="600"/>
      <c r="B22" s="170">
        <v>12</v>
      </c>
      <c r="C22" s="175"/>
      <c r="D22" s="176">
        <v>0</v>
      </c>
      <c r="E22" s="600"/>
    </row>
    <row r="23" spans="1:5" ht="15">
      <c r="A23" s="600"/>
      <c r="B23" s="170">
        <v>13</v>
      </c>
      <c r="C23" s="175"/>
      <c r="D23" s="176">
        <v>0</v>
      </c>
      <c r="E23" s="600"/>
    </row>
    <row r="24" spans="1:5" ht="15">
      <c r="A24" s="600"/>
      <c r="B24" s="170">
        <v>14</v>
      </c>
      <c r="C24" s="175"/>
      <c r="D24" s="176">
        <v>0</v>
      </c>
      <c r="E24" s="600"/>
    </row>
    <row r="25" spans="1:5" ht="15">
      <c r="A25" s="600"/>
      <c r="B25" s="170">
        <v>15</v>
      </c>
      <c r="C25" s="175"/>
      <c r="D25" s="176">
        <v>0</v>
      </c>
      <c r="E25" s="600"/>
    </row>
    <row r="26" spans="1:5" ht="15">
      <c r="A26" s="600"/>
      <c r="B26" s="170">
        <v>16</v>
      </c>
      <c r="C26" s="175"/>
      <c r="D26" s="176">
        <v>0</v>
      </c>
      <c r="E26" s="600"/>
    </row>
    <row r="27" spans="1:5" ht="15">
      <c r="A27" s="600"/>
      <c r="B27" s="170">
        <v>17</v>
      </c>
      <c r="C27" s="175"/>
      <c r="D27" s="176">
        <v>0</v>
      </c>
      <c r="E27" s="600"/>
    </row>
    <row r="28" spans="1:5" ht="15">
      <c r="A28" s="600"/>
      <c r="B28" s="170">
        <v>18</v>
      </c>
      <c r="C28" s="175"/>
      <c r="D28" s="176">
        <v>0</v>
      </c>
      <c r="E28" s="600"/>
    </row>
    <row r="29" spans="1:5" ht="15">
      <c r="A29" s="600"/>
      <c r="B29" s="170">
        <v>19</v>
      </c>
      <c r="C29" s="175"/>
      <c r="D29" s="176">
        <v>0</v>
      </c>
      <c r="E29" s="600"/>
    </row>
    <row r="30" spans="1:5" ht="15">
      <c r="A30" s="600"/>
      <c r="B30" s="170">
        <v>20</v>
      </c>
      <c r="C30" s="175"/>
      <c r="D30" s="176">
        <v>0</v>
      </c>
      <c r="E30" s="600"/>
    </row>
    <row r="31" spans="1:5" ht="15">
      <c r="A31" s="600"/>
      <c r="B31" s="170">
        <v>21</v>
      </c>
      <c r="C31" s="175"/>
      <c r="D31" s="176">
        <v>0</v>
      </c>
      <c r="E31" s="600"/>
    </row>
    <row r="32" spans="1:5" ht="15">
      <c r="A32" s="600"/>
      <c r="B32" s="170">
        <v>22</v>
      </c>
      <c r="C32" s="175"/>
      <c r="D32" s="176">
        <v>0</v>
      </c>
      <c r="E32" s="600"/>
    </row>
    <row r="33" spans="1:5" ht="15">
      <c r="A33" s="600"/>
      <c r="B33" s="170">
        <v>23</v>
      </c>
      <c r="C33" s="175"/>
      <c r="D33" s="176">
        <v>0</v>
      </c>
      <c r="E33" s="600"/>
    </row>
    <row r="34" spans="1:5" ht="15">
      <c r="A34" s="600"/>
      <c r="B34" s="170">
        <v>24</v>
      </c>
      <c r="C34" s="175"/>
      <c r="D34" s="176">
        <v>0</v>
      </c>
      <c r="E34" s="600"/>
    </row>
    <row r="35" spans="1:5" ht="15">
      <c r="A35" s="600"/>
      <c r="B35" s="170">
        <v>25</v>
      </c>
      <c r="C35" s="175"/>
      <c r="D35" s="176">
        <v>0</v>
      </c>
      <c r="E35" s="600"/>
    </row>
    <row r="36" spans="1:5" ht="15">
      <c r="A36" s="600"/>
      <c r="B36" s="170">
        <v>26</v>
      </c>
      <c r="C36" s="175"/>
      <c r="D36" s="176">
        <v>0</v>
      </c>
      <c r="E36" s="600"/>
    </row>
    <row r="37" spans="1:5" ht="15">
      <c r="A37" s="600"/>
      <c r="B37" s="170">
        <v>27</v>
      </c>
      <c r="C37" s="175"/>
      <c r="D37" s="176">
        <v>0</v>
      </c>
      <c r="E37" s="600"/>
    </row>
    <row r="38" spans="1:5" ht="15">
      <c r="A38" s="600"/>
      <c r="B38" s="170">
        <v>28</v>
      </c>
      <c r="C38" s="175"/>
      <c r="D38" s="176">
        <v>0</v>
      </c>
      <c r="E38" s="600"/>
    </row>
    <row r="39" spans="1:5" ht="15">
      <c r="A39" s="600"/>
      <c r="B39" s="170">
        <v>29</v>
      </c>
      <c r="C39" s="175"/>
      <c r="D39" s="176">
        <v>0</v>
      </c>
      <c r="E39" s="600"/>
    </row>
    <row r="40" spans="1:5" ht="15">
      <c r="A40" s="600"/>
      <c r="B40" s="170">
        <v>30</v>
      </c>
      <c r="C40" s="175"/>
      <c r="D40" s="176">
        <v>0</v>
      </c>
      <c r="E40" s="600"/>
    </row>
    <row r="41" spans="1:5" ht="15.75" thickBot="1">
      <c r="A41" s="600"/>
      <c r="B41" s="177" t="s">
        <v>494</v>
      </c>
      <c r="C41" s="178"/>
      <c r="D41" s="179">
        <f>SUM(D9:D40)</f>
        <v>0</v>
      </c>
      <c r="E41" s="600"/>
    </row>
    <row r="42" spans="1:5">
      <c r="A42" s="600"/>
      <c r="B42" s="600"/>
      <c r="C42" s="600"/>
      <c r="D42" s="600"/>
      <c r="E42" s="600"/>
    </row>
    <row r="43" spans="1:5">
      <c r="A43" s="600"/>
      <c r="B43" s="600"/>
      <c r="C43" s="600"/>
      <c r="D43" s="600"/>
      <c r="E43" s="600"/>
    </row>
  </sheetData>
  <mergeCells count="4">
    <mergeCell ref="B2:D2"/>
    <mergeCell ref="C3:D3"/>
    <mergeCell ref="C4:D4"/>
    <mergeCell ref="C5:D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F117"/>
  <sheetViews>
    <sheetView workbookViewId="0">
      <selection activeCell="G5" sqref="G5"/>
    </sheetView>
  </sheetViews>
  <sheetFormatPr defaultRowHeight="14.25"/>
  <cols>
    <col min="1" max="1" width="17.85546875" style="7" customWidth="1"/>
    <col min="2" max="2" width="24.28515625" style="7" bestFit="1" customWidth="1"/>
    <col min="3" max="3" width="33.5703125" style="7" bestFit="1" customWidth="1"/>
    <col min="4" max="4" width="23.140625" style="7" customWidth="1"/>
    <col min="5" max="5" width="23" style="7" customWidth="1"/>
    <col min="6" max="16384" width="9.140625" style="7"/>
  </cols>
  <sheetData>
    <row r="1" spans="1:6" ht="15.75" thickBot="1">
      <c r="A1" s="993" t="s">
        <v>859</v>
      </c>
      <c r="B1" s="994"/>
      <c r="C1" s="994"/>
      <c r="D1" s="994"/>
      <c r="E1" s="994"/>
      <c r="F1" s="995"/>
    </row>
    <row r="2" spans="1:6" ht="15">
      <c r="A2" s="166" t="s">
        <v>1</v>
      </c>
      <c r="B2" s="996" t="str">
        <f>+Instructions!C2</f>
        <v>(COMPANY NAME)</v>
      </c>
      <c r="C2" s="997"/>
      <c r="D2" s="997"/>
      <c r="E2" s="997"/>
      <c r="F2" s="998"/>
    </row>
    <row r="3" spans="1:6" ht="15">
      <c r="A3" s="166" t="s">
        <v>2</v>
      </c>
      <c r="B3" s="756" t="str">
        <f>+Instructions!C3</f>
        <v>DD MM YY (e.g. 30 September 2020)</v>
      </c>
      <c r="C3" s="757"/>
      <c r="D3" s="757"/>
      <c r="E3" s="757"/>
      <c r="F3" s="758"/>
    </row>
    <row r="4" spans="1:6" ht="15.75" thickBot="1">
      <c r="A4" s="167" t="s">
        <v>3</v>
      </c>
      <c r="B4" s="999" t="str">
        <f>+Instructions!C4</f>
        <v>(e.g. 3rd Quarter)</v>
      </c>
      <c r="C4" s="1000"/>
      <c r="D4" s="1000"/>
      <c r="E4" s="1000"/>
      <c r="F4" s="1001"/>
    </row>
    <row r="5" spans="1:6">
      <c r="A5" s="32"/>
      <c r="B5" s="32"/>
      <c r="C5" s="32"/>
      <c r="D5" s="32"/>
      <c r="E5" s="32"/>
      <c r="F5" s="32"/>
    </row>
    <row r="6" spans="1:6" ht="15" thickBot="1">
      <c r="A6" s="32"/>
      <c r="B6" s="32"/>
      <c r="C6" s="32"/>
      <c r="D6" s="32"/>
      <c r="E6" s="32"/>
      <c r="F6" s="32"/>
    </row>
    <row r="7" spans="1:6" ht="15.75" thickBot="1">
      <c r="A7" s="32"/>
      <c r="B7" s="981" t="s">
        <v>860</v>
      </c>
      <c r="C7" s="982"/>
      <c r="D7" s="982"/>
      <c r="E7" s="983"/>
      <c r="F7" s="32"/>
    </row>
    <row r="8" spans="1:6" ht="15">
      <c r="A8" s="32"/>
      <c r="B8" s="987" t="s">
        <v>861</v>
      </c>
      <c r="C8" s="989" t="s">
        <v>862</v>
      </c>
      <c r="D8" s="991" t="s">
        <v>626</v>
      </c>
      <c r="E8" s="992"/>
      <c r="F8" s="32"/>
    </row>
    <row r="9" spans="1:6" ht="15">
      <c r="A9" s="32"/>
      <c r="B9" s="988"/>
      <c r="C9" s="990"/>
      <c r="D9" s="742" t="s">
        <v>863</v>
      </c>
      <c r="E9" s="743" t="s">
        <v>582</v>
      </c>
      <c r="F9" s="744"/>
    </row>
    <row r="10" spans="1:6" ht="15">
      <c r="A10" s="32"/>
      <c r="B10" s="745" t="s">
        <v>864</v>
      </c>
      <c r="C10" s="44"/>
      <c r="D10" s="44"/>
      <c r="E10" s="45"/>
      <c r="F10" s="32"/>
    </row>
    <row r="11" spans="1:6" ht="15">
      <c r="A11" s="32"/>
      <c r="B11" s="746" t="s">
        <v>865</v>
      </c>
      <c r="C11" s="44"/>
      <c r="D11" s="44"/>
      <c r="E11" s="45"/>
      <c r="F11" s="32"/>
    </row>
    <row r="12" spans="1:6" ht="15">
      <c r="A12" s="32"/>
      <c r="B12" s="746" t="s">
        <v>866</v>
      </c>
      <c r="C12" s="44"/>
      <c r="D12" s="44"/>
      <c r="E12" s="45"/>
      <c r="F12" s="32"/>
    </row>
    <row r="13" spans="1:6" ht="15">
      <c r="A13" s="32"/>
      <c r="B13" s="746" t="s">
        <v>867</v>
      </c>
      <c r="C13" s="44"/>
      <c r="D13" s="44"/>
      <c r="E13" s="45"/>
      <c r="F13" s="32"/>
    </row>
    <row r="14" spans="1:6" ht="15">
      <c r="A14" s="32"/>
      <c r="B14" s="746" t="s">
        <v>868</v>
      </c>
      <c r="C14" s="44"/>
      <c r="D14" s="44"/>
      <c r="E14" s="45"/>
      <c r="F14" s="32"/>
    </row>
    <row r="15" spans="1:6" ht="15">
      <c r="A15" s="32"/>
      <c r="B15" s="746" t="s">
        <v>869</v>
      </c>
      <c r="C15" s="44"/>
      <c r="D15" s="44"/>
      <c r="E15" s="45"/>
      <c r="F15" s="32"/>
    </row>
    <row r="16" spans="1:6" ht="15">
      <c r="A16" s="32"/>
      <c r="B16" s="746" t="s">
        <v>870</v>
      </c>
      <c r="C16" s="44"/>
      <c r="D16" s="44"/>
      <c r="E16" s="45"/>
      <c r="F16" s="32"/>
    </row>
    <row r="17" spans="1:6" ht="15.75" thickBot="1">
      <c r="A17" s="32"/>
      <c r="B17" s="747" t="s">
        <v>469</v>
      </c>
      <c r="C17" s="748">
        <f>SUM(C10:C16)</f>
        <v>0</v>
      </c>
      <c r="D17" s="748">
        <f>SUM(D10:D16)</f>
        <v>0</v>
      </c>
      <c r="E17" s="749">
        <f>SUM(E10:E16)</f>
        <v>0</v>
      </c>
      <c r="F17" s="32"/>
    </row>
    <row r="18" spans="1:6" ht="15.75" thickTop="1" thickBot="1">
      <c r="A18" s="32"/>
      <c r="B18" s="750" t="s">
        <v>476</v>
      </c>
      <c r="C18" s="751"/>
      <c r="D18" s="752">
        <f>D17-[1]X12!J20</f>
        <v>0</v>
      </c>
      <c r="E18" s="753">
        <f>E17-[1]X12!K20</f>
        <v>0</v>
      </c>
      <c r="F18" s="32"/>
    </row>
    <row r="19" spans="1:6" ht="15" thickBot="1">
      <c r="A19" s="32"/>
      <c r="B19" s="32"/>
      <c r="C19" s="32"/>
      <c r="D19" s="32"/>
      <c r="E19" s="32"/>
      <c r="F19" s="32"/>
    </row>
    <row r="20" spans="1:6" ht="15.75" thickBot="1">
      <c r="A20" s="32"/>
      <c r="B20" s="981" t="s">
        <v>871</v>
      </c>
      <c r="C20" s="982"/>
      <c r="D20" s="982"/>
      <c r="E20" s="983"/>
      <c r="F20" s="32"/>
    </row>
    <row r="21" spans="1:6" ht="15">
      <c r="A21" s="32"/>
      <c r="B21" s="987" t="s">
        <v>861</v>
      </c>
      <c r="C21" s="989" t="s">
        <v>862</v>
      </c>
      <c r="D21" s="991" t="s">
        <v>626</v>
      </c>
      <c r="E21" s="992"/>
      <c r="F21" s="32"/>
    </row>
    <row r="22" spans="1:6" ht="15">
      <c r="A22" s="32"/>
      <c r="B22" s="988"/>
      <c r="C22" s="990"/>
      <c r="D22" s="742" t="s">
        <v>863</v>
      </c>
      <c r="E22" s="743" t="s">
        <v>582</v>
      </c>
      <c r="F22" s="32"/>
    </row>
    <row r="23" spans="1:6" ht="15">
      <c r="A23" s="32"/>
      <c r="B23" s="745" t="s">
        <v>872</v>
      </c>
      <c r="C23" s="44"/>
      <c r="D23" s="44"/>
      <c r="E23" s="45"/>
      <c r="F23" s="32"/>
    </row>
    <row r="24" spans="1:6" ht="15">
      <c r="A24" s="32"/>
      <c r="B24" s="746" t="s">
        <v>865</v>
      </c>
      <c r="C24" s="44"/>
      <c r="D24" s="44"/>
      <c r="E24" s="45"/>
      <c r="F24" s="32"/>
    </row>
    <row r="25" spans="1:6" ht="15">
      <c r="A25" s="32"/>
      <c r="B25" s="746" t="s">
        <v>866</v>
      </c>
      <c r="C25" s="44"/>
      <c r="D25" s="44"/>
      <c r="E25" s="45"/>
      <c r="F25" s="32"/>
    </row>
    <row r="26" spans="1:6" ht="15">
      <c r="A26" s="32"/>
      <c r="B26" s="746" t="s">
        <v>867</v>
      </c>
      <c r="C26" s="44"/>
      <c r="D26" s="44"/>
      <c r="E26" s="45"/>
      <c r="F26" s="32"/>
    </row>
    <row r="27" spans="1:6" ht="15">
      <c r="A27" s="32"/>
      <c r="B27" s="746" t="s">
        <v>868</v>
      </c>
      <c r="C27" s="44"/>
      <c r="D27" s="44"/>
      <c r="E27" s="45"/>
      <c r="F27" s="32"/>
    </row>
    <row r="28" spans="1:6" ht="15">
      <c r="A28" s="32"/>
      <c r="B28" s="746" t="s">
        <v>869</v>
      </c>
      <c r="C28" s="44"/>
      <c r="D28" s="44"/>
      <c r="E28" s="45"/>
      <c r="F28" s="32"/>
    </row>
    <row r="29" spans="1:6" ht="15">
      <c r="A29" s="32"/>
      <c r="B29" s="746" t="s">
        <v>870</v>
      </c>
      <c r="C29" s="44"/>
      <c r="D29" s="44"/>
      <c r="E29" s="45"/>
      <c r="F29" s="32"/>
    </row>
    <row r="30" spans="1:6" ht="15.75" thickBot="1">
      <c r="A30" s="32"/>
      <c r="B30" s="747" t="s">
        <v>469</v>
      </c>
      <c r="C30" s="748">
        <f>SUM(C23:C29)</f>
        <v>0</v>
      </c>
      <c r="D30" s="748">
        <f>SUM(D23:D29)</f>
        <v>0</v>
      </c>
      <c r="E30" s="749">
        <f>SUM(E23:E29)</f>
        <v>0</v>
      </c>
      <c r="F30" s="32"/>
    </row>
    <row r="31" spans="1:6" ht="15.75" thickTop="1" thickBot="1">
      <c r="A31" s="32"/>
      <c r="B31" s="750" t="s">
        <v>476</v>
      </c>
      <c r="C31" s="751"/>
      <c r="D31" s="754">
        <f>D30-[1]X12!J69</f>
        <v>0</v>
      </c>
      <c r="E31" s="755">
        <f>E30-[1]X12!K69</f>
        <v>0</v>
      </c>
      <c r="F31" s="32"/>
    </row>
    <row r="32" spans="1:6" ht="15" thickBot="1">
      <c r="A32" s="32"/>
      <c r="B32" s="32"/>
      <c r="C32" s="32"/>
      <c r="D32" s="32"/>
      <c r="E32" s="32"/>
      <c r="F32" s="32"/>
    </row>
    <row r="33" spans="1:6" ht="15.75" thickBot="1">
      <c r="A33" s="32"/>
      <c r="B33" s="984" t="s">
        <v>94</v>
      </c>
      <c r="C33" s="985"/>
      <c r="D33" s="985"/>
      <c r="E33" s="986"/>
      <c r="F33" s="32"/>
    </row>
    <row r="34" spans="1:6" ht="15">
      <c r="A34" s="32"/>
      <c r="B34" s="987" t="s">
        <v>861</v>
      </c>
      <c r="C34" s="989" t="s">
        <v>862</v>
      </c>
      <c r="D34" s="991" t="s">
        <v>626</v>
      </c>
      <c r="E34" s="992"/>
      <c r="F34" s="32"/>
    </row>
    <row r="35" spans="1:6" ht="15">
      <c r="A35" s="32"/>
      <c r="B35" s="988"/>
      <c r="C35" s="990"/>
      <c r="D35" s="742" t="s">
        <v>863</v>
      </c>
      <c r="E35" s="743" t="s">
        <v>582</v>
      </c>
      <c r="F35" s="32"/>
    </row>
    <row r="36" spans="1:6" ht="15">
      <c r="A36" s="32"/>
      <c r="B36" s="745" t="s">
        <v>872</v>
      </c>
      <c r="C36" s="44"/>
      <c r="D36" s="44"/>
      <c r="E36" s="45"/>
      <c r="F36" s="32"/>
    </row>
    <row r="37" spans="1:6" ht="15">
      <c r="A37" s="32"/>
      <c r="B37" s="746" t="s">
        <v>865</v>
      </c>
      <c r="C37" s="44"/>
      <c r="D37" s="44"/>
      <c r="E37" s="45"/>
      <c r="F37" s="32"/>
    </row>
    <row r="38" spans="1:6" ht="15">
      <c r="A38" s="32"/>
      <c r="B38" s="746" t="s">
        <v>866</v>
      </c>
      <c r="C38" s="44"/>
      <c r="D38" s="44"/>
      <c r="E38" s="45"/>
      <c r="F38" s="32"/>
    </row>
    <row r="39" spans="1:6" ht="15">
      <c r="A39" s="32"/>
      <c r="B39" s="746" t="s">
        <v>867</v>
      </c>
      <c r="C39" s="44"/>
      <c r="D39" s="44"/>
      <c r="E39" s="45"/>
      <c r="F39" s="32"/>
    </row>
    <row r="40" spans="1:6" ht="15">
      <c r="A40" s="32"/>
      <c r="B40" s="746" t="s">
        <v>868</v>
      </c>
      <c r="C40" s="44"/>
      <c r="D40" s="44"/>
      <c r="E40" s="45"/>
      <c r="F40" s="32"/>
    </row>
    <row r="41" spans="1:6" ht="15">
      <c r="A41" s="32"/>
      <c r="B41" s="746" t="s">
        <v>869</v>
      </c>
      <c r="C41" s="44"/>
      <c r="D41" s="44"/>
      <c r="E41" s="45"/>
      <c r="F41" s="32"/>
    </row>
    <row r="42" spans="1:6" ht="15">
      <c r="A42" s="32"/>
      <c r="B42" s="746" t="s">
        <v>870</v>
      </c>
      <c r="C42" s="44"/>
      <c r="D42" s="44"/>
      <c r="E42" s="45"/>
      <c r="F42" s="32"/>
    </row>
    <row r="43" spans="1:6" ht="15.75" thickBot="1">
      <c r="A43" s="32"/>
      <c r="B43" s="747" t="s">
        <v>469</v>
      </c>
      <c r="C43" s="748">
        <f>SUM(C36:C42)</f>
        <v>0</v>
      </c>
      <c r="D43" s="748">
        <f>SUM(D36:D42)</f>
        <v>0</v>
      </c>
      <c r="E43" s="749">
        <f>SUM(E36:E42)</f>
        <v>0</v>
      </c>
      <c r="F43" s="32"/>
    </row>
    <row r="44" spans="1:6" ht="15.75" thickTop="1" thickBot="1">
      <c r="A44" s="32"/>
      <c r="B44" s="750" t="s">
        <v>476</v>
      </c>
      <c r="C44" s="751"/>
      <c r="D44" s="754">
        <f>D43-[1]X12!J70</f>
        <v>0</v>
      </c>
      <c r="E44" s="755">
        <f>E43-[1]X12!K70</f>
        <v>0</v>
      </c>
      <c r="F44" s="32"/>
    </row>
    <row r="45" spans="1:6" ht="15" thickBot="1">
      <c r="A45" s="32"/>
      <c r="B45" s="741"/>
      <c r="C45" s="741"/>
      <c r="D45" s="741"/>
      <c r="E45" s="741"/>
      <c r="F45" s="32"/>
    </row>
    <row r="46" spans="1:6" ht="15.75" thickBot="1">
      <c r="A46" s="32"/>
      <c r="B46" s="984" t="s">
        <v>99</v>
      </c>
      <c r="C46" s="985"/>
      <c r="D46" s="985"/>
      <c r="E46" s="986"/>
      <c r="F46" s="32"/>
    </row>
    <row r="47" spans="1:6" ht="15">
      <c r="A47" s="32"/>
      <c r="B47" s="987" t="s">
        <v>861</v>
      </c>
      <c r="C47" s="989" t="s">
        <v>862</v>
      </c>
      <c r="D47" s="991" t="s">
        <v>626</v>
      </c>
      <c r="E47" s="992"/>
      <c r="F47" s="32"/>
    </row>
    <row r="48" spans="1:6" ht="15">
      <c r="A48" s="32"/>
      <c r="B48" s="988"/>
      <c r="C48" s="990"/>
      <c r="D48" s="742" t="s">
        <v>863</v>
      </c>
      <c r="E48" s="743" t="s">
        <v>582</v>
      </c>
      <c r="F48" s="32"/>
    </row>
    <row r="49" spans="1:6" ht="15">
      <c r="A49" s="32"/>
      <c r="B49" s="745" t="s">
        <v>872</v>
      </c>
      <c r="C49" s="44"/>
      <c r="D49" s="44"/>
      <c r="E49" s="45"/>
      <c r="F49" s="32"/>
    </row>
    <row r="50" spans="1:6" ht="15">
      <c r="A50" s="32"/>
      <c r="B50" s="746" t="s">
        <v>865</v>
      </c>
      <c r="C50" s="44"/>
      <c r="D50" s="44"/>
      <c r="E50" s="45"/>
      <c r="F50" s="32"/>
    </row>
    <row r="51" spans="1:6" ht="15">
      <c r="A51" s="32"/>
      <c r="B51" s="746" t="s">
        <v>866</v>
      </c>
      <c r="C51" s="44"/>
      <c r="D51" s="44"/>
      <c r="E51" s="45"/>
      <c r="F51" s="32"/>
    </row>
    <row r="52" spans="1:6" ht="15">
      <c r="A52" s="32"/>
      <c r="B52" s="746" t="s">
        <v>867</v>
      </c>
      <c r="C52" s="44"/>
      <c r="D52" s="44"/>
      <c r="E52" s="45"/>
      <c r="F52" s="32"/>
    </row>
    <row r="53" spans="1:6" ht="15">
      <c r="A53" s="32"/>
      <c r="B53" s="746" t="s">
        <v>868</v>
      </c>
      <c r="C53" s="44"/>
      <c r="D53" s="44"/>
      <c r="E53" s="45"/>
      <c r="F53" s="32"/>
    </row>
    <row r="54" spans="1:6" ht="15">
      <c r="A54" s="32"/>
      <c r="B54" s="746" t="s">
        <v>869</v>
      </c>
      <c r="C54" s="44"/>
      <c r="D54" s="44"/>
      <c r="E54" s="45"/>
      <c r="F54" s="32"/>
    </row>
    <row r="55" spans="1:6" ht="15">
      <c r="A55" s="32"/>
      <c r="B55" s="746" t="s">
        <v>870</v>
      </c>
      <c r="C55" s="44"/>
      <c r="D55" s="44"/>
      <c r="E55" s="45"/>
      <c r="F55" s="32"/>
    </row>
    <row r="56" spans="1:6" ht="15.75" thickBot="1">
      <c r="A56" s="32"/>
      <c r="B56" s="747" t="s">
        <v>469</v>
      </c>
      <c r="C56" s="748">
        <f>SUM(C49:C55)</f>
        <v>0</v>
      </c>
      <c r="D56" s="748">
        <f>SUM(D49:D55)</f>
        <v>0</v>
      </c>
      <c r="E56" s="749">
        <f>SUM(E49:E55)</f>
        <v>0</v>
      </c>
      <c r="F56" s="32"/>
    </row>
    <row r="57" spans="1:6" ht="15.75" thickTop="1" thickBot="1">
      <c r="A57" s="32"/>
      <c r="B57" s="750" t="s">
        <v>476</v>
      </c>
      <c r="C57" s="751"/>
      <c r="D57" s="754">
        <f>D56-[1]X12!J75</f>
        <v>0</v>
      </c>
      <c r="E57" s="755">
        <f>E56-[1]X12!K75</f>
        <v>0</v>
      </c>
      <c r="F57" s="32"/>
    </row>
    <row r="58" spans="1:6" ht="15" thickBot="1">
      <c r="A58" s="32"/>
      <c r="B58" s="741"/>
      <c r="C58" s="741"/>
      <c r="D58" s="741"/>
      <c r="E58" s="741"/>
      <c r="F58" s="32"/>
    </row>
    <row r="59" spans="1:6" ht="15.75" thickBot="1">
      <c r="A59" s="32"/>
      <c r="B59" s="984" t="s">
        <v>873</v>
      </c>
      <c r="C59" s="985"/>
      <c r="D59" s="985"/>
      <c r="E59" s="986"/>
      <c r="F59" s="32"/>
    </row>
    <row r="60" spans="1:6" ht="15">
      <c r="A60" s="32"/>
      <c r="B60" s="987" t="s">
        <v>861</v>
      </c>
      <c r="C60" s="989" t="s">
        <v>862</v>
      </c>
      <c r="D60" s="991" t="s">
        <v>626</v>
      </c>
      <c r="E60" s="992"/>
      <c r="F60" s="32"/>
    </row>
    <row r="61" spans="1:6" ht="15">
      <c r="A61" s="32"/>
      <c r="B61" s="988"/>
      <c r="C61" s="990"/>
      <c r="D61" s="742" t="s">
        <v>863</v>
      </c>
      <c r="E61" s="743" t="s">
        <v>582</v>
      </c>
      <c r="F61" s="32"/>
    </row>
    <row r="62" spans="1:6" ht="15">
      <c r="A62" s="32"/>
      <c r="B62" s="745" t="s">
        <v>864</v>
      </c>
      <c r="C62" s="44"/>
      <c r="D62" s="44"/>
      <c r="E62" s="45"/>
      <c r="F62" s="32"/>
    </row>
    <row r="63" spans="1:6" ht="15">
      <c r="A63" s="32"/>
      <c r="B63" s="746" t="s">
        <v>865</v>
      </c>
      <c r="C63" s="44"/>
      <c r="D63" s="44"/>
      <c r="E63" s="45"/>
      <c r="F63" s="32"/>
    </row>
    <row r="64" spans="1:6" ht="15">
      <c r="A64" s="32"/>
      <c r="B64" s="746" t="s">
        <v>866</v>
      </c>
      <c r="C64" s="44"/>
      <c r="D64" s="44"/>
      <c r="E64" s="45"/>
      <c r="F64" s="32"/>
    </row>
    <row r="65" spans="1:6" ht="15">
      <c r="A65" s="32"/>
      <c r="B65" s="746" t="s">
        <v>867</v>
      </c>
      <c r="C65" s="44"/>
      <c r="D65" s="44"/>
      <c r="E65" s="45"/>
      <c r="F65" s="32"/>
    </row>
    <row r="66" spans="1:6" ht="15">
      <c r="A66" s="32"/>
      <c r="B66" s="746" t="s">
        <v>868</v>
      </c>
      <c r="C66" s="44"/>
      <c r="D66" s="44"/>
      <c r="E66" s="45"/>
      <c r="F66" s="32"/>
    </row>
    <row r="67" spans="1:6" ht="15">
      <c r="A67" s="32"/>
      <c r="B67" s="746" t="s">
        <v>869</v>
      </c>
      <c r="C67" s="44"/>
      <c r="D67" s="44"/>
      <c r="E67" s="45"/>
      <c r="F67" s="32"/>
    </row>
    <row r="68" spans="1:6" ht="15">
      <c r="A68" s="32"/>
      <c r="B68" s="746" t="s">
        <v>870</v>
      </c>
      <c r="C68" s="44"/>
      <c r="D68" s="44"/>
      <c r="E68" s="45"/>
      <c r="F68" s="32"/>
    </row>
    <row r="69" spans="1:6" ht="15.75" thickBot="1">
      <c r="A69" s="32"/>
      <c r="B69" s="747" t="s">
        <v>469</v>
      </c>
      <c r="C69" s="748">
        <f>SUM(C62:C68)</f>
        <v>0</v>
      </c>
      <c r="D69" s="748">
        <f>SUM(D62:D68)</f>
        <v>0</v>
      </c>
      <c r="E69" s="749">
        <f>SUM(E62:E68)</f>
        <v>0</v>
      </c>
      <c r="F69" s="32"/>
    </row>
    <row r="70" spans="1:6" ht="15.75" thickTop="1" thickBot="1">
      <c r="A70" s="32"/>
      <c r="B70" s="750" t="s">
        <v>476</v>
      </c>
      <c r="C70" s="751"/>
      <c r="D70" s="754">
        <f>D69-[1]X12!J78</f>
        <v>0</v>
      </c>
      <c r="E70" s="755">
        <f>E69-[1]X12!K78</f>
        <v>0</v>
      </c>
      <c r="F70" s="32"/>
    </row>
    <row r="71" spans="1:6" ht="15" thickBot="1">
      <c r="A71" s="32"/>
      <c r="B71" s="741"/>
      <c r="C71" s="32"/>
      <c r="D71" s="32"/>
      <c r="E71" s="32"/>
      <c r="F71" s="32"/>
    </row>
    <row r="72" spans="1:6" ht="15.75" thickBot="1">
      <c r="A72" s="32"/>
      <c r="B72" s="981" t="s">
        <v>441</v>
      </c>
      <c r="C72" s="982"/>
      <c r="D72" s="982"/>
      <c r="E72" s="983"/>
      <c r="F72" s="32"/>
    </row>
    <row r="73" spans="1:6" ht="15">
      <c r="A73" s="32"/>
      <c r="B73" s="987" t="s">
        <v>861</v>
      </c>
      <c r="C73" s="989" t="s">
        <v>862</v>
      </c>
      <c r="D73" s="991" t="s">
        <v>626</v>
      </c>
      <c r="E73" s="992"/>
      <c r="F73" s="32"/>
    </row>
    <row r="74" spans="1:6" ht="15">
      <c r="A74" s="32"/>
      <c r="B74" s="988"/>
      <c r="C74" s="990"/>
      <c r="D74" s="742" t="s">
        <v>863</v>
      </c>
      <c r="E74" s="743" t="s">
        <v>582</v>
      </c>
      <c r="F74" s="32"/>
    </row>
    <row r="75" spans="1:6" ht="15">
      <c r="A75" s="32"/>
      <c r="B75" s="745" t="s">
        <v>864</v>
      </c>
      <c r="C75" s="44"/>
      <c r="D75" s="44"/>
      <c r="E75" s="45"/>
      <c r="F75" s="32"/>
    </row>
    <row r="76" spans="1:6" ht="15">
      <c r="A76" s="32"/>
      <c r="B76" s="746" t="s">
        <v>865</v>
      </c>
      <c r="C76" s="44"/>
      <c r="D76" s="44"/>
      <c r="E76" s="45"/>
      <c r="F76" s="32"/>
    </row>
    <row r="77" spans="1:6" ht="15">
      <c r="A77" s="32"/>
      <c r="B77" s="746" t="s">
        <v>866</v>
      </c>
      <c r="C77" s="44"/>
      <c r="D77" s="44"/>
      <c r="E77" s="45"/>
      <c r="F77" s="32"/>
    </row>
    <row r="78" spans="1:6" ht="15">
      <c r="A78" s="32"/>
      <c r="B78" s="746" t="s">
        <v>867</v>
      </c>
      <c r="C78" s="44"/>
      <c r="D78" s="44"/>
      <c r="E78" s="45"/>
      <c r="F78" s="32"/>
    </row>
    <row r="79" spans="1:6" ht="15">
      <c r="A79" s="32"/>
      <c r="B79" s="746" t="s">
        <v>868</v>
      </c>
      <c r="C79" s="44"/>
      <c r="D79" s="44"/>
      <c r="E79" s="45"/>
      <c r="F79" s="32"/>
    </row>
    <row r="80" spans="1:6" ht="15">
      <c r="A80" s="32"/>
      <c r="B80" s="746" t="s">
        <v>869</v>
      </c>
      <c r="C80" s="44"/>
      <c r="D80" s="44"/>
      <c r="E80" s="45"/>
      <c r="F80" s="32"/>
    </row>
    <row r="81" spans="1:6" ht="15">
      <c r="A81" s="32"/>
      <c r="B81" s="746" t="s">
        <v>870</v>
      </c>
      <c r="C81" s="44"/>
      <c r="D81" s="44"/>
      <c r="E81" s="45"/>
      <c r="F81" s="32"/>
    </row>
    <row r="82" spans="1:6" ht="15.75" thickBot="1">
      <c r="A82" s="32"/>
      <c r="B82" s="747" t="s">
        <v>469</v>
      </c>
      <c r="C82" s="748">
        <f>SUM(C75:C81)</f>
        <v>0</v>
      </c>
      <c r="D82" s="748">
        <f>SUM(D75:D81)</f>
        <v>0</v>
      </c>
      <c r="E82" s="749">
        <f>SUM(E75:E81)</f>
        <v>0</v>
      </c>
      <c r="F82" s="32"/>
    </row>
    <row r="83" spans="1:6" ht="15.75" thickTop="1" thickBot="1">
      <c r="A83" s="32"/>
      <c r="B83" s="750" t="s">
        <v>476</v>
      </c>
      <c r="C83" s="751"/>
      <c r="D83" s="754">
        <f>D82-[1]X12!J126</f>
        <v>0</v>
      </c>
      <c r="E83" s="755">
        <f>E82-[1]X12!K126</f>
        <v>0</v>
      </c>
      <c r="F83" s="32"/>
    </row>
    <row r="84" spans="1:6">
      <c r="A84" s="32"/>
      <c r="F84" s="32"/>
    </row>
    <row r="85" spans="1:6">
      <c r="A85" s="32"/>
    </row>
    <row r="86" spans="1:6">
      <c r="A86" s="32"/>
    </row>
    <row r="87" spans="1:6">
      <c r="A87" s="32"/>
    </row>
    <row r="88" spans="1:6">
      <c r="A88" s="32"/>
    </row>
    <row r="89" spans="1:6">
      <c r="A89" s="32"/>
    </row>
    <row r="90" spans="1:6">
      <c r="A90" s="32"/>
    </row>
    <row r="91" spans="1:6">
      <c r="A91" s="32"/>
    </row>
    <row r="92" spans="1:6">
      <c r="A92" s="32"/>
    </row>
    <row r="93" spans="1:6">
      <c r="A93" s="32"/>
    </row>
    <row r="94" spans="1:6">
      <c r="A94" s="32"/>
    </row>
    <row r="95" spans="1:6">
      <c r="A95" s="32"/>
    </row>
    <row r="96" spans="1:6">
      <c r="A96" s="32"/>
    </row>
    <row r="97" spans="1:1">
      <c r="A97" s="32"/>
    </row>
    <row r="98" spans="1:1">
      <c r="A98" s="32"/>
    </row>
    <row r="99" spans="1:1">
      <c r="A99" s="32"/>
    </row>
    <row r="100" spans="1:1">
      <c r="A100" s="32"/>
    </row>
    <row r="101" spans="1:1">
      <c r="A101" s="32"/>
    </row>
    <row r="102" spans="1:1">
      <c r="A102" s="32"/>
    </row>
    <row r="103" spans="1:1">
      <c r="A103" s="32"/>
    </row>
    <row r="104" spans="1:1">
      <c r="A104" s="32"/>
    </row>
    <row r="105" spans="1:1">
      <c r="A105" s="32"/>
    </row>
    <row r="106" spans="1:1">
      <c r="A106" s="32"/>
    </row>
    <row r="107" spans="1:1">
      <c r="A107" s="32"/>
    </row>
    <row r="108" spans="1:1">
      <c r="A108" s="32"/>
    </row>
    <row r="109" spans="1:1">
      <c r="A109" s="32"/>
    </row>
    <row r="110" spans="1:1">
      <c r="A110" s="32"/>
    </row>
    <row r="111" spans="1:1">
      <c r="A111" s="32"/>
    </row>
    <row r="112" spans="1:1">
      <c r="A112" s="32"/>
    </row>
    <row r="113" spans="1:1">
      <c r="A113" s="32"/>
    </row>
    <row r="114" spans="1:1">
      <c r="A114" s="32"/>
    </row>
    <row r="115" spans="1:1">
      <c r="A115" s="32"/>
    </row>
    <row r="116" spans="1:1">
      <c r="A116" s="32"/>
    </row>
    <row r="117" spans="1:1">
      <c r="A117" s="32"/>
    </row>
  </sheetData>
  <mergeCells count="27">
    <mergeCell ref="B73:B74"/>
    <mergeCell ref="C73:C74"/>
    <mergeCell ref="D73:E73"/>
    <mergeCell ref="B47:B48"/>
    <mergeCell ref="C47:C48"/>
    <mergeCell ref="D47:E47"/>
    <mergeCell ref="B60:B61"/>
    <mergeCell ref="C60:C61"/>
    <mergeCell ref="D60:E60"/>
    <mergeCell ref="A1:F1"/>
    <mergeCell ref="B2:F2"/>
    <mergeCell ref="B4:F4"/>
    <mergeCell ref="B8:B9"/>
    <mergeCell ref="C8:C9"/>
    <mergeCell ref="D8:E8"/>
    <mergeCell ref="B7:E7"/>
    <mergeCell ref="B20:E20"/>
    <mergeCell ref="B33:E33"/>
    <mergeCell ref="B46:E46"/>
    <mergeCell ref="B59:E59"/>
    <mergeCell ref="B72:E72"/>
    <mergeCell ref="B21:B22"/>
    <mergeCell ref="C21:C22"/>
    <mergeCell ref="D21:E21"/>
    <mergeCell ref="B34:B35"/>
    <mergeCell ref="C34:C35"/>
    <mergeCell ref="D34:E3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4"/>
  <sheetViews>
    <sheetView topLeftCell="A4" workbookViewId="0">
      <selection activeCell="E14" sqref="E14"/>
    </sheetView>
  </sheetViews>
  <sheetFormatPr defaultRowHeight="14.25"/>
  <cols>
    <col min="1" max="1" width="2.85546875" style="32" customWidth="1"/>
    <col min="2" max="2" width="18.7109375" style="32" customWidth="1"/>
    <col min="3" max="3" width="55.85546875" style="32" customWidth="1"/>
    <col min="4" max="4" width="27.140625" style="32" customWidth="1"/>
    <col min="5" max="5" width="27.28515625" style="32" customWidth="1"/>
    <col min="6" max="6" width="22.7109375" style="32" customWidth="1"/>
    <col min="7" max="7" width="31.7109375" style="32" customWidth="1"/>
    <col min="8" max="8" width="35.42578125" style="32" customWidth="1"/>
    <col min="9" max="16384" width="9.140625" style="32"/>
  </cols>
  <sheetData>
    <row r="1" spans="1:9" ht="15" thickBot="1">
      <c r="A1" s="182"/>
      <c r="B1" s="182"/>
      <c r="C1" s="182"/>
      <c r="D1" s="182"/>
      <c r="E1" s="182"/>
      <c r="F1" s="182"/>
      <c r="G1" s="182"/>
      <c r="H1" s="182"/>
      <c r="I1" s="182"/>
    </row>
    <row r="2" spans="1:9" ht="15.75" thickBot="1">
      <c r="A2" s="182"/>
      <c r="B2" s="924" t="s">
        <v>623</v>
      </c>
      <c r="C2" s="925"/>
      <c r="D2" s="925"/>
      <c r="E2" s="927"/>
      <c r="F2" s="188"/>
      <c r="G2" s="188"/>
      <c r="H2" s="188"/>
      <c r="I2" s="188"/>
    </row>
    <row r="3" spans="1:9" ht="15">
      <c r="A3" s="182"/>
      <c r="B3" s="166" t="s">
        <v>1</v>
      </c>
      <c r="C3" s="979" t="str">
        <f>Instructions!C2</f>
        <v>(COMPANY NAME)</v>
      </c>
      <c r="D3" s="1002"/>
      <c r="E3" s="980"/>
      <c r="F3" s="188"/>
      <c r="G3" s="188"/>
      <c r="H3" s="188"/>
      <c r="I3" s="188"/>
    </row>
    <row r="4" spans="1:9" ht="15">
      <c r="A4" s="182"/>
      <c r="B4" s="166" t="s">
        <v>2</v>
      </c>
      <c r="C4" s="860" t="str">
        <f>Instructions!C3</f>
        <v>DD MM YY (e.g. 30 September 2020)</v>
      </c>
      <c r="D4" s="861"/>
      <c r="E4" s="862"/>
      <c r="F4" s="188"/>
      <c r="G4" s="188"/>
      <c r="H4" s="188"/>
      <c r="I4" s="188"/>
    </row>
    <row r="5" spans="1:9" ht="15.75" thickBot="1">
      <c r="A5" s="182"/>
      <c r="B5" s="167" t="s">
        <v>3</v>
      </c>
      <c r="C5" s="863" t="str">
        <f>Instructions!C4</f>
        <v>(e.g. 3rd Quarter)</v>
      </c>
      <c r="D5" s="864"/>
      <c r="E5" s="865"/>
      <c r="F5" s="182"/>
      <c r="G5" s="182"/>
      <c r="H5" s="182"/>
      <c r="I5" s="182"/>
    </row>
    <row r="6" spans="1:9" ht="15.75" thickBot="1">
      <c r="A6" s="182"/>
      <c r="B6" s="182"/>
      <c r="C6" s="182"/>
      <c r="D6" s="182"/>
      <c r="E6" s="780" t="s">
        <v>903</v>
      </c>
      <c r="F6" s="781"/>
      <c r="G6" s="781"/>
      <c r="H6" s="182"/>
      <c r="I6" s="182"/>
    </row>
    <row r="7" spans="1:9" ht="15">
      <c r="A7" s="182"/>
      <c r="B7" s="396"/>
      <c r="C7" s="397"/>
      <c r="D7" s="1005" t="str">
        <f>C4</f>
        <v>DD MM YY (e.g. 30 September 2020)</v>
      </c>
      <c r="E7" s="1007" t="str">
        <f>'OTHER ACCOUNTS PAYABLE'!I8</f>
        <v xml:space="preserve">DD MM YYYY </v>
      </c>
      <c r="F7" s="400"/>
      <c r="G7" s="1003" t="s">
        <v>624</v>
      </c>
      <c r="H7" s="1004"/>
      <c r="I7" s="182"/>
    </row>
    <row r="8" spans="1:9" ht="15">
      <c r="A8" s="182"/>
      <c r="B8" s="398"/>
      <c r="C8" s="399"/>
      <c r="D8" s="1006"/>
      <c r="E8" s="1008"/>
      <c r="F8" s="401" t="s">
        <v>6</v>
      </c>
      <c r="G8" s="402" t="s">
        <v>625</v>
      </c>
      <c r="H8" s="403" t="s">
        <v>626</v>
      </c>
      <c r="I8" s="182"/>
    </row>
    <row r="9" spans="1:9" ht="15">
      <c r="A9" s="182"/>
      <c r="B9" s="51" t="s">
        <v>627</v>
      </c>
      <c r="C9" s="337" t="str">
        <f>SOFP!D178</f>
        <v>Aggregate Reserve for Life Policies</v>
      </c>
      <c r="D9" s="394">
        <f>SOFP!M178</f>
        <v>0</v>
      </c>
      <c r="E9" s="784" t="s">
        <v>904</v>
      </c>
      <c r="F9" s="262" t="e">
        <f>D9-E9</f>
        <v>#VALUE!</v>
      </c>
      <c r="G9" s="46"/>
      <c r="H9" s="45"/>
      <c r="I9" s="182"/>
    </row>
    <row r="10" spans="1:9" ht="15">
      <c r="A10" s="182"/>
      <c r="B10" s="51" t="s">
        <v>627</v>
      </c>
      <c r="C10" s="337" t="str">
        <f>SOFP!D179</f>
        <v>Aggregate Reserve for Accident and Health Policies</v>
      </c>
      <c r="D10" s="394">
        <f>SOFP!M179</f>
        <v>0</v>
      </c>
      <c r="E10" s="784" t="s">
        <v>904</v>
      </c>
      <c r="F10" s="262" t="e">
        <f>D10-E10</f>
        <v>#VALUE!</v>
      </c>
      <c r="G10" s="326"/>
      <c r="H10" s="338"/>
      <c r="I10" s="182"/>
    </row>
    <row r="11" spans="1:9" ht="15">
      <c r="A11" s="182"/>
      <c r="B11" s="51"/>
      <c r="C11" s="36"/>
      <c r="D11" s="395">
        <f>SUM(D9:D10)</f>
        <v>0</v>
      </c>
      <c r="E11" s="395">
        <f>SUM(E9:E10)</f>
        <v>0</v>
      </c>
      <c r="F11" s="262" t="e">
        <f>SUM(F9:F10)</f>
        <v>#VALUE!</v>
      </c>
      <c r="G11" s="326" t="s">
        <v>875</v>
      </c>
      <c r="H11" s="760" t="s">
        <v>628</v>
      </c>
      <c r="I11" s="182"/>
    </row>
    <row r="12" spans="1:9">
      <c r="A12" s="182"/>
      <c r="B12" s="51"/>
      <c r="C12" s="36"/>
      <c r="D12" s="44"/>
      <c r="E12" s="44"/>
      <c r="F12" s="44"/>
      <c r="G12" s="51"/>
      <c r="H12" s="761"/>
      <c r="I12" s="182"/>
    </row>
    <row r="13" spans="1:9" ht="15">
      <c r="A13" s="182"/>
      <c r="B13" s="51" t="s">
        <v>627</v>
      </c>
      <c r="C13" s="337" t="str">
        <f>SOFP!E264</f>
        <v>Retained Earnings - Appropriated for Negative Reserve</v>
      </c>
      <c r="D13" s="394">
        <f>SOFP!M264</f>
        <v>0</v>
      </c>
      <c r="E13" s="784" t="s">
        <v>904</v>
      </c>
      <c r="F13" s="262" t="e">
        <f>D13-E13</f>
        <v>#VALUE!</v>
      </c>
      <c r="G13" s="326" t="s">
        <v>876</v>
      </c>
      <c r="H13" s="762" t="s">
        <v>628</v>
      </c>
      <c r="I13" s="182"/>
    </row>
    <row r="14" spans="1:9">
      <c r="A14" s="182"/>
      <c r="B14" s="51"/>
      <c r="C14" s="36"/>
      <c r="D14" s="44"/>
      <c r="E14" s="44"/>
      <c r="F14" s="44"/>
      <c r="G14" s="51" t="s">
        <v>877</v>
      </c>
      <c r="H14" s="761"/>
      <c r="I14" s="182"/>
    </row>
    <row r="15" spans="1:9" ht="15">
      <c r="A15" s="182"/>
      <c r="B15" s="51" t="s">
        <v>629</v>
      </c>
      <c r="C15" s="337" t="str">
        <f>SOFP!E275</f>
        <v>Remeasurement on Life Insurance Reserves</v>
      </c>
      <c r="D15" s="394">
        <f>SOFP!M275</f>
        <v>0</v>
      </c>
      <c r="E15" s="784" t="s">
        <v>904</v>
      </c>
      <c r="F15" s="262" t="e">
        <f>D15-E15</f>
        <v>#VALUE!</v>
      </c>
      <c r="G15" s="326" t="s">
        <v>630</v>
      </c>
      <c r="H15" s="762" t="s">
        <v>628</v>
      </c>
      <c r="I15" s="182"/>
    </row>
    <row r="16" spans="1:9" ht="15">
      <c r="A16" s="191"/>
      <c r="B16" s="51" t="s">
        <v>631</v>
      </c>
      <c r="C16" s="763" t="s">
        <v>632</v>
      </c>
      <c r="D16" s="297" t="s">
        <v>633</v>
      </c>
      <c r="E16" s="297" t="s">
        <v>633</v>
      </c>
      <c r="F16" s="262">
        <f>IFERROR(D16-E16,0)</f>
        <v>0</v>
      </c>
      <c r="G16" s="51"/>
      <c r="H16" s="761"/>
      <c r="I16" s="182"/>
    </row>
    <row r="17" spans="1:9">
      <c r="A17" s="182"/>
      <c r="B17" s="51"/>
      <c r="C17" s="36"/>
      <c r="D17" s="44"/>
      <c r="E17" s="44"/>
      <c r="F17" s="44"/>
      <c r="G17" s="51"/>
      <c r="H17" s="761"/>
      <c r="I17" s="182"/>
    </row>
    <row r="18" spans="1:9" ht="15">
      <c r="A18" s="182"/>
      <c r="B18" s="51" t="s">
        <v>634</v>
      </c>
      <c r="C18" s="337" t="str">
        <f>SOCI!D81</f>
        <v>Increase/Decrease In Aggregate Policy Reserves</v>
      </c>
      <c r="D18" s="394">
        <f>SOCI!J81</f>
        <v>0</v>
      </c>
      <c r="E18" s="784" t="s">
        <v>904</v>
      </c>
      <c r="F18" s="262" t="e">
        <f>D18-E18</f>
        <v>#VALUE!</v>
      </c>
      <c r="G18" s="326" t="s">
        <v>635</v>
      </c>
      <c r="H18" s="762" t="s">
        <v>628</v>
      </c>
      <c r="I18" s="182"/>
    </row>
    <row r="19" spans="1:9" ht="15" thickBot="1">
      <c r="A19" s="182"/>
      <c r="B19" s="52"/>
      <c r="C19" s="53"/>
      <c r="D19" s="185"/>
      <c r="E19" s="185"/>
      <c r="F19" s="185"/>
      <c r="G19" s="52"/>
      <c r="H19" s="186"/>
      <c r="I19" s="182"/>
    </row>
    <row r="20" spans="1:9">
      <c r="A20" s="600"/>
      <c r="B20" s="600"/>
      <c r="C20" s="600"/>
      <c r="D20" s="600"/>
      <c r="E20" s="600"/>
      <c r="F20" s="600"/>
      <c r="G20" s="600"/>
      <c r="H20" s="600"/>
      <c r="I20" s="600"/>
    </row>
    <row r="21" spans="1:9" ht="15">
      <c r="A21" s="600"/>
      <c r="B21" s="598" t="s">
        <v>896</v>
      </c>
      <c r="C21" s="600"/>
      <c r="D21" s="600"/>
      <c r="E21" s="600"/>
      <c r="F21" s="600"/>
      <c r="G21" s="600"/>
      <c r="H21" s="600"/>
      <c r="I21" s="600"/>
    </row>
    <row r="22" spans="1:9" ht="13.5" customHeight="1">
      <c r="A22" s="759" t="s">
        <v>632</v>
      </c>
      <c r="B22" s="598" t="s">
        <v>636</v>
      </c>
      <c r="C22" s="182"/>
      <c r="D22" s="182"/>
      <c r="E22" s="182"/>
      <c r="F22" s="182"/>
      <c r="G22" s="182"/>
      <c r="H22" s="182"/>
      <c r="I22" s="182"/>
    </row>
    <row r="23" spans="1:9" ht="15">
      <c r="A23" s="759" t="s">
        <v>628</v>
      </c>
      <c r="B23" s="598" t="s">
        <v>637</v>
      </c>
      <c r="C23" s="182"/>
      <c r="D23" s="182"/>
      <c r="E23" s="182"/>
      <c r="F23" s="182"/>
      <c r="G23" s="182"/>
      <c r="H23" s="182"/>
      <c r="I23" s="182"/>
    </row>
    <row r="24" spans="1:9" ht="15">
      <c r="A24" s="782" t="s">
        <v>904</v>
      </c>
      <c r="B24" s="783" t="s">
        <v>905</v>
      </c>
      <c r="C24" s="182"/>
      <c r="D24" s="182"/>
      <c r="E24" s="182"/>
      <c r="F24" s="182"/>
      <c r="G24" s="182"/>
      <c r="H24" s="182"/>
      <c r="I24" s="182"/>
    </row>
  </sheetData>
  <protectedRanges>
    <protectedRange sqref="C16:E16" name="Range1_3"/>
    <protectedRange sqref="H12:H18" name="Range2_3"/>
  </protectedRanges>
  <mergeCells count="7">
    <mergeCell ref="B2:E2"/>
    <mergeCell ref="C3:E3"/>
    <mergeCell ref="C4:E4"/>
    <mergeCell ref="C5:E5"/>
    <mergeCell ref="G7:H7"/>
    <mergeCell ref="D7:D8"/>
    <mergeCell ref="E7:E8"/>
  </mergeCells>
  <pageMargins left="0.7" right="0.7" top="0.75" bottom="0.75" header="0.3" footer="0.3"/>
  <pageSetup paperSize="9" scale="53"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O159"/>
  <sheetViews>
    <sheetView workbookViewId="0"/>
  </sheetViews>
  <sheetFormatPr defaultRowHeight="15"/>
  <cols>
    <col min="1" max="1" width="4.5703125" style="32" customWidth="1"/>
    <col min="2" max="2" width="44.7109375" style="32" customWidth="1"/>
    <col min="3" max="3" width="57.42578125" style="32" customWidth="1"/>
    <col min="4" max="4" width="72" style="32" customWidth="1"/>
    <col min="5" max="5" width="46.7109375" style="32" customWidth="1"/>
    <col min="6" max="6" width="9.140625" style="32"/>
    <col min="7" max="7" width="81.140625" style="32" customWidth="1"/>
    <col min="8" max="8" width="23.42578125" style="121" customWidth="1"/>
    <col min="9" max="9" width="9.140625" style="32"/>
    <col min="10" max="11" width="15.5703125" style="32" customWidth="1"/>
    <col min="12" max="12" width="11.42578125" style="412" bestFit="1" customWidth="1"/>
    <col min="13" max="13" width="17.140625" style="32" customWidth="1"/>
    <col min="14" max="14" width="28" style="32" customWidth="1"/>
    <col min="15" max="16384" width="9.140625" style="32"/>
  </cols>
  <sheetData>
    <row r="1" spans="1:15" ht="15.75" thickBot="1">
      <c r="A1" s="182"/>
      <c r="B1" s="182"/>
      <c r="C1" s="182"/>
      <c r="D1" s="182"/>
      <c r="E1" s="182"/>
      <c r="F1" s="182"/>
      <c r="G1" s="182"/>
      <c r="H1" s="191"/>
      <c r="I1" s="182"/>
      <c r="J1" s="182"/>
      <c r="K1" s="182"/>
      <c r="L1" s="404"/>
      <c r="M1" s="182"/>
      <c r="N1" s="182"/>
      <c r="O1" s="182"/>
    </row>
    <row r="2" spans="1:15" ht="15.75" thickBot="1">
      <c r="A2" s="182"/>
      <c r="B2" s="392" t="s">
        <v>548</v>
      </c>
      <c r="C2" s="393"/>
      <c r="D2" s="182"/>
      <c r="E2" s="182"/>
      <c r="F2" s="182"/>
      <c r="G2" s="182"/>
      <c r="H2" s="191"/>
      <c r="I2" s="182"/>
      <c r="J2" s="182"/>
      <c r="K2" s="182"/>
      <c r="L2" s="404"/>
      <c r="M2" s="182"/>
      <c r="N2" s="182"/>
      <c r="O2" s="182"/>
    </row>
    <row r="3" spans="1:15">
      <c r="A3" s="182"/>
      <c r="B3" s="413" t="s">
        <v>1</v>
      </c>
      <c r="C3" s="414" t="str">
        <f>Instructions!C2</f>
        <v>(COMPANY NAME)</v>
      </c>
      <c r="D3" s="182"/>
      <c r="E3" s="182"/>
      <c r="F3" s="182"/>
      <c r="G3" s="182"/>
      <c r="H3" s="191"/>
      <c r="I3" s="182"/>
      <c r="J3" s="182"/>
      <c r="K3" s="182"/>
      <c r="L3" s="404"/>
      <c r="M3" s="182"/>
      <c r="N3" s="182"/>
      <c r="O3" s="182"/>
    </row>
    <row r="4" spans="1:15">
      <c r="A4" s="182"/>
      <c r="B4" s="415" t="s">
        <v>2</v>
      </c>
      <c r="C4" s="416" t="str">
        <f>Instructions!C3</f>
        <v>DD MM YY (e.g. 30 September 2020)</v>
      </c>
      <c r="D4" s="182"/>
      <c r="E4" s="182"/>
      <c r="F4" s="182"/>
      <c r="G4" s="182"/>
      <c r="H4" s="191"/>
      <c r="I4" s="182"/>
      <c r="J4" s="182"/>
      <c r="K4" s="182"/>
      <c r="L4" s="404"/>
      <c r="M4" s="182"/>
      <c r="N4" s="182"/>
      <c r="O4" s="182"/>
    </row>
    <row r="5" spans="1:15" ht="15.75" thickBot="1">
      <c r="A5" s="182"/>
      <c r="B5" s="417" t="s">
        <v>3</v>
      </c>
      <c r="C5" s="418" t="str">
        <f>Instructions!C4</f>
        <v>(e.g. 3rd Quarter)</v>
      </c>
      <c r="D5" s="182"/>
      <c r="E5" s="182"/>
      <c r="F5" s="182"/>
      <c r="G5" s="182"/>
      <c r="H5" s="191"/>
      <c r="I5" s="182"/>
      <c r="J5" s="182"/>
      <c r="K5" s="182"/>
      <c r="L5" s="404"/>
      <c r="M5" s="182"/>
      <c r="N5" s="182"/>
      <c r="O5" s="182"/>
    </row>
    <row r="6" spans="1:15" ht="15.75" thickBot="1">
      <c r="A6" s="182"/>
      <c r="B6" s="182"/>
      <c r="C6" s="182"/>
      <c r="D6" s="182"/>
      <c r="E6" s="182"/>
      <c r="F6" s="182"/>
      <c r="G6" s="182"/>
      <c r="H6" s="191"/>
      <c r="I6" s="182"/>
      <c r="J6" s="182"/>
      <c r="K6" s="182"/>
      <c r="L6" s="404"/>
      <c r="M6" s="182"/>
      <c r="N6" s="182"/>
      <c r="O6" s="182"/>
    </row>
    <row r="7" spans="1:15" ht="15.75" thickBot="1">
      <c r="A7" s="182"/>
      <c r="B7" s="419" t="s">
        <v>549</v>
      </c>
      <c r="C7" s="419" t="s">
        <v>303</v>
      </c>
      <c r="D7" s="419" t="s">
        <v>550</v>
      </c>
      <c r="E7" s="419" t="s">
        <v>551</v>
      </c>
      <c r="F7" s="182"/>
      <c r="G7" s="1037"/>
      <c r="H7" s="1038"/>
      <c r="I7" s="182"/>
      <c r="J7" s="182"/>
      <c r="K7" s="182"/>
      <c r="L7" s="404"/>
      <c r="M7" s="182"/>
      <c r="N7" s="419" t="s">
        <v>553</v>
      </c>
      <c r="O7" s="182"/>
    </row>
    <row r="8" spans="1:15" ht="15.75" thickBot="1">
      <c r="A8" s="182"/>
      <c r="B8" s="420" t="s">
        <v>554</v>
      </c>
      <c r="C8" s="421"/>
      <c r="D8" s="1039" t="s">
        <v>693</v>
      </c>
      <c r="E8" s="1020" t="s">
        <v>555</v>
      </c>
      <c r="F8" s="182"/>
      <c r="G8" s="433" t="s">
        <v>552</v>
      </c>
      <c r="H8" s="433"/>
      <c r="I8" s="182"/>
      <c r="J8" s="182"/>
      <c r="K8" s="182"/>
      <c r="L8" s="404"/>
      <c r="M8" s="182"/>
      <c r="N8" s="1012"/>
      <c r="O8" s="182"/>
    </row>
    <row r="9" spans="1:15">
      <c r="A9" s="182"/>
      <c r="B9" s="46"/>
      <c r="C9" s="405"/>
      <c r="D9" s="1040"/>
      <c r="E9" s="1021"/>
      <c r="F9" s="182"/>
      <c r="G9" s="37" t="s">
        <v>496</v>
      </c>
      <c r="H9" s="435" t="s">
        <v>556</v>
      </c>
      <c r="I9" s="182"/>
      <c r="J9" s="182"/>
      <c r="K9" s="182"/>
      <c r="L9" s="404"/>
      <c r="M9" s="182"/>
      <c r="N9" s="1013"/>
      <c r="O9" s="182"/>
    </row>
    <row r="10" spans="1:15">
      <c r="A10" s="182"/>
      <c r="B10" s="46"/>
      <c r="C10" s="406" t="s">
        <v>622</v>
      </c>
      <c r="D10" s="1040"/>
      <c r="E10" s="1021"/>
      <c r="F10" s="182"/>
      <c r="G10" s="46" t="s">
        <v>557</v>
      </c>
      <c r="H10" s="429">
        <f>SOFP!M280</f>
        <v>0</v>
      </c>
      <c r="I10" s="182"/>
      <c r="J10" s="182" t="s">
        <v>558</v>
      </c>
      <c r="K10" s="422">
        <f>H10-H11</f>
        <v>0</v>
      </c>
      <c r="L10" s="1036" t="e">
        <f>(K10/K11)*100%</f>
        <v>#DIV/0!</v>
      </c>
      <c r="M10" s="182"/>
      <c r="N10" s="1013"/>
      <c r="O10" s="182"/>
    </row>
    <row r="11" spans="1:15" ht="15" customHeight="1">
      <c r="A11" s="182"/>
      <c r="B11" s="46"/>
      <c r="C11" s="406" t="s">
        <v>561</v>
      </c>
      <c r="D11" s="1040"/>
      <c r="E11" s="1021"/>
      <c r="F11" s="182"/>
      <c r="G11" s="46" t="s">
        <v>559</v>
      </c>
      <c r="H11" s="442"/>
      <c r="I11" s="182"/>
      <c r="J11" s="182" t="s">
        <v>560</v>
      </c>
      <c r="K11" s="422">
        <f>H11</f>
        <v>0</v>
      </c>
      <c r="L11" s="1019"/>
      <c r="M11" s="182"/>
      <c r="N11" s="1013"/>
      <c r="O11" s="182"/>
    </row>
    <row r="12" spans="1:15" ht="15" customHeight="1">
      <c r="A12" s="182"/>
      <c r="B12" s="46"/>
      <c r="C12" s="15"/>
      <c r="D12" s="1040"/>
      <c r="E12" s="1021"/>
      <c r="F12" s="182"/>
      <c r="G12" s="46"/>
      <c r="H12" s="443"/>
      <c r="I12" s="182"/>
      <c r="J12" s="182"/>
      <c r="K12" s="182"/>
      <c r="L12" s="404"/>
      <c r="M12" s="182"/>
      <c r="N12" s="1013"/>
      <c r="O12" s="182"/>
    </row>
    <row r="13" spans="1:15" ht="15" customHeight="1">
      <c r="A13" s="182"/>
      <c r="B13" s="46"/>
      <c r="C13" s="15"/>
      <c r="D13" s="1040"/>
      <c r="E13" s="1021"/>
      <c r="F13" s="182"/>
      <c r="G13" s="46"/>
      <c r="H13" s="443"/>
      <c r="I13" s="182"/>
      <c r="J13" s="182"/>
      <c r="K13" s="182"/>
      <c r="L13" s="404"/>
      <c r="M13" s="182"/>
      <c r="N13" s="1013"/>
      <c r="O13" s="182"/>
    </row>
    <row r="14" spans="1:15" ht="15" customHeight="1">
      <c r="A14" s="182"/>
      <c r="B14" s="46"/>
      <c r="C14" s="15"/>
      <c r="D14" s="1040"/>
      <c r="E14" s="1021"/>
      <c r="F14" s="182"/>
      <c r="G14" s="46"/>
      <c r="H14" s="443"/>
      <c r="I14" s="182"/>
      <c r="J14" s="182"/>
      <c r="K14" s="182"/>
      <c r="L14" s="404"/>
      <c r="M14" s="182"/>
      <c r="N14" s="1013"/>
      <c r="O14" s="182"/>
    </row>
    <row r="15" spans="1:15" ht="15" customHeight="1">
      <c r="A15" s="182"/>
      <c r="B15" s="46"/>
      <c r="C15" s="15"/>
      <c r="D15" s="1040"/>
      <c r="E15" s="1021"/>
      <c r="F15" s="182"/>
      <c r="G15" s="46"/>
      <c r="H15" s="443"/>
      <c r="I15" s="182"/>
      <c r="J15" s="182"/>
      <c r="K15" s="182"/>
      <c r="L15" s="404"/>
      <c r="M15" s="182"/>
      <c r="N15" s="1013"/>
      <c r="O15" s="182"/>
    </row>
    <row r="16" spans="1:15" ht="15.75" customHeight="1" thickBot="1">
      <c r="A16" s="182"/>
      <c r="B16" s="308"/>
      <c r="C16" s="23"/>
      <c r="D16" s="1041"/>
      <c r="E16" s="1022"/>
      <c r="F16" s="182"/>
      <c r="G16" s="308"/>
      <c r="H16" s="444"/>
      <c r="I16" s="182"/>
      <c r="J16" s="182"/>
      <c r="K16" s="182"/>
      <c r="L16" s="404"/>
      <c r="M16" s="182"/>
      <c r="N16" s="1014"/>
      <c r="O16" s="182"/>
    </row>
    <row r="17" spans="1:15">
      <c r="A17" s="182"/>
      <c r="B17" s="423" t="s">
        <v>562</v>
      </c>
      <c r="C17" s="421"/>
      <c r="D17" s="1020" t="s">
        <v>563</v>
      </c>
      <c r="E17" s="1020" t="s">
        <v>564</v>
      </c>
      <c r="F17" s="182"/>
      <c r="G17" s="37"/>
      <c r="H17" s="435"/>
      <c r="I17" s="182"/>
      <c r="J17" s="182"/>
      <c r="K17" s="182"/>
      <c r="L17" s="404"/>
      <c r="M17" s="182"/>
      <c r="N17" s="1012"/>
      <c r="O17" s="182"/>
    </row>
    <row r="18" spans="1:15">
      <c r="A18" s="182"/>
      <c r="B18" s="15"/>
      <c r="C18" s="405"/>
      <c r="D18" s="1021"/>
      <c r="E18" s="1021"/>
      <c r="F18" s="182"/>
      <c r="G18" s="46" t="s">
        <v>453</v>
      </c>
      <c r="H18" s="429">
        <f>SOCI!J159</f>
        <v>0</v>
      </c>
      <c r="I18" s="182"/>
      <c r="J18" s="182" t="s">
        <v>558</v>
      </c>
      <c r="K18" s="422">
        <f>H18</f>
        <v>0</v>
      </c>
      <c r="L18" s="1018" t="e">
        <f>(K18/K19)*100%</f>
        <v>#DIV/0!</v>
      </c>
      <c r="M18" s="182"/>
      <c r="N18" s="1013"/>
      <c r="O18" s="182"/>
    </row>
    <row r="19" spans="1:15" ht="15" customHeight="1">
      <c r="A19" s="182"/>
      <c r="B19" s="15"/>
      <c r="C19" s="406" t="s">
        <v>565</v>
      </c>
      <c r="D19" s="1021"/>
      <c r="E19" s="1021"/>
      <c r="F19" s="182"/>
      <c r="G19" s="46" t="s">
        <v>367</v>
      </c>
      <c r="H19" s="440">
        <f>SOCI!J70</f>
        <v>0</v>
      </c>
      <c r="I19" s="182"/>
      <c r="J19" s="182" t="s">
        <v>560</v>
      </c>
      <c r="K19" s="424">
        <f>H19</f>
        <v>0</v>
      </c>
      <c r="L19" s="1019"/>
      <c r="M19" s="182"/>
      <c r="N19" s="1013"/>
      <c r="O19" s="182"/>
    </row>
    <row r="20" spans="1:15" ht="15" customHeight="1">
      <c r="A20" s="182"/>
      <c r="B20" s="15"/>
      <c r="C20" s="406" t="s">
        <v>566</v>
      </c>
      <c r="D20" s="1021"/>
      <c r="E20" s="1021"/>
      <c r="F20" s="182"/>
      <c r="G20" s="46"/>
      <c r="H20" s="443"/>
      <c r="I20" s="182"/>
      <c r="J20" s="182"/>
      <c r="K20" s="182"/>
      <c r="L20" s="404"/>
      <c r="M20" s="182"/>
      <c r="N20" s="1013"/>
      <c r="O20" s="182"/>
    </row>
    <row r="21" spans="1:15" ht="15" customHeight="1">
      <c r="A21" s="182"/>
      <c r="B21" s="15"/>
      <c r="C21" s="15"/>
      <c r="D21" s="1021"/>
      <c r="E21" s="1021"/>
      <c r="F21" s="182"/>
      <c r="G21" s="46"/>
      <c r="H21" s="443"/>
      <c r="I21" s="182"/>
      <c r="J21" s="182"/>
      <c r="K21" s="182"/>
      <c r="L21" s="404"/>
      <c r="M21" s="182"/>
      <c r="N21" s="1013"/>
      <c r="O21" s="182"/>
    </row>
    <row r="22" spans="1:15" ht="15" customHeight="1">
      <c r="A22" s="182"/>
      <c r="B22" s="15"/>
      <c r="C22" s="15"/>
      <c r="D22" s="1021"/>
      <c r="E22" s="1021"/>
      <c r="F22" s="182"/>
      <c r="G22" s="46"/>
      <c r="H22" s="443"/>
      <c r="I22" s="182"/>
      <c r="J22" s="182"/>
      <c r="K22" s="182"/>
      <c r="L22" s="404"/>
      <c r="M22" s="182"/>
      <c r="N22" s="1013"/>
      <c r="O22" s="182"/>
    </row>
    <row r="23" spans="1:15" ht="15" customHeight="1">
      <c r="A23" s="182"/>
      <c r="B23" s="15"/>
      <c r="C23" s="15"/>
      <c r="D23" s="1021"/>
      <c r="E23" s="1021"/>
      <c r="F23" s="182"/>
      <c r="G23" s="46"/>
      <c r="H23" s="443"/>
      <c r="I23" s="182"/>
      <c r="J23" s="182"/>
      <c r="K23" s="182"/>
      <c r="L23" s="404"/>
      <c r="M23" s="182"/>
      <c r="N23" s="1013"/>
      <c r="O23" s="182"/>
    </row>
    <row r="24" spans="1:15" ht="15" customHeight="1">
      <c r="A24" s="182"/>
      <c r="B24" s="15"/>
      <c r="C24" s="15"/>
      <c r="D24" s="1021"/>
      <c r="E24" s="1021"/>
      <c r="F24" s="182"/>
      <c r="G24" s="46"/>
      <c r="H24" s="443"/>
      <c r="I24" s="182"/>
      <c r="J24" s="182"/>
      <c r="K24" s="182"/>
      <c r="L24" s="404"/>
      <c r="M24" s="182"/>
      <c r="N24" s="1013"/>
      <c r="O24" s="182"/>
    </row>
    <row r="25" spans="1:15" ht="15" customHeight="1">
      <c r="A25" s="182"/>
      <c r="B25" s="15"/>
      <c r="C25" s="15"/>
      <c r="D25" s="1021"/>
      <c r="E25" s="1021"/>
      <c r="F25" s="182"/>
      <c r="G25" s="46"/>
      <c r="H25" s="443"/>
      <c r="I25" s="182"/>
      <c r="J25" s="182"/>
      <c r="K25" s="182"/>
      <c r="L25" s="404"/>
      <c r="M25" s="182"/>
      <c r="N25" s="1013"/>
      <c r="O25" s="182"/>
    </row>
    <row r="26" spans="1:15" ht="15" customHeight="1">
      <c r="A26" s="182"/>
      <c r="B26" s="15"/>
      <c r="C26" s="15"/>
      <c r="D26" s="1021"/>
      <c r="E26" s="1021"/>
      <c r="F26" s="182"/>
      <c r="G26" s="46"/>
      <c r="H26" s="443"/>
      <c r="I26" s="182"/>
      <c r="J26" s="182"/>
      <c r="K26" s="182"/>
      <c r="L26" s="404"/>
      <c r="M26" s="182"/>
      <c r="N26" s="1013"/>
      <c r="O26" s="182"/>
    </row>
    <row r="27" spans="1:15" ht="15" customHeight="1">
      <c r="A27" s="182"/>
      <c r="B27" s="15"/>
      <c r="C27" s="15"/>
      <c r="D27" s="1021"/>
      <c r="E27" s="1021"/>
      <c r="F27" s="182"/>
      <c r="G27" s="46"/>
      <c r="H27" s="443"/>
      <c r="I27" s="182"/>
      <c r="J27" s="182"/>
      <c r="K27" s="182"/>
      <c r="L27" s="404"/>
      <c r="M27" s="182"/>
      <c r="N27" s="1013"/>
      <c r="O27" s="182"/>
    </row>
    <row r="28" spans="1:15" ht="15" customHeight="1">
      <c r="A28" s="182"/>
      <c r="B28" s="15"/>
      <c r="C28" s="15"/>
      <c r="D28" s="1021" t="s">
        <v>567</v>
      </c>
      <c r="E28" s="1021"/>
      <c r="F28" s="182"/>
      <c r="G28" s="46"/>
      <c r="H28" s="443"/>
      <c r="I28" s="182"/>
      <c r="J28" s="182"/>
      <c r="K28" s="182"/>
      <c r="L28" s="404"/>
      <c r="M28" s="182"/>
      <c r="N28" s="1013"/>
      <c r="O28" s="182"/>
    </row>
    <row r="29" spans="1:15" ht="15" customHeight="1">
      <c r="A29" s="182"/>
      <c r="B29" s="15"/>
      <c r="C29" s="15"/>
      <c r="D29" s="1021"/>
      <c r="E29" s="1021"/>
      <c r="F29" s="182"/>
      <c r="G29" s="46"/>
      <c r="H29" s="443"/>
      <c r="I29" s="182"/>
      <c r="J29" s="182"/>
      <c r="K29" s="182"/>
      <c r="L29" s="404"/>
      <c r="M29" s="182"/>
      <c r="N29" s="1013"/>
      <c r="O29" s="182"/>
    </row>
    <row r="30" spans="1:15" ht="15" customHeight="1">
      <c r="A30" s="182"/>
      <c r="B30" s="15"/>
      <c r="C30" s="15"/>
      <c r="D30" s="1021"/>
      <c r="E30" s="1021"/>
      <c r="F30" s="182"/>
      <c r="G30" s="46"/>
      <c r="H30" s="443"/>
      <c r="I30" s="182"/>
      <c r="J30" s="182"/>
      <c r="K30" s="182"/>
      <c r="L30" s="404"/>
      <c r="M30" s="182"/>
      <c r="N30" s="1013"/>
      <c r="O30" s="182"/>
    </row>
    <row r="31" spans="1:15" ht="15" customHeight="1">
      <c r="A31" s="182"/>
      <c r="B31" s="15"/>
      <c r="C31" s="15"/>
      <c r="D31" s="1021"/>
      <c r="E31" s="1021"/>
      <c r="F31" s="182"/>
      <c r="G31" s="46"/>
      <c r="H31" s="443"/>
      <c r="I31" s="182"/>
      <c r="J31" s="182"/>
      <c r="K31" s="182"/>
      <c r="L31" s="404"/>
      <c r="M31" s="182"/>
      <c r="N31" s="1013"/>
      <c r="O31" s="182"/>
    </row>
    <row r="32" spans="1:15" ht="15" customHeight="1">
      <c r="A32" s="182"/>
      <c r="B32" s="15"/>
      <c r="C32" s="15"/>
      <c r="D32" s="1021"/>
      <c r="E32" s="1021"/>
      <c r="F32" s="182"/>
      <c r="G32" s="46"/>
      <c r="H32" s="443"/>
      <c r="I32" s="182"/>
      <c r="J32" s="182"/>
      <c r="K32" s="182"/>
      <c r="L32" s="404"/>
      <c r="M32" s="182"/>
      <c r="N32" s="1013"/>
      <c r="O32" s="182"/>
    </row>
    <row r="33" spans="1:15" ht="15" customHeight="1">
      <c r="A33" s="182"/>
      <c r="B33" s="15"/>
      <c r="C33" s="15"/>
      <c r="D33" s="1021"/>
      <c r="E33" s="1021"/>
      <c r="F33" s="182"/>
      <c r="G33" s="46"/>
      <c r="H33" s="443"/>
      <c r="I33" s="182"/>
      <c r="J33" s="182"/>
      <c r="K33" s="182"/>
      <c r="L33" s="404"/>
      <c r="M33" s="182"/>
      <c r="N33" s="1013"/>
      <c r="O33" s="182"/>
    </row>
    <row r="34" spans="1:15" ht="15" customHeight="1">
      <c r="A34" s="182"/>
      <c r="B34" s="15"/>
      <c r="C34" s="15"/>
      <c r="D34" s="1021"/>
      <c r="E34" s="1021"/>
      <c r="F34" s="182"/>
      <c r="G34" s="46"/>
      <c r="H34" s="443"/>
      <c r="I34" s="182"/>
      <c r="J34" s="182"/>
      <c r="K34" s="182"/>
      <c r="L34" s="404"/>
      <c r="M34" s="182"/>
      <c r="N34" s="1013"/>
      <c r="O34" s="182"/>
    </row>
    <row r="35" spans="1:15" ht="15" customHeight="1">
      <c r="A35" s="182"/>
      <c r="B35" s="15"/>
      <c r="C35" s="15"/>
      <c r="D35" s="1021"/>
      <c r="E35" s="1021"/>
      <c r="F35" s="182"/>
      <c r="G35" s="46"/>
      <c r="H35" s="443"/>
      <c r="I35" s="182"/>
      <c r="J35" s="182"/>
      <c r="K35" s="182"/>
      <c r="L35" s="404"/>
      <c r="M35" s="182"/>
      <c r="N35" s="1013"/>
      <c r="O35" s="182"/>
    </row>
    <row r="36" spans="1:15" ht="15" customHeight="1">
      <c r="A36" s="182"/>
      <c r="B36" s="15"/>
      <c r="C36" s="15"/>
      <c r="D36" s="1021"/>
      <c r="E36" s="1021"/>
      <c r="F36" s="182"/>
      <c r="G36" s="46"/>
      <c r="H36" s="443"/>
      <c r="I36" s="182"/>
      <c r="J36" s="182"/>
      <c r="K36" s="182"/>
      <c r="L36" s="404"/>
      <c r="M36" s="182"/>
      <c r="N36" s="1013"/>
      <c r="O36" s="182"/>
    </row>
    <row r="37" spans="1:15" ht="15.75" customHeight="1" thickBot="1">
      <c r="A37" s="182"/>
      <c r="B37" s="23"/>
      <c r="C37" s="23"/>
      <c r="D37" s="1022"/>
      <c r="E37" s="1022"/>
      <c r="F37" s="182"/>
      <c r="G37" s="308"/>
      <c r="H37" s="444"/>
      <c r="I37" s="182"/>
      <c r="J37" s="182"/>
      <c r="K37" s="182"/>
      <c r="L37" s="404"/>
      <c r="M37" s="182"/>
      <c r="N37" s="1014"/>
      <c r="O37" s="182"/>
    </row>
    <row r="38" spans="1:15">
      <c r="A38" s="182"/>
      <c r="B38" s="423" t="s">
        <v>568</v>
      </c>
      <c r="C38" s="421"/>
      <c r="D38" s="1020" t="s">
        <v>569</v>
      </c>
      <c r="E38" s="1020"/>
      <c r="F38" s="182"/>
      <c r="G38" s="46" t="s">
        <v>570</v>
      </c>
      <c r="H38" s="429">
        <f>SOFP!L175</f>
        <v>0</v>
      </c>
      <c r="I38" s="182"/>
      <c r="J38" s="182" t="s">
        <v>558</v>
      </c>
      <c r="K38" s="424">
        <f>H38</f>
        <v>0</v>
      </c>
      <c r="L38" s="1018" t="e">
        <f>(K38/K39)*100%</f>
        <v>#DIV/0!</v>
      </c>
      <c r="M38" s="182"/>
      <c r="N38" s="1012"/>
      <c r="O38" s="182"/>
    </row>
    <row r="39" spans="1:15">
      <c r="A39" s="182"/>
      <c r="B39" s="15"/>
      <c r="C39" s="405"/>
      <c r="D39" s="1021"/>
      <c r="E39" s="1021"/>
      <c r="F39" s="182"/>
      <c r="G39" s="46" t="s">
        <v>571</v>
      </c>
      <c r="H39" s="440">
        <f>SOFP!M175</f>
        <v>0</v>
      </c>
      <c r="I39" s="182"/>
      <c r="J39" s="182" t="s">
        <v>560</v>
      </c>
      <c r="K39" s="424">
        <f>H39</f>
        <v>0</v>
      </c>
      <c r="L39" s="1019"/>
      <c r="M39" s="182"/>
      <c r="N39" s="1013"/>
      <c r="O39" s="182"/>
    </row>
    <row r="40" spans="1:15" ht="15" customHeight="1">
      <c r="A40" s="182"/>
      <c r="B40" s="15"/>
      <c r="C40" s="406" t="s">
        <v>572</v>
      </c>
      <c r="D40" s="1021"/>
      <c r="E40" s="1021"/>
      <c r="F40" s="182"/>
      <c r="I40" s="182"/>
      <c r="J40" s="182"/>
      <c r="K40" s="182"/>
      <c r="L40" s="404"/>
      <c r="M40" s="182"/>
      <c r="N40" s="1013"/>
      <c r="O40" s="182"/>
    </row>
    <row r="41" spans="1:15" ht="15" customHeight="1">
      <c r="A41" s="182"/>
      <c r="B41" s="15"/>
      <c r="C41" s="406" t="s">
        <v>573</v>
      </c>
      <c r="D41" s="1021"/>
      <c r="E41" s="1021"/>
      <c r="F41" s="182"/>
      <c r="G41" s="46"/>
      <c r="H41" s="443"/>
      <c r="I41" s="182"/>
      <c r="J41" s="182"/>
      <c r="K41" s="182"/>
      <c r="L41" s="404"/>
      <c r="M41" s="182"/>
      <c r="N41" s="1013"/>
      <c r="O41" s="182"/>
    </row>
    <row r="42" spans="1:15" ht="15" customHeight="1">
      <c r="A42" s="182"/>
      <c r="B42" s="15"/>
      <c r="C42" s="15"/>
      <c r="D42" s="1021"/>
      <c r="E42" s="1021"/>
      <c r="F42" s="182"/>
      <c r="G42" s="46"/>
      <c r="H42" s="443"/>
      <c r="I42" s="182"/>
      <c r="J42" s="182"/>
      <c r="K42" s="182"/>
      <c r="L42" s="404"/>
      <c r="M42" s="182"/>
      <c r="N42" s="1013"/>
      <c r="O42" s="182"/>
    </row>
    <row r="43" spans="1:15" ht="15.75" customHeight="1" thickBot="1">
      <c r="A43" s="182"/>
      <c r="B43" s="23"/>
      <c r="C43" s="23"/>
      <c r="D43" s="1022"/>
      <c r="E43" s="1022"/>
      <c r="F43" s="182"/>
      <c r="G43" s="308"/>
      <c r="H43" s="444"/>
      <c r="I43" s="182"/>
      <c r="J43" s="182"/>
      <c r="K43" s="182"/>
      <c r="L43" s="404"/>
      <c r="M43" s="182"/>
      <c r="N43" s="1014"/>
      <c r="O43" s="182"/>
    </row>
    <row r="44" spans="1:15">
      <c r="A44" s="182"/>
      <c r="B44" s="1034" t="s">
        <v>574</v>
      </c>
      <c r="C44" s="421"/>
      <c r="D44" s="1020" t="s">
        <v>575</v>
      </c>
      <c r="E44" s="1020" t="s">
        <v>576</v>
      </c>
      <c r="F44" s="182"/>
      <c r="G44" s="181" t="s">
        <v>87</v>
      </c>
      <c r="H44" s="434"/>
      <c r="I44" s="182"/>
      <c r="J44" s="182"/>
      <c r="K44" s="182"/>
      <c r="L44" s="404"/>
      <c r="M44" s="182"/>
      <c r="N44" s="1012"/>
      <c r="O44" s="182"/>
    </row>
    <row r="45" spans="1:15">
      <c r="A45" s="182"/>
      <c r="B45" s="1035"/>
      <c r="C45" s="405"/>
      <c r="D45" s="1021"/>
      <c r="E45" s="1021"/>
      <c r="F45" s="182"/>
      <c r="G45" s="46" t="s">
        <v>88</v>
      </c>
      <c r="H45" s="429">
        <f>SOFP!M65</f>
        <v>0</v>
      </c>
      <c r="I45" s="182"/>
      <c r="J45" s="182"/>
      <c r="K45" s="182"/>
      <c r="L45" s="404"/>
      <c r="M45" s="182"/>
      <c r="N45" s="1013"/>
      <c r="O45" s="182"/>
    </row>
    <row r="46" spans="1:15">
      <c r="A46" s="182"/>
      <c r="B46" s="15"/>
      <c r="C46" s="15"/>
      <c r="D46" s="1021"/>
      <c r="E46" s="1021"/>
      <c r="F46" s="182"/>
      <c r="G46" s="46" t="s">
        <v>95</v>
      </c>
      <c r="H46" s="429">
        <f>SOFP!M72</f>
        <v>0</v>
      </c>
      <c r="I46" s="182"/>
      <c r="J46" s="182"/>
      <c r="K46" s="437"/>
      <c r="L46" s="1033"/>
      <c r="M46" s="182"/>
      <c r="N46" s="1013"/>
      <c r="O46" s="182"/>
    </row>
    <row r="47" spans="1:15">
      <c r="A47" s="182"/>
      <c r="B47" s="15"/>
      <c r="C47" s="405"/>
      <c r="D47" s="1021"/>
      <c r="E47" s="1021"/>
      <c r="F47" s="182"/>
      <c r="G47" s="46" t="s">
        <v>97</v>
      </c>
      <c r="H47" s="429">
        <f>SOFP!M74</f>
        <v>0</v>
      </c>
      <c r="I47" s="182"/>
      <c r="J47" s="182"/>
      <c r="K47" s="437"/>
      <c r="L47" s="1033"/>
      <c r="M47" s="182"/>
      <c r="N47" s="1013"/>
      <c r="O47" s="182"/>
    </row>
    <row r="48" spans="1:15">
      <c r="A48" s="182"/>
      <c r="B48" s="15"/>
      <c r="C48" s="405"/>
      <c r="D48" s="1021"/>
      <c r="E48" s="1021"/>
      <c r="F48" s="182"/>
      <c r="G48" s="46" t="s">
        <v>98</v>
      </c>
      <c r="H48" s="429">
        <f>SOFP!M75</f>
        <v>0</v>
      </c>
      <c r="I48" s="182"/>
      <c r="J48" s="182"/>
      <c r="K48" s="188"/>
      <c r="L48" s="441"/>
      <c r="M48" s="182"/>
      <c r="N48" s="1013"/>
      <c r="O48" s="182"/>
    </row>
    <row r="49" spans="1:15">
      <c r="A49" s="182"/>
      <c r="B49" s="15"/>
      <c r="C49" s="405"/>
      <c r="D49" s="1021"/>
      <c r="E49" s="1021"/>
      <c r="F49" s="182"/>
      <c r="G49" s="46" t="s">
        <v>99</v>
      </c>
      <c r="H49" s="429">
        <f>SOFP!M76</f>
        <v>0</v>
      </c>
      <c r="I49" s="182"/>
      <c r="J49" s="182"/>
      <c r="K49" s="182"/>
      <c r="L49" s="404"/>
      <c r="M49" s="182"/>
      <c r="N49" s="1013"/>
      <c r="O49" s="182"/>
    </row>
    <row r="50" spans="1:15">
      <c r="A50" s="182"/>
      <c r="B50" s="15"/>
      <c r="C50" s="405"/>
      <c r="D50" s="1021"/>
      <c r="E50" s="1021"/>
      <c r="F50" s="182"/>
      <c r="G50" s="181"/>
      <c r="H50" s="425"/>
      <c r="I50" s="182"/>
      <c r="J50" s="182"/>
      <c r="K50" s="182"/>
      <c r="L50" s="404"/>
      <c r="M50" s="182"/>
      <c r="N50" s="1013"/>
      <c r="O50" s="182"/>
    </row>
    <row r="51" spans="1:15">
      <c r="A51" s="182"/>
      <c r="B51" s="15"/>
      <c r="C51" s="405"/>
      <c r="D51" s="1021"/>
      <c r="E51" s="1021"/>
      <c r="F51" s="182"/>
      <c r="G51" s="181" t="s">
        <v>103</v>
      </c>
      <c r="H51" s="425"/>
      <c r="I51" s="182"/>
      <c r="J51" s="182"/>
      <c r="K51" s="182"/>
      <c r="L51" s="404"/>
      <c r="M51" s="182"/>
      <c r="N51" s="1013"/>
      <c r="O51" s="182"/>
    </row>
    <row r="52" spans="1:15">
      <c r="A52" s="182"/>
      <c r="B52" s="15"/>
      <c r="C52" s="406" t="s">
        <v>577</v>
      </c>
      <c r="D52" s="1021"/>
      <c r="E52" s="1021"/>
      <c r="F52" s="182"/>
      <c r="G52" s="46" t="s">
        <v>72</v>
      </c>
      <c r="H52" s="429">
        <f>SOFP!M87</f>
        <v>0</v>
      </c>
      <c r="I52" s="182"/>
      <c r="J52" s="182"/>
      <c r="K52" s="182"/>
      <c r="L52" s="404"/>
      <c r="M52" s="182"/>
      <c r="N52" s="1013"/>
      <c r="O52" s="182"/>
    </row>
    <row r="53" spans="1:15">
      <c r="A53" s="182"/>
      <c r="B53" s="15"/>
      <c r="C53" s="406" t="s">
        <v>578</v>
      </c>
      <c r="D53" s="1021"/>
      <c r="E53" s="1021"/>
      <c r="F53" s="182"/>
      <c r="G53" s="46"/>
      <c r="H53" s="425"/>
      <c r="I53" s="182"/>
      <c r="J53" s="182"/>
      <c r="K53" s="182"/>
      <c r="L53" s="404"/>
      <c r="M53" s="182"/>
      <c r="N53" s="1013"/>
      <c r="O53" s="182"/>
    </row>
    <row r="54" spans="1:15">
      <c r="A54" s="182"/>
      <c r="B54" s="15"/>
      <c r="C54" s="405"/>
      <c r="D54" s="1021"/>
      <c r="E54" s="1021"/>
      <c r="F54" s="182"/>
      <c r="G54" s="46"/>
      <c r="H54" s="445"/>
      <c r="I54" s="182"/>
      <c r="J54" s="182"/>
      <c r="K54" s="182"/>
      <c r="L54" s="404"/>
      <c r="M54" s="182"/>
      <c r="N54" s="1013"/>
      <c r="O54" s="182"/>
    </row>
    <row r="55" spans="1:15" ht="15" customHeight="1">
      <c r="A55" s="182"/>
      <c r="B55" s="15"/>
      <c r="D55" s="1021"/>
      <c r="E55" s="1021"/>
      <c r="F55" s="182"/>
      <c r="G55" s="181"/>
      <c r="H55" s="443"/>
      <c r="I55" s="182"/>
      <c r="J55" s="182"/>
      <c r="K55" s="182"/>
      <c r="L55" s="404"/>
      <c r="M55" s="182"/>
      <c r="N55" s="1013"/>
      <c r="O55" s="182"/>
    </row>
    <row r="56" spans="1:15">
      <c r="A56" s="182"/>
      <c r="B56" s="15"/>
      <c r="D56" s="1021"/>
      <c r="E56" s="1021"/>
      <c r="F56" s="182"/>
      <c r="G56" s="326" t="s">
        <v>579</v>
      </c>
      <c r="H56" s="443"/>
      <c r="I56" s="182"/>
      <c r="J56" s="182"/>
      <c r="K56" s="182"/>
      <c r="L56" s="404"/>
      <c r="M56" s="182"/>
      <c r="N56" s="1013"/>
      <c r="O56" s="182"/>
    </row>
    <row r="57" spans="1:15">
      <c r="A57" s="182"/>
      <c r="B57" s="15"/>
      <c r="C57" s="15"/>
      <c r="D57" s="1021"/>
      <c r="E57" s="1021"/>
      <c r="F57" s="182"/>
      <c r="G57" s="181"/>
      <c r="H57" s="443"/>
      <c r="I57" s="182"/>
      <c r="J57" s="182"/>
      <c r="K57" s="182"/>
      <c r="L57" s="404"/>
      <c r="M57" s="182"/>
      <c r="N57" s="1013"/>
      <c r="O57" s="182"/>
    </row>
    <row r="58" spans="1:15">
      <c r="A58" s="182"/>
      <c r="B58" s="15"/>
      <c r="C58" s="15"/>
      <c r="D58" s="1021"/>
      <c r="E58" s="1021"/>
      <c r="F58" s="182"/>
      <c r="G58" s="181" t="s">
        <v>159</v>
      </c>
      <c r="H58" s="434"/>
      <c r="I58" s="182"/>
      <c r="J58" s="182"/>
      <c r="K58" s="182"/>
      <c r="L58" s="404"/>
      <c r="M58" s="182"/>
      <c r="N58" s="1013"/>
      <c r="O58" s="182"/>
    </row>
    <row r="59" spans="1:15">
      <c r="A59" s="182"/>
      <c r="B59" s="15"/>
      <c r="C59" s="15"/>
      <c r="D59" s="1021"/>
      <c r="E59" s="1021"/>
      <c r="F59" s="182"/>
      <c r="G59" s="46" t="s">
        <v>160</v>
      </c>
      <c r="H59" s="429">
        <f>SOFP!M138</f>
        <v>0</v>
      </c>
      <c r="I59" s="182"/>
      <c r="J59" s="182"/>
      <c r="K59" s="182"/>
      <c r="L59" s="404"/>
      <c r="M59" s="182"/>
      <c r="N59" s="1013"/>
      <c r="O59" s="182"/>
    </row>
    <row r="60" spans="1:15">
      <c r="A60" s="182"/>
      <c r="B60" s="15"/>
      <c r="C60" s="15"/>
      <c r="D60" s="15"/>
      <c r="E60" s="15"/>
      <c r="F60" s="182"/>
      <c r="G60" s="46" t="s">
        <v>161</v>
      </c>
      <c r="H60" s="429">
        <f>SOFP!M139</f>
        <v>0</v>
      </c>
      <c r="I60" s="182"/>
      <c r="J60" s="182"/>
      <c r="K60" s="182"/>
      <c r="L60" s="404"/>
      <c r="M60" s="182"/>
      <c r="N60" s="1013"/>
      <c r="O60" s="182"/>
    </row>
    <row r="61" spans="1:15">
      <c r="A61" s="182"/>
      <c r="B61" s="15"/>
      <c r="C61" s="15"/>
      <c r="D61" s="15"/>
      <c r="E61" s="15"/>
      <c r="F61" s="182"/>
      <c r="G61" s="46" t="s">
        <v>690</v>
      </c>
      <c r="H61" s="429">
        <f>SOFP!M140</f>
        <v>0</v>
      </c>
      <c r="I61" s="182"/>
      <c r="J61" s="182"/>
      <c r="K61" s="182"/>
      <c r="L61" s="404"/>
      <c r="M61" s="182"/>
      <c r="N61" s="1013"/>
      <c r="O61" s="182"/>
    </row>
    <row r="62" spans="1:15">
      <c r="A62" s="182"/>
      <c r="B62" s="15"/>
      <c r="C62" s="15"/>
      <c r="D62" s="15"/>
      <c r="E62" s="15"/>
      <c r="F62" s="182"/>
      <c r="G62" s="46" t="s">
        <v>179</v>
      </c>
      <c r="H62" s="429">
        <f>SOFP!M151</f>
        <v>0</v>
      </c>
      <c r="I62" s="182"/>
      <c r="J62" s="182"/>
      <c r="K62" s="182"/>
      <c r="L62" s="404"/>
      <c r="M62" s="182"/>
      <c r="N62" s="1013"/>
      <c r="O62" s="182"/>
    </row>
    <row r="63" spans="1:15">
      <c r="A63" s="182"/>
      <c r="B63" s="15"/>
      <c r="C63" s="15"/>
      <c r="D63" s="15"/>
      <c r="E63" s="15"/>
      <c r="F63" s="182"/>
      <c r="G63" s="46" t="s">
        <v>181</v>
      </c>
      <c r="H63" s="440">
        <f>SOFP!M152</f>
        <v>0</v>
      </c>
      <c r="I63" s="182"/>
      <c r="J63" s="182"/>
      <c r="K63" s="182"/>
      <c r="L63" s="404"/>
      <c r="M63" s="182"/>
      <c r="N63" s="1013"/>
      <c r="O63" s="182"/>
    </row>
    <row r="64" spans="1:15" ht="15" customHeight="1">
      <c r="A64" s="182"/>
      <c r="B64" s="15"/>
      <c r="C64" s="15"/>
      <c r="D64" s="15"/>
      <c r="E64" s="15"/>
      <c r="F64" s="182"/>
      <c r="G64" s="181"/>
      <c r="H64" s="443"/>
      <c r="I64" s="182"/>
      <c r="J64" s="182"/>
      <c r="K64" s="182"/>
      <c r="L64" s="404"/>
      <c r="M64" s="182"/>
      <c r="N64" s="1013"/>
      <c r="O64" s="182"/>
    </row>
    <row r="65" spans="1:15">
      <c r="A65" s="182"/>
      <c r="B65" s="15"/>
      <c r="C65" s="15"/>
      <c r="D65" s="15"/>
      <c r="E65" s="15"/>
      <c r="F65" s="182"/>
      <c r="G65" s="181" t="s">
        <v>183</v>
      </c>
      <c r="H65" s="439"/>
      <c r="I65" s="182"/>
      <c r="J65" s="182"/>
      <c r="K65" s="182"/>
      <c r="L65" s="404"/>
      <c r="M65" s="182"/>
      <c r="N65" s="1013"/>
      <c r="O65" s="182"/>
    </row>
    <row r="66" spans="1:15">
      <c r="A66" s="182"/>
      <c r="B66" s="15"/>
      <c r="C66" s="15"/>
      <c r="D66" s="15"/>
      <c r="E66" s="15"/>
      <c r="F66" s="182"/>
      <c r="G66" s="46" t="s">
        <v>160</v>
      </c>
      <c r="H66" s="429">
        <f>SOFP!M156</f>
        <v>0</v>
      </c>
      <c r="I66" s="182"/>
      <c r="J66" s="182" t="s">
        <v>558</v>
      </c>
      <c r="K66" s="424">
        <f>SUM(H45:H81)</f>
        <v>0</v>
      </c>
      <c r="L66" s="1018" t="e">
        <f>(K66/K67)*100%</f>
        <v>#DIV/0!</v>
      </c>
      <c r="M66" s="182"/>
      <c r="N66" s="1013"/>
      <c r="O66" s="182"/>
    </row>
    <row r="67" spans="1:15">
      <c r="A67" s="182"/>
      <c r="B67" s="15"/>
      <c r="C67" s="15"/>
      <c r="D67" s="15"/>
      <c r="E67" s="15"/>
      <c r="F67" s="182"/>
      <c r="G67" s="46" t="s">
        <v>161</v>
      </c>
      <c r="H67" s="429">
        <f>SOFP!M157</f>
        <v>0</v>
      </c>
      <c r="I67" s="182"/>
      <c r="J67" s="182" t="s">
        <v>560</v>
      </c>
      <c r="K67" s="424">
        <f>H84</f>
        <v>0</v>
      </c>
      <c r="L67" s="1019"/>
      <c r="M67" s="182"/>
      <c r="N67" s="1013"/>
      <c r="O67" s="182"/>
    </row>
    <row r="68" spans="1:15">
      <c r="A68" s="182"/>
      <c r="B68" s="15"/>
      <c r="C68" s="15"/>
      <c r="D68" s="15"/>
      <c r="E68" s="15"/>
      <c r="F68" s="182"/>
      <c r="G68" s="46" t="s">
        <v>163</v>
      </c>
      <c r="H68" s="429">
        <f>SOFP!M158</f>
        <v>0</v>
      </c>
      <c r="I68" s="182"/>
      <c r="J68" s="182"/>
      <c r="K68" s="182"/>
      <c r="L68" s="404"/>
      <c r="M68" s="182"/>
      <c r="N68" s="1013"/>
      <c r="O68" s="182"/>
    </row>
    <row r="69" spans="1:15">
      <c r="A69" s="182"/>
      <c r="B69" s="15"/>
      <c r="C69" s="15"/>
      <c r="D69" s="15"/>
      <c r="E69" s="15"/>
      <c r="F69" s="182"/>
      <c r="G69" s="46" t="s">
        <v>185</v>
      </c>
      <c r="H69" s="429">
        <f>SOFP!M160</f>
        <v>0</v>
      </c>
      <c r="I69" s="182"/>
      <c r="J69" s="182"/>
      <c r="K69" s="182"/>
      <c r="L69" s="404"/>
      <c r="M69" s="182"/>
      <c r="N69" s="1013"/>
      <c r="O69" s="182"/>
    </row>
    <row r="70" spans="1:15">
      <c r="A70" s="182"/>
      <c r="B70" s="15"/>
      <c r="C70" s="15"/>
      <c r="D70" s="15"/>
      <c r="E70" s="15"/>
      <c r="F70" s="182"/>
      <c r="G70" s="46" t="s">
        <v>186</v>
      </c>
      <c r="H70" s="429">
        <f>SOFP!M161</f>
        <v>0</v>
      </c>
      <c r="I70" s="182"/>
      <c r="J70" s="182"/>
      <c r="K70" s="182"/>
      <c r="L70" s="404"/>
      <c r="M70" s="182"/>
      <c r="N70" s="1013"/>
      <c r="O70" s="182"/>
    </row>
    <row r="71" spans="1:15">
      <c r="A71" s="182"/>
      <c r="B71" s="15"/>
      <c r="C71" s="15"/>
      <c r="D71" s="15"/>
      <c r="E71" s="15"/>
      <c r="F71" s="182"/>
      <c r="G71" s="46" t="s">
        <v>187</v>
      </c>
      <c r="H71" s="440">
        <f>SOFP!M162</f>
        <v>0</v>
      </c>
      <c r="I71" s="182"/>
      <c r="J71" s="182"/>
      <c r="K71" s="182"/>
      <c r="L71" s="404"/>
      <c r="M71" s="182"/>
      <c r="N71" s="1013"/>
      <c r="O71" s="182"/>
    </row>
    <row r="72" spans="1:15" ht="15" customHeight="1">
      <c r="A72" s="182"/>
      <c r="B72" s="15"/>
      <c r="C72" s="15"/>
      <c r="D72" s="15"/>
      <c r="E72" s="15"/>
      <c r="F72" s="182"/>
      <c r="G72" s="181"/>
      <c r="H72" s="434"/>
      <c r="I72" s="182"/>
      <c r="J72" s="182"/>
      <c r="K72" s="182"/>
      <c r="L72" s="404"/>
      <c r="M72" s="182"/>
      <c r="N72" s="1013"/>
      <c r="O72" s="182"/>
    </row>
    <row r="73" spans="1:15">
      <c r="A73" s="182"/>
      <c r="B73" s="15"/>
      <c r="C73" s="15"/>
      <c r="D73" s="15"/>
      <c r="E73" s="15"/>
      <c r="F73" s="182"/>
      <c r="G73" s="46" t="s">
        <v>188</v>
      </c>
      <c r="H73" s="448"/>
      <c r="I73" s="182"/>
      <c r="J73" s="182"/>
      <c r="K73" s="182"/>
      <c r="L73" s="404"/>
      <c r="M73" s="182"/>
      <c r="N73" s="1013"/>
      <c r="O73" s="182"/>
    </row>
    <row r="74" spans="1:15">
      <c r="A74" s="182"/>
      <c r="B74" s="15"/>
      <c r="C74" s="15"/>
      <c r="D74" s="15"/>
      <c r="E74" s="15"/>
      <c r="F74" s="182"/>
      <c r="G74" s="447" t="s">
        <v>580</v>
      </c>
      <c r="H74" s="449"/>
      <c r="I74" s="191" t="s">
        <v>688</v>
      </c>
      <c r="J74" s="182"/>
      <c r="K74" s="182"/>
      <c r="L74" s="404"/>
      <c r="M74" s="182"/>
      <c r="N74" s="1013"/>
      <c r="O74" s="182"/>
    </row>
    <row r="75" spans="1:15">
      <c r="A75" s="182"/>
      <c r="B75" s="15"/>
      <c r="C75" s="15"/>
      <c r="D75" s="15"/>
      <c r="E75" s="15"/>
      <c r="F75" s="182"/>
      <c r="G75" s="181"/>
      <c r="H75" s="425"/>
      <c r="I75" s="182"/>
      <c r="J75" s="182"/>
      <c r="K75" s="182"/>
      <c r="L75" s="404"/>
      <c r="M75" s="182"/>
      <c r="N75" s="1013"/>
      <c r="O75" s="182"/>
    </row>
    <row r="76" spans="1:15">
      <c r="A76" s="182"/>
      <c r="B76" s="15"/>
      <c r="C76" s="15"/>
      <c r="D76" s="15"/>
      <c r="E76" s="15"/>
      <c r="F76" s="182"/>
      <c r="G76" s="430" t="s">
        <v>581</v>
      </c>
      <c r="H76" s="425"/>
      <c r="I76" s="182"/>
      <c r="J76" s="182"/>
      <c r="K76" s="182"/>
      <c r="L76" s="404"/>
      <c r="M76" s="182"/>
      <c r="N76" s="1013"/>
      <c r="O76" s="182"/>
    </row>
    <row r="77" spans="1:15">
      <c r="A77" s="182"/>
      <c r="B77" s="15"/>
      <c r="C77" s="15"/>
      <c r="D77" s="15"/>
      <c r="E77" s="15"/>
      <c r="F77" s="182"/>
      <c r="G77" s="431" t="s">
        <v>88</v>
      </c>
      <c r="H77" s="429">
        <f>SOFP!M106</f>
        <v>0</v>
      </c>
      <c r="I77" s="182"/>
      <c r="J77" s="182"/>
      <c r="K77" s="182"/>
      <c r="L77" s="404"/>
      <c r="M77" s="182"/>
      <c r="N77" s="1013"/>
      <c r="O77" s="182"/>
    </row>
    <row r="78" spans="1:15">
      <c r="A78" s="182"/>
      <c r="B78" s="15"/>
      <c r="C78" s="15"/>
      <c r="D78" s="15"/>
      <c r="E78" s="15"/>
      <c r="F78" s="182"/>
      <c r="G78" s="46" t="s">
        <v>95</v>
      </c>
      <c r="H78" s="429">
        <f>SOFP!M112</f>
        <v>0</v>
      </c>
      <c r="I78" s="182"/>
      <c r="J78" s="182"/>
      <c r="K78" s="182"/>
      <c r="L78" s="404"/>
      <c r="M78" s="182"/>
      <c r="N78" s="1013"/>
      <c r="O78" s="182"/>
    </row>
    <row r="79" spans="1:15">
      <c r="A79" s="182"/>
      <c r="B79" s="15"/>
      <c r="C79" s="15"/>
      <c r="D79" s="15"/>
      <c r="E79" s="15"/>
      <c r="F79" s="182"/>
      <c r="G79" s="46" t="s">
        <v>134</v>
      </c>
      <c r="H79" s="429">
        <f>SOFP!M114</f>
        <v>0</v>
      </c>
      <c r="I79" s="182"/>
      <c r="J79" s="182"/>
      <c r="K79" s="182"/>
      <c r="L79" s="404"/>
      <c r="M79" s="182"/>
      <c r="N79" s="1013"/>
      <c r="O79" s="182"/>
    </row>
    <row r="80" spans="1:15">
      <c r="A80" s="182"/>
      <c r="B80" s="15"/>
      <c r="C80" s="15"/>
      <c r="D80" s="15"/>
      <c r="E80" s="15"/>
      <c r="F80" s="182"/>
      <c r="G80" s="46" t="s">
        <v>98</v>
      </c>
      <c r="H80" s="429">
        <f>SOFP!M115</f>
        <v>0</v>
      </c>
      <c r="I80" s="182"/>
      <c r="J80" s="182"/>
      <c r="K80" s="182"/>
      <c r="L80" s="404"/>
      <c r="M80" s="182"/>
      <c r="N80" s="1013"/>
      <c r="O80" s="182"/>
    </row>
    <row r="81" spans="1:15">
      <c r="A81" s="182"/>
      <c r="B81" s="15"/>
      <c r="C81" s="15"/>
      <c r="D81" s="15"/>
      <c r="E81" s="15"/>
      <c r="F81" s="182"/>
      <c r="G81" s="46" t="s">
        <v>99</v>
      </c>
      <c r="H81" s="440">
        <f>SOFP!M116</f>
        <v>0</v>
      </c>
      <c r="I81" s="182"/>
      <c r="J81" s="182"/>
      <c r="K81" s="182"/>
      <c r="L81" s="404"/>
      <c r="M81" s="182"/>
      <c r="N81" s="1013"/>
      <c r="O81" s="182"/>
    </row>
    <row r="82" spans="1:15" ht="15" customHeight="1">
      <c r="A82" s="182"/>
      <c r="B82" s="15"/>
      <c r="C82" s="15"/>
      <c r="D82" s="15"/>
      <c r="E82" s="15"/>
      <c r="F82" s="182"/>
      <c r="I82" s="182"/>
      <c r="J82" s="182"/>
      <c r="K82" s="182"/>
      <c r="L82" s="404"/>
      <c r="M82" s="182"/>
      <c r="N82" s="1013"/>
      <c r="O82" s="182"/>
    </row>
    <row r="83" spans="1:15" ht="15" customHeight="1">
      <c r="A83" s="182"/>
      <c r="B83" s="15"/>
      <c r="C83" s="15"/>
      <c r="D83" s="15"/>
      <c r="E83" s="15"/>
      <c r="F83" s="182"/>
      <c r="G83" s="51"/>
      <c r="H83" s="445"/>
      <c r="I83" s="182"/>
      <c r="J83" s="182"/>
      <c r="K83" s="182"/>
      <c r="L83" s="404"/>
      <c r="M83" s="182"/>
      <c r="N83" s="1013"/>
      <c r="O83" s="182"/>
    </row>
    <row r="84" spans="1:15" ht="15.75" thickBot="1">
      <c r="A84" s="182"/>
      <c r="B84" s="23"/>
      <c r="C84" s="23"/>
      <c r="D84" s="23"/>
      <c r="E84" s="23"/>
      <c r="F84" s="182"/>
      <c r="G84" s="432" t="s">
        <v>582</v>
      </c>
      <c r="H84" s="446">
        <f>SOFP!M175</f>
        <v>0</v>
      </c>
      <c r="I84" s="182"/>
      <c r="J84" s="182"/>
      <c r="K84" s="182"/>
      <c r="L84" s="404"/>
      <c r="M84" s="182"/>
      <c r="N84" s="1014"/>
      <c r="O84" s="182"/>
    </row>
    <row r="85" spans="1:15">
      <c r="A85" s="182"/>
      <c r="B85" s="423" t="s">
        <v>691</v>
      </c>
      <c r="C85" s="421"/>
      <c r="D85" s="1020" t="s">
        <v>694</v>
      </c>
      <c r="E85" s="1030" t="s">
        <v>583</v>
      </c>
      <c r="F85" s="182"/>
      <c r="G85" s="46" t="s">
        <v>154</v>
      </c>
      <c r="H85" s="429">
        <f>SOFP!M132</f>
        <v>0</v>
      </c>
      <c r="I85" s="182"/>
      <c r="J85" s="182"/>
      <c r="K85" s="182"/>
      <c r="L85" s="404"/>
      <c r="M85" s="182"/>
      <c r="N85" s="1015"/>
      <c r="O85" s="182"/>
    </row>
    <row r="86" spans="1:15">
      <c r="A86" s="182"/>
      <c r="B86" s="426" t="s">
        <v>692</v>
      </c>
      <c r="C86" s="427"/>
      <c r="D86" s="1021"/>
      <c r="E86" s="1031"/>
      <c r="F86" s="182"/>
      <c r="G86" s="46" t="s">
        <v>584</v>
      </c>
      <c r="H86" s="429">
        <f>'AFFILIATED INVESTMENTS REC PAY'!H40</f>
        <v>0</v>
      </c>
      <c r="I86" s="182"/>
      <c r="J86" s="182" t="s">
        <v>558</v>
      </c>
      <c r="K86" s="424">
        <f>H85+H86</f>
        <v>0</v>
      </c>
      <c r="L86" s="1018" t="e">
        <f>(K86/K87)*100%</f>
        <v>#DIV/0!</v>
      </c>
      <c r="M86" s="182"/>
      <c r="N86" s="1016"/>
      <c r="O86" s="182"/>
    </row>
    <row r="87" spans="1:15">
      <c r="A87" s="182"/>
      <c r="B87" s="15"/>
      <c r="C87" s="405"/>
      <c r="D87" s="1021"/>
      <c r="E87" s="1031"/>
      <c r="F87" s="182"/>
      <c r="G87" s="46" t="s">
        <v>585</v>
      </c>
      <c r="H87" s="440">
        <f>SOFP!M280</f>
        <v>0</v>
      </c>
      <c r="I87" s="182"/>
      <c r="J87" s="182" t="s">
        <v>560</v>
      </c>
      <c r="K87" s="436">
        <f>H87</f>
        <v>0</v>
      </c>
      <c r="L87" s="1029"/>
      <c r="M87" s="182"/>
      <c r="N87" s="1016"/>
      <c r="O87" s="182"/>
    </row>
    <row r="88" spans="1:15">
      <c r="A88" s="182"/>
      <c r="B88" s="15"/>
      <c r="C88" s="405"/>
      <c r="D88" s="1021"/>
      <c r="E88" s="1031"/>
      <c r="F88" s="182"/>
      <c r="G88" s="51"/>
      <c r="H88" s="443"/>
      <c r="I88" s="182"/>
      <c r="J88" s="182"/>
      <c r="K88" s="437"/>
      <c r="L88" s="438"/>
      <c r="M88" s="182"/>
      <c r="N88" s="1016"/>
      <c r="O88" s="182"/>
    </row>
    <row r="89" spans="1:15">
      <c r="A89" s="182"/>
      <c r="B89" s="15"/>
      <c r="C89" s="406" t="s">
        <v>586</v>
      </c>
      <c r="D89" s="1021"/>
      <c r="E89" s="1031"/>
      <c r="F89" s="182"/>
      <c r="G89" s="46"/>
      <c r="H89" s="443"/>
      <c r="I89" s="182"/>
      <c r="J89" s="182"/>
      <c r="K89" s="182"/>
      <c r="L89" s="404"/>
      <c r="M89" s="182"/>
      <c r="N89" s="1016"/>
      <c r="O89" s="182"/>
    </row>
    <row r="90" spans="1:15">
      <c r="A90" s="182"/>
      <c r="B90" s="15"/>
      <c r="C90" s="406" t="s">
        <v>587</v>
      </c>
      <c r="D90" s="1021"/>
      <c r="E90" s="1031"/>
      <c r="F90" s="182"/>
      <c r="G90" s="46"/>
      <c r="H90" s="443"/>
      <c r="I90" s="182"/>
      <c r="J90" s="182"/>
      <c r="K90" s="182"/>
      <c r="L90" s="404"/>
      <c r="M90" s="182"/>
      <c r="N90" s="1016"/>
      <c r="O90" s="182"/>
    </row>
    <row r="91" spans="1:15">
      <c r="A91" s="182"/>
      <c r="B91" s="15"/>
      <c r="C91" s="15"/>
      <c r="D91" s="1021"/>
      <c r="E91" s="1031"/>
      <c r="F91" s="182"/>
      <c r="G91" s="46"/>
      <c r="H91" s="443"/>
      <c r="I91" s="182"/>
      <c r="J91" s="182"/>
      <c r="K91" s="182"/>
      <c r="L91" s="404"/>
      <c r="M91" s="182"/>
      <c r="N91" s="1016"/>
      <c r="O91" s="182"/>
    </row>
    <row r="92" spans="1:15">
      <c r="A92" s="182"/>
      <c r="B92" s="15"/>
      <c r="C92" s="15"/>
      <c r="D92" s="1021"/>
      <c r="E92" s="1031"/>
      <c r="F92" s="182"/>
      <c r="G92" s="46"/>
      <c r="H92" s="443"/>
      <c r="I92" s="182"/>
      <c r="J92" s="182"/>
      <c r="K92" s="182"/>
      <c r="L92" s="404"/>
      <c r="M92" s="182"/>
      <c r="N92" s="1016"/>
      <c r="O92" s="182"/>
    </row>
    <row r="93" spans="1:15">
      <c r="A93" s="182"/>
      <c r="B93" s="15"/>
      <c r="C93" s="15"/>
      <c r="D93" s="1021"/>
      <c r="E93" s="1031"/>
      <c r="F93" s="182"/>
      <c r="G93" s="46"/>
      <c r="H93" s="443"/>
      <c r="I93" s="182"/>
      <c r="J93" s="182"/>
      <c r="K93" s="182"/>
      <c r="L93" s="404"/>
      <c r="M93" s="182"/>
      <c r="N93" s="1016"/>
      <c r="O93" s="182"/>
    </row>
    <row r="94" spans="1:15" ht="15.75" thickBot="1">
      <c r="A94" s="182"/>
      <c r="B94" s="23"/>
      <c r="C94" s="23"/>
      <c r="D94" s="23"/>
      <c r="E94" s="1032"/>
      <c r="F94" s="182"/>
      <c r="G94" s="308"/>
      <c r="H94" s="444"/>
      <c r="I94" s="182"/>
      <c r="J94" s="182"/>
      <c r="K94" s="182"/>
      <c r="L94" s="404"/>
      <c r="M94" s="182"/>
      <c r="N94" s="1017"/>
      <c r="O94" s="182"/>
    </row>
    <row r="95" spans="1:15">
      <c r="A95" s="182"/>
      <c r="B95" s="423" t="s">
        <v>588</v>
      </c>
      <c r="C95" s="421"/>
      <c r="D95" s="1020" t="s">
        <v>589</v>
      </c>
      <c r="E95" s="1020" t="s">
        <v>590</v>
      </c>
      <c r="F95" s="182"/>
      <c r="G95" s="37" t="s">
        <v>591</v>
      </c>
      <c r="H95" s="450">
        <f>SOCI!J15</f>
        <v>0</v>
      </c>
      <c r="I95" s="182"/>
      <c r="J95" s="182"/>
      <c r="K95" s="182"/>
      <c r="L95" s="404"/>
      <c r="M95" s="182"/>
      <c r="N95" s="1012"/>
      <c r="O95" s="182"/>
    </row>
    <row r="96" spans="1:15">
      <c r="A96" s="182"/>
      <c r="B96" s="15"/>
      <c r="C96" s="405"/>
      <c r="D96" s="1021"/>
      <c r="E96" s="1021"/>
      <c r="F96" s="182"/>
      <c r="G96" s="46" t="s">
        <v>592</v>
      </c>
      <c r="H96" s="429">
        <f>SOCI!J21</f>
        <v>0</v>
      </c>
      <c r="I96" s="182"/>
      <c r="J96" s="182" t="s">
        <v>558</v>
      </c>
      <c r="K96" s="424">
        <f>H95+H96-H97-H98</f>
        <v>0</v>
      </c>
      <c r="L96" s="1018" t="e">
        <f>(K96/K97)*100%</f>
        <v>#DIV/0!</v>
      </c>
      <c r="M96" s="182"/>
      <c r="N96" s="1013"/>
      <c r="O96" s="182"/>
    </row>
    <row r="97" spans="1:15">
      <c r="A97" s="182"/>
      <c r="B97" s="15"/>
      <c r="C97" s="406" t="s">
        <v>593</v>
      </c>
      <c r="D97" s="1021"/>
      <c r="E97" s="1021"/>
      <c r="F97" s="182"/>
      <c r="G97" s="46" t="s">
        <v>594</v>
      </c>
      <c r="H97" s="451"/>
      <c r="I97" s="182"/>
      <c r="J97" s="182" t="s">
        <v>560</v>
      </c>
      <c r="K97" s="424">
        <f>H97+H98</f>
        <v>0</v>
      </c>
      <c r="L97" s="1019"/>
      <c r="M97" s="182"/>
      <c r="N97" s="1013"/>
      <c r="O97" s="182"/>
    </row>
    <row r="98" spans="1:15" ht="15" customHeight="1">
      <c r="A98" s="182"/>
      <c r="B98" s="15"/>
      <c r="C98" s="406" t="s">
        <v>595</v>
      </c>
      <c r="D98" s="1021"/>
      <c r="E98" s="1021"/>
      <c r="F98" s="182"/>
      <c r="G98" s="46" t="s">
        <v>596</v>
      </c>
      <c r="H98" s="452"/>
      <c r="I98" s="182"/>
      <c r="J98" s="182"/>
      <c r="K98" s="182"/>
      <c r="L98" s="404"/>
      <c r="M98" s="182"/>
      <c r="N98" s="1013"/>
      <c r="O98" s="182"/>
    </row>
    <row r="99" spans="1:15">
      <c r="A99" s="182"/>
      <c r="B99" s="15"/>
      <c r="C99" s="15"/>
      <c r="D99" s="1021"/>
      <c r="E99" s="15"/>
      <c r="F99" s="182"/>
      <c r="G99" s="46"/>
      <c r="H99" s="434"/>
      <c r="I99" s="182"/>
      <c r="J99" s="182"/>
      <c r="K99" s="182"/>
      <c r="L99" s="404"/>
      <c r="M99" s="182"/>
      <c r="N99" s="1013"/>
      <c r="O99" s="182"/>
    </row>
    <row r="100" spans="1:15" ht="15.75" customHeight="1" thickBot="1">
      <c r="A100" s="182"/>
      <c r="B100" s="23"/>
      <c r="C100" s="23"/>
      <c r="D100" s="1022"/>
      <c r="E100" s="23"/>
      <c r="F100" s="182"/>
      <c r="G100" s="308"/>
      <c r="H100" s="444"/>
      <c r="I100" s="182"/>
      <c r="J100" s="182"/>
      <c r="K100" s="182"/>
      <c r="L100" s="404"/>
      <c r="M100" s="182"/>
      <c r="N100" s="1014"/>
      <c r="O100" s="182"/>
    </row>
    <row r="101" spans="1:15">
      <c r="A101" s="182"/>
      <c r="B101" s="428" t="s">
        <v>597</v>
      </c>
      <c r="C101" s="421"/>
      <c r="D101" s="1020" t="s">
        <v>598</v>
      </c>
      <c r="E101" s="1023" t="s">
        <v>599</v>
      </c>
      <c r="F101" s="182"/>
      <c r="G101" s="46" t="s">
        <v>600</v>
      </c>
      <c r="H101" s="429">
        <f>SOCI!J73+SOCI!J79+SOCI!J80</f>
        <v>0</v>
      </c>
      <c r="I101" s="182"/>
      <c r="J101" s="182"/>
      <c r="K101" s="182"/>
      <c r="L101" s="404"/>
      <c r="M101" s="182"/>
      <c r="N101" s="407"/>
      <c r="O101" s="182"/>
    </row>
    <row r="102" spans="1:15">
      <c r="A102" s="182"/>
      <c r="B102" s="408"/>
      <c r="C102" s="405"/>
      <c r="D102" s="1021"/>
      <c r="E102" s="1024"/>
      <c r="F102" s="182"/>
      <c r="G102" s="46" t="s">
        <v>601</v>
      </c>
      <c r="H102" s="440">
        <f>SOCI!J15+SOCI!J21</f>
        <v>0</v>
      </c>
      <c r="I102" s="182"/>
      <c r="J102" s="182" t="s">
        <v>558</v>
      </c>
      <c r="K102" s="424">
        <f>+H101</f>
        <v>0</v>
      </c>
      <c r="L102" s="1018" t="e">
        <f>(K102/K103)*100%</f>
        <v>#DIV/0!</v>
      </c>
      <c r="M102" s="182"/>
      <c r="N102" s="409"/>
      <c r="O102" s="182"/>
    </row>
    <row r="103" spans="1:15">
      <c r="A103" s="182"/>
      <c r="B103" s="408"/>
      <c r="C103" s="405"/>
      <c r="D103" s="1021"/>
      <c r="E103" s="1024"/>
      <c r="F103" s="182"/>
      <c r="G103" s="51"/>
      <c r="H103" s="443"/>
      <c r="I103" s="182"/>
      <c r="J103" s="182" t="s">
        <v>560</v>
      </c>
      <c r="K103" s="424">
        <f>+H102</f>
        <v>0</v>
      </c>
      <c r="L103" s="1019"/>
      <c r="M103" s="182"/>
      <c r="N103" s="409"/>
      <c r="O103" s="182"/>
    </row>
    <row r="104" spans="1:15">
      <c r="A104" s="182"/>
      <c r="B104" s="408"/>
      <c r="C104" s="406" t="s">
        <v>602</v>
      </c>
      <c r="D104" s="1021"/>
      <c r="E104" s="1024"/>
      <c r="F104" s="182"/>
      <c r="G104" s="46"/>
      <c r="H104" s="443"/>
      <c r="I104" s="182"/>
      <c r="J104" s="182"/>
      <c r="K104" s="182"/>
      <c r="L104" s="404"/>
      <c r="M104" s="182"/>
      <c r="N104" s="409"/>
      <c r="O104" s="182"/>
    </row>
    <row r="105" spans="1:15">
      <c r="A105" s="182"/>
      <c r="B105" s="408"/>
      <c r="C105" s="406" t="s">
        <v>603</v>
      </c>
      <c r="D105" s="1021"/>
      <c r="E105" s="1024"/>
      <c r="F105" s="182"/>
      <c r="G105" s="46"/>
      <c r="H105" s="443"/>
      <c r="I105" s="182"/>
      <c r="J105" s="182"/>
      <c r="K105" s="182"/>
      <c r="L105" s="404"/>
      <c r="M105" s="182"/>
      <c r="N105" s="409"/>
      <c r="O105" s="182"/>
    </row>
    <row r="106" spans="1:15">
      <c r="A106" s="182"/>
      <c r="B106" s="408"/>
      <c r="C106" s="15"/>
      <c r="D106" s="1021"/>
      <c r="E106" s="1024"/>
      <c r="F106" s="182"/>
      <c r="G106" s="46"/>
      <c r="H106" s="443"/>
      <c r="I106" s="182"/>
      <c r="J106" s="182"/>
      <c r="K106" s="182"/>
      <c r="L106" s="404"/>
      <c r="M106" s="182"/>
      <c r="N106" s="409"/>
      <c r="O106" s="182"/>
    </row>
    <row r="107" spans="1:15" ht="15.75" customHeight="1" thickBot="1">
      <c r="A107" s="182"/>
      <c r="B107" s="410"/>
      <c r="C107" s="410"/>
      <c r="D107" s="1022"/>
      <c r="E107" s="1025"/>
      <c r="F107" s="182"/>
      <c r="G107" s="308"/>
      <c r="H107" s="444"/>
      <c r="I107" s="182"/>
      <c r="J107" s="182"/>
      <c r="K107" s="182"/>
      <c r="L107" s="404"/>
      <c r="M107" s="182"/>
      <c r="N107" s="411"/>
      <c r="O107" s="182"/>
    </row>
    <row r="108" spans="1:15">
      <c r="A108" s="182"/>
      <c r="B108" s="428" t="s">
        <v>604</v>
      </c>
      <c r="C108" s="421"/>
      <c r="D108" s="1020" t="s">
        <v>605</v>
      </c>
      <c r="E108" s="1026"/>
      <c r="F108" s="182"/>
      <c r="G108" s="46" t="s">
        <v>606</v>
      </c>
      <c r="H108" s="429">
        <f>SOCI!J101-H101</f>
        <v>0</v>
      </c>
      <c r="I108" s="182"/>
      <c r="J108" s="182"/>
      <c r="K108" s="182"/>
      <c r="L108" s="404"/>
      <c r="M108" s="182"/>
      <c r="N108" s="407"/>
      <c r="O108" s="182"/>
    </row>
    <row r="109" spans="1:15">
      <c r="A109" s="182"/>
      <c r="B109" s="408"/>
      <c r="C109" s="405"/>
      <c r="D109" s="1021"/>
      <c r="E109" s="1027"/>
      <c r="F109" s="182"/>
      <c r="G109" s="46" t="s">
        <v>601</v>
      </c>
      <c r="H109" s="440">
        <f>H102</f>
        <v>0</v>
      </c>
      <c r="I109" s="182"/>
      <c r="J109" s="182" t="s">
        <v>558</v>
      </c>
      <c r="K109" s="424">
        <f>+H108</f>
        <v>0</v>
      </c>
      <c r="L109" s="1018" t="e">
        <f>(+K109/K110)*100%</f>
        <v>#DIV/0!</v>
      </c>
      <c r="M109" s="182"/>
      <c r="N109" s="409"/>
      <c r="O109" s="182"/>
    </row>
    <row r="110" spans="1:15">
      <c r="A110" s="182"/>
      <c r="B110" s="408"/>
      <c r="C110" s="406" t="s">
        <v>607</v>
      </c>
      <c r="D110" s="1021"/>
      <c r="E110" s="1027"/>
      <c r="F110" s="182"/>
      <c r="G110" s="51"/>
      <c r="H110" s="443"/>
      <c r="I110" s="182"/>
      <c r="J110" s="182" t="s">
        <v>560</v>
      </c>
      <c r="K110" s="424">
        <f>+H109</f>
        <v>0</v>
      </c>
      <c r="L110" s="1019"/>
      <c r="M110" s="182"/>
      <c r="N110" s="409"/>
      <c r="O110" s="182"/>
    </row>
    <row r="111" spans="1:15">
      <c r="A111" s="182"/>
      <c r="B111" s="408"/>
      <c r="C111" s="406" t="s">
        <v>603</v>
      </c>
      <c r="D111" s="1021"/>
      <c r="E111" s="1027"/>
      <c r="F111" s="182"/>
      <c r="G111" s="46"/>
      <c r="H111" s="443"/>
      <c r="I111" s="182"/>
      <c r="J111" s="182"/>
      <c r="K111" s="182"/>
      <c r="L111" s="404"/>
      <c r="M111" s="182"/>
      <c r="N111" s="409"/>
      <c r="O111" s="182"/>
    </row>
    <row r="112" spans="1:15">
      <c r="A112" s="182"/>
      <c r="B112" s="408"/>
      <c r="C112" s="15"/>
      <c r="D112" s="1021"/>
      <c r="E112" s="1027"/>
      <c r="F112" s="182"/>
      <c r="G112" s="46"/>
      <c r="H112" s="443"/>
      <c r="I112" s="182"/>
      <c r="J112" s="182"/>
      <c r="K112" s="182"/>
      <c r="L112" s="404"/>
      <c r="M112" s="182"/>
      <c r="N112" s="409"/>
      <c r="O112" s="182"/>
    </row>
    <row r="113" spans="1:15">
      <c r="A113" s="182"/>
      <c r="B113" s="408"/>
      <c r="C113" s="408"/>
      <c r="D113" s="1021"/>
      <c r="E113" s="1027"/>
      <c r="F113" s="182"/>
      <c r="G113" s="46"/>
      <c r="H113" s="443"/>
      <c r="I113" s="182"/>
      <c r="J113" s="182"/>
      <c r="K113" s="182"/>
      <c r="L113" s="404"/>
      <c r="M113" s="182"/>
      <c r="N113" s="409"/>
      <c r="O113" s="182"/>
    </row>
    <row r="114" spans="1:15" ht="15.75" thickBot="1">
      <c r="A114" s="182"/>
      <c r="B114" s="410"/>
      <c r="C114" s="410"/>
      <c r="D114" s="1022"/>
      <c r="E114" s="1028"/>
      <c r="F114" s="182"/>
      <c r="G114" s="308"/>
      <c r="H114" s="444"/>
      <c r="I114" s="182"/>
      <c r="J114" s="182"/>
      <c r="K114" s="182"/>
      <c r="L114" s="404"/>
      <c r="M114" s="182"/>
      <c r="N114" s="411"/>
      <c r="O114" s="182"/>
    </row>
    <row r="115" spans="1:15">
      <c r="A115" s="182"/>
      <c r="B115" s="428" t="s">
        <v>608</v>
      </c>
      <c r="C115" s="421"/>
      <c r="D115" s="1020"/>
      <c r="E115" s="1026"/>
      <c r="F115" s="182"/>
      <c r="G115" s="46" t="s">
        <v>600</v>
      </c>
      <c r="H115" s="429">
        <f>H101</f>
        <v>0</v>
      </c>
      <c r="I115" s="182"/>
      <c r="J115" s="182"/>
      <c r="K115" s="182"/>
      <c r="L115" s="404"/>
      <c r="M115" s="182"/>
      <c r="N115" s="407"/>
      <c r="O115" s="182"/>
    </row>
    <row r="116" spans="1:15">
      <c r="A116" s="182"/>
      <c r="B116" s="408"/>
      <c r="C116" s="405"/>
      <c r="D116" s="1021"/>
      <c r="E116" s="1027"/>
      <c r="F116" s="182"/>
      <c r="G116" s="46" t="s">
        <v>606</v>
      </c>
      <c r="H116" s="429">
        <f>H108</f>
        <v>0</v>
      </c>
      <c r="I116" s="182"/>
      <c r="J116" s="182" t="s">
        <v>558</v>
      </c>
      <c r="K116" s="424">
        <f>+H115+H116</f>
        <v>0</v>
      </c>
      <c r="L116" s="1018" t="e">
        <f>(+K116/K117)*100%</f>
        <v>#DIV/0!</v>
      </c>
      <c r="M116" s="182"/>
      <c r="N116" s="409"/>
      <c r="O116" s="182"/>
    </row>
    <row r="117" spans="1:15">
      <c r="A117" s="182"/>
      <c r="B117" s="408"/>
      <c r="C117" s="406" t="s">
        <v>689</v>
      </c>
      <c r="D117" s="1021"/>
      <c r="E117" s="1027"/>
      <c r="F117" s="182"/>
      <c r="G117" s="46" t="s">
        <v>601</v>
      </c>
      <c r="H117" s="440">
        <f>H102</f>
        <v>0</v>
      </c>
      <c r="I117" s="182"/>
      <c r="J117" s="182" t="s">
        <v>560</v>
      </c>
      <c r="K117" s="424">
        <f>+H117</f>
        <v>0</v>
      </c>
      <c r="L117" s="1019"/>
      <c r="M117" s="182"/>
      <c r="N117" s="409"/>
      <c r="O117" s="182"/>
    </row>
    <row r="118" spans="1:15">
      <c r="A118" s="182"/>
      <c r="B118" s="408"/>
      <c r="C118" s="406" t="s">
        <v>603</v>
      </c>
      <c r="D118" s="1021"/>
      <c r="E118" s="1027"/>
      <c r="F118" s="182"/>
      <c r="G118" s="51"/>
      <c r="H118" s="443"/>
      <c r="I118" s="182"/>
      <c r="J118" s="182"/>
      <c r="K118" s="182"/>
      <c r="L118" s="404"/>
      <c r="M118" s="182"/>
      <c r="N118" s="409"/>
      <c r="O118" s="182"/>
    </row>
    <row r="119" spans="1:15">
      <c r="A119" s="182"/>
      <c r="B119" s="408"/>
      <c r="C119" s="15"/>
      <c r="D119" s="1021"/>
      <c r="E119" s="1027"/>
      <c r="F119" s="182"/>
      <c r="G119" s="46"/>
      <c r="H119" s="443"/>
      <c r="I119" s="182"/>
      <c r="J119" s="182"/>
      <c r="K119" s="182"/>
      <c r="L119" s="404"/>
      <c r="M119" s="182"/>
      <c r="N119" s="409"/>
      <c r="O119" s="182"/>
    </row>
    <row r="120" spans="1:15">
      <c r="A120" s="182"/>
      <c r="B120" s="408"/>
      <c r="C120" s="408"/>
      <c r="D120" s="1021"/>
      <c r="E120" s="1027"/>
      <c r="F120" s="182"/>
      <c r="G120" s="46"/>
      <c r="H120" s="443"/>
      <c r="I120" s="182"/>
      <c r="J120" s="182"/>
      <c r="K120" s="182"/>
      <c r="L120" s="404"/>
      <c r="M120" s="182"/>
      <c r="N120" s="409"/>
      <c r="O120" s="182"/>
    </row>
    <row r="121" spans="1:15" ht="15.75" thickBot="1">
      <c r="A121" s="182"/>
      <c r="B121" s="410"/>
      <c r="C121" s="410"/>
      <c r="D121" s="1022"/>
      <c r="E121" s="1028"/>
      <c r="F121" s="182"/>
      <c r="G121" s="308"/>
      <c r="H121" s="444"/>
      <c r="I121" s="182"/>
      <c r="J121" s="182"/>
      <c r="K121" s="182"/>
      <c r="L121" s="404"/>
      <c r="M121" s="182"/>
      <c r="N121" s="411"/>
      <c r="O121" s="182"/>
    </row>
    <row r="122" spans="1:15">
      <c r="A122" s="182"/>
      <c r="B122" s="428" t="s">
        <v>609</v>
      </c>
      <c r="C122" s="421"/>
      <c r="D122" s="1020"/>
      <c r="E122" s="1026"/>
      <c r="F122" s="182"/>
      <c r="G122" s="46" t="s">
        <v>610</v>
      </c>
      <c r="H122" s="429">
        <f>SOCI!J26+SOCI!J55+SOCI!J56+SOCI!J63+SOCI!J68</f>
        <v>0</v>
      </c>
      <c r="I122" s="182"/>
      <c r="J122" s="182"/>
      <c r="K122" s="182"/>
      <c r="L122" s="404"/>
      <c r="M122" s="182"/>
      <c r="N122" s="407"/>
      <c r="O122" s="182"/>
    </row>
    <row r="123" spans="1:15">
      <c r="A123" s="182"/>
      <c r="B123" s="408"/>
      <c r="C123" s="405"/>
      <c r="D123" s="1021"/>
      <c r="E123" s="1027"/>
      <c r="F123" s="182"/>
      <c r="G123" s="46" t="s">
        <v>611</v>
      </c>
      <c r="H123" s="440">
        <f>H19</f>
        <v>0</v>
      </c>
      <c r="I123" s="182"/>
      <c r="J123" s="182" t="s">
        <v>558</v>
      </c>
      <c r="K123" s="424">
        <f>H122</f>
        <v>0</v>
      </c>
      <c r="L123" s="1018" t="e">
        <f>(+K123/K124)*100%</f>
        <v>#DIV/0!</v>
      </c>
      <c r="M123" s="182"/>
      <c r="N123" s="409"/>
      <c r="O123" s="182"/>
    </row>
    <row r="124" spans="1:15">
      <c r="A124" s="182"/>
      <c r="B124" s="408"/>
      <c r="C124" s="405" t="s">
        <v>610</v>
      </c>
      <c r="D124" s="1021"/>
      <c r="E124" s="1027"/>
      <c r="F124" s="182"/>
      <c r="G124" s="51"/>
      <c r="H124" s="443"/>
      <c r="I124" s="182"/>
      <c r="J124" s="182" t="s">
        <v>560</v>
      </c>
      <c r="K124" s="424">
        <f>+H123</f>
        <v>0</v>
      </c>
      <c r="L124" s="1019"/>
      <c r="M124" s="182"/>
      <c r="N124" s="409"/>
      <c r="O124" s="182"/>
    </row>
    <row r="125" spans="1:15">
      <c r="A125" s="182"/>
      <c r="B125" s="408"/>
      <c r="C125" s="405" t="s">
        <v>611</v>
      </c>
      <c r="D125" s="1021"/>
      <c r="E125" s="1027"/>
      <c r="F125" s="182"/>
      <c r="G125" s="46"/>
      <c r="H125" s="443"/>
      <c r="I125" s="182"/>
      <c r="J125" s="182"/>
      <c r="K125" s="182"/>
      <c r="L125" s="404"/>
      <c r="M125" s="182"/>
      <c r="N125" s="409"/>
      <c r="O125" s="182"/>
    </row>
    <row r="126" spans="1:15">
      <c r="A126" s="182"/>
      <c r="B126" s="408"/>
      <c r="C126" s="15"/>
      <c r="D126" s="1021"/>
      <c r="E126" s="1027"/>
      <c r="F126" s="182"/>
      <c r="G126" s="46"/>
      <c r="H126" s="443"/>
      <c r="I126" s="182"/>
      <c r="J126" s="182"/>
      <c r="K126" s="182"/>
      <c r="L126" s="404"/>
      <c r="M126" s="182"/>
      <c r="N126" s="409"/>
      <c r="O126" s="182"/>
    </row>
    <row r="127" spans="1:15">
      <c r="A127" s="182"/>
      <c r="B127" s="408"/>
      <c r="C127" s="408"/>
      <c r="D127" s="1021"/>
      <c r="E127" s="1027"/>
      <c r="F127" s="182"/>
      <c r="G127" s="46"/>
      <c r="H127" s="443"/>
      <c r="I127" s="182"/>
      <c r="J127" s="182"/>
      <c r="K127" s="182"/>
      <c r="L127" s="404"/>
      <c r="M127" s="182"/>
      <c r="N127" s="409"/>
      <c r="O127" s="182"/>
    </row>
    <row r="128" spans="1:15" ht="15.75" thickBot="1">
      <c r="A128" s="182"/>
      <c r="B128" s="410"/>
      <c r="C128" s="410"/>
      <c r="D128" s="1022"/>
      <c r="E128" s="1028"/>
      <c r="F128" s="182"/>
      <c r="G128" s="308"/>
      <c r="H128" s="444"/>
      <c r="I128" s="182"/>
      <c r="J128" s="182"/>
      <c r="K128" s="182"/>
      <c r="L128" s="404"/>
      <c r="M128" s="182"/>
      <c r="N128" s="411"/>
      <c r="O128" s="182"/>
    </row>
    <row r="129" spans="1:15">
      <c r="A129" s="182"/>
      <c r="B129" s="428" t="s">
        <v>612</v>
      </c>
      <c r="C129" s="421"/>
      <c r="D129" s="1020"/>
      <c r="E129" s="1026"/>
      <c r="F129" s="182"/>
      <c r="G129" s="46" t="s">
        <v>613</v>
      </c>
      <c r="H129" s="429">
        <f>SOCI!J15+SOCI!J21+SOCI!J22+SOCI!J23+SOCI!J24+SOCI!J25</f>
        <v>0</v>
      </c>
      <c r="I129" s="182"/>
      <c r="J129" s="182"/>
      <c r="K129" s="182"/>
      <c r="L129" s="404"/>
      <c r="M129" s="182"/>
      <c r="N129" s="407"/>
      <c r="O129" s="182"/>
    </row>
    <row r="130" spans="1:15">
      <c r="A130" s="182"/>
      <c r="B130" s="408"/>
      <c r="C130" s="405"/>
      <c r="D130" s="1021"/>
      <c r="E130" s="1027"/>
      <c r="F130" s="182"/>
      <c r="G130" s="46" t="s">
        <v>611</v>
      </c>
      <c r="H130" s="440">
        <f>H123</f>
        <v>0</v>
      </c>
      <c r="I130" s="182"/>
      <c r="J130" s="182" t="s">
        <v>558</v>
      </c>
      <c r="K130" s="424">
        <f>+H129</f>
        <v>0</v>
      </c>
      <c r="L130" s="1018" t="e">
        <f>(+K130/K131)*100%</f>
        <v>#DIV/0!</v>
      </c>
      <c r="M130" s="182"/>
      <c r="N130" s="409"/>
      <c r="O130" s="182"/>
    </row>
    <row r="131" spans="1:15">
      <c r="A131" s="182"/>
      <c r="B131" s="408"/>
      <c r="C131" s="405" t="s">
        <v>613</v>
      </c>
      <c r="D131" s="1021"/>
      <c r="E131" s="1027"/>
      <c r="F131" s="182"/>
      <c r="G131" s="51"/>
      <c r="H131" s="443"/>
      <c r="I131" s="182"/>
      <c r="J131" s="182" t="s">
        <v>560</v>
      </c>
      <c r="K131" s="424">
        <f>+H130</f>
        <v>0</v>
      </c>
      <c r="L131" s="1019"/>
      <c r="M131" s="182"/>
      <c r="N131" s="409"/>
      <c r="O131" s="182"/>
    </row>
    <row r="132" spans="1:15">
      <c r="A132" s="182"/>
      <c r="B132" s="408"/>
      <c r="C132" s="405" t="s">
        <v>611</v>
      </c>
      <c r="D132" s="1021"/>
      <c r="E132" s="1027"/>
      <c r="F132" s="182"/>
      <c r="G132" s="46"/>
      <c r="H132" s="443"/>
      <c r="I132" s="182"/>
      <c r="J132" s="182"/>
      <c r="K132" s="182"/>
      <c r="L132" s="404"/>
      <c r="M132" s="182"/>
      <c r="N132" s="409"/>
      <c r="O132" s="182"/>
    </row>
    <row r="133" spans="1:15">
      <c r="A133" s="182"/>
      <c r="B133" s="408"/>
      <c r="C133" s="15"/>
      <c r="D133" s="1021"/>
      <c r="E133" s="1027"/>
      <c r="F133" s="182"/>
      <c r="G133" s="46"/>
      <c r="H133" s="443"/>
      <c r="I133" s="182"/>
      <c r="J133" s="182"/>
      <c r="K133" s="182"/>
      <c r="L133" s="404"/>
      <c r="M133" s="182"/>
      <c r="N133" s="409"/>
      <c r="O133" s="182"/>
    </row>
    <row r="134" spans="1:15">
      <c r="A134" s="182"/>
      <c r="B134" s="408"/>
      <c r="C134" s="408"/>
      <c r="D134" s="1021"/>
      <c r="E134" s="1027"/>
      <c r="F134" s="182"/>
      <c r="G134" s="46"/>
      <c r="H134" s="443"/>
      <c r="I134" s="182"/>
      <c r="J134" s="182"/>
      <c r="K134" s="182"/>
      <c r="L134" s="404"/>
      <c r="M134" s="182"/>
      <c r="N134" s="409"/>
      <c r="O134" s="182"/>
    </row>
    <row r="135" spans="1:15" ht="15.75" thickBot="1">
      <c r="A135" s="182"/>
      <c r="B135" s="410"/>
      <c r="C135" s="410"/>
      <c r="D135" s="1022"/>
      <c r="E135" s="1028"/>
      <c r="F135" s="182"/>
      <c r="G135" s="308"/>
      <c r="H135" s="444"/>
      <c r="I135" s="182"/>
      <c r="J135" s="182"/>
      <c r="K135" s="182"/>
      <c r="L135" s="404"/>
      <c r="M135" s="182"/>
      <c r="N135" s="411"/>
      <c r="O135" s="182"/>
    </row>
    <row r="136" spans="1:15">
      <c r="A136" s="182"/>
      <c r="B136" s="428" t="s">
        <v>614</v>
      </c>
      <c r="C136" s="421"/>
      <c r="D136" s="1020"/>
      <c r="E136" s="1026"/>
      <c r="F136" s="182"/>
      <c r="G136" s="46" t="s">
        <v>615</v>
      </c>
      <c r="H136" s="429">
        <f>SOCI!J70-H122-H129</f>
        <v>0</v>
      </c>
      <c r="I136" s="182"/>
      <c r="J136" s="182"/>
      <c r="K136" s="182"/>
      <c r="L136" s="404"/>
      <c r="M136" s="182"/>
      <c r="N136" s="407"/>
      <c r="O136" s="182"/>
    </row>
    <row r="137" spans="1:15">
      <c r="A137" s="182"/>
      <c r="B137" s="408"/>
      <c r="C137" s="405"/>
      <c r="D137" s="1021"/>
      <c r="E137" s="1027"/>
      <c r="F137" s="182"/>
      <c r="G137" s="46" t="s">
        <v>611</v>
      </c>
      <c r="H137" s="440">
        <f>H130</f>
        <v>0</v>
      </c>
      <c r="I137" s="182"/>
      <c r="J137" s="182" t="s">
        <v>558</v>
      </c>
      <c r="K137" s="424">
        <f>+H136</f>
        <v>0</v>
      </c>
      <c r="L137" s="1018" t="e">
        <f>(+K137/K138)*100%</f>
        <v>#DIV/0!</v>
      </c>
      <c r="M137" s="182"/>
      <c r="N137" s="409"/>
      <c r="O137" s="182"/>
    </row>
    <row r="138" spans="1:15">
      <c r="A138" s="182"/>
      <c r="B138" s="408"/>
      <c r="C138" s="405" t="s">
        <v>615</v>
      </c>
      <c r="D138" s="1021"/>
      <c r="E138" s="1027"/>
      <c r="F138" s="182"/>
      <c r="G138" s="51"/>
      <c r="H138" s="443"/>
      <c r="I138" s="182"/>
      <c r="J138" s="182" t="s">
        <v>560</v>
      </c>
      <c r="K138" s="424">
        <f>+H137</f>
        <v>0</v>
      </c>
      <c r="L138" s="1019"/>
      <c r="M138" s="182"/>
      <c r="N138" s="409"/>
      <c r="O138" s="182"/>
    </row>
    <row r="139" spans="1:15">
      <c r="A139" s="182"/>
      <c r="B139" s="408"/>
      <c r="C139" s="405" t="s">
        <v>611</v>
      </c>
      <c r="D139" s="1021"/>
      <c r="E139" s="1027"/>
      <c r="F139" s="182"/>
      <c r="G139" s="46"/>
      <c r="H139" s="443"/>
      <c r="I139" s="182"/>
      <c r="J139" s="182"/>
      <c r="K139" s="182"/>
      <c r="L139" s="404"/>
      <c r="M139" s="182"/>
      <c r="N139" s="409"/>
      <c r="O139" s="182"/>
    </row>
    <row r="140" spans="1:15">
      <c r="A140" s="182"/>
      <c r="B140" s="408"/>
      <c r="C140" s="15"/>
      <c r="D140" s="1021"/>
      <c r="E140" s="1027"/>
      <c r="F140" s="182"/>
      <c r="G140" s="46"/>
      <c r="H140" s="443"/>
      <c r="I140" s="182"/>
      <c r="J140" s="182"/>
      <c r="K140" s="182"/>
      <c r="L140" s="404"/>
      <c r="M140" s="182"/>
      <c r="N140" s="409"/>
      <c r="O140" s="182"/>
    </row>
    <row r="141" spans="1:15">
      <c r="A141" s="182"/>
      <c r="B141" s="408"/>
      <c r="C141" s="408"/>
      <c r="D141" s="1021"/>
      <c r="E141" s="1027"/>
      <c r="F141" s="182"/>
      <c r="G141" s="46"/>
      <c r="H141" s="443"/>
      <c r="I141" s="182"/>
      <c r="J141" s="182"/>
      <c r="K141" s="182"/>
      <c r="L141" s="404"/>
      <c r="M141" s="182"/>
      <c r="N141" s="409"/>
      <c r="O141" s="182"/>
    </row>
    <row r="142" spans="1:15" ht="15.75" thickBot="1">
      <c r="A142" s="182"/>
      <c r="B142" s="410"/>
      <c r="C142" s="410"/>
      <c r="D142" s="1022"/>
      <c r="E142" s="1028"/>
      <c r="F142" s="182"/>
      <c r="G142" s="308"/>
      <c r="H142" s="444"/>
      <c r="I142" s="182"/>
      <c r="J142" s="182"/>
      <c r="K142" s="182"/>
      <c r="L142" s="404"/>
      <c r="M142" s="182"/>
      <c r="N142" s="411"/>
      <c r="O142" s="182"/>
    </row>
    <row r="143" spans="1:15">
      <c r="A143" s="182"/>
      <c r="B143" s="428" t="s">
        <v>616</v>
      </c>
      <c r="C143" s="421"/>
      <c r="D143" s="1020"/>
      <c r="E143" s="1026"/>
      <c r="F143" s="182"/>
      <c r="G143" s="46" t="s">
        <v>617</v>
      </c>
      <c r="H143" s="429">
        <f>SOCI!J153</f>
        <v>0</v>
      </c>
      <c r="I143" s="182"/>
      <c r="J143" s="182"/>
      <c r="K143" s="182"/>
      <c r="L143" s="404"/>
      <c r="M143" s="182"/>
      <c r="N143" s="407"/>
      <c r="O143" s="182"/>
    </row>
    <row r="144" spans="1:15">
      <c r="A144" s="182"/>
      <c r="B144" s="408"/>
      <c r="C144" s="405"/>
      <c r="D144" s="1021"/>
      <c r="E144" s="1027"/>
      <c r="F144" s="182"/>
      <c r="G144" s="46" t="s">
        <v>601</v>
      </c>
      <c r="H144" s="440">
        <f>H117</f>
        <v>0</v>
      </c>
      <c r="I144" s="182"/>
      <c r="J144" s="182" t="s">
        <v>558</v>
      </c>
      <c r="K144" s="424">
        <f>+H143</f>
        <v>0</v>
      </c>
      <c r="L144" s="1018" t="e">
        <f>(+K144/K145)*100%</f>
        <v>#DIV/0!</v>
      </c>
      <c r="M144" s="182"/>
      <c r="N144" s="409"/>
      <c r="O144" s="182"/>
    </row>
    <row r="145" spans="1:15">
      <c r="A145" s="182"/>
      <c r="B145" s="408"/>
      <c r="C145" s="405" t="s">
        <v>618</v>
      </c>
      <c r="D145" s="1021"/>
      <c r="E145" s="1027"/>
      <c r="F145" s="182"/>
      <c r="G145" s="51"/>
      <c r="H145" s="443"/>
      <c r="I145" s="182"/>
      <c r="J145" s="182" t="s">
        <v>560</v>
      </c>
      <c r="K145" s="424">
        <f>+H144</f>
        <v>0</v>
      </c>
      <c r="L145" s="1019"/>
      <c r="M145" s="182"/>
      <c r="N145" s="409"/>
      <c r="O145" s="182"/>
    </row>
    <row r="146" spans="1:15">
      <c r="A146" s="182"/>
      <c r="B146" s="408"/>
      <c r="C146" s="405" t="s">
        <v>601</v>
      </c>
      <c r="D146" s="1021"/>
      <c r="E146" s="1027"/>
      <c r="F146" s="182"/>
      <c r="G146" s="46"/>
      <c r="H146" s="443"/>
      <c r="I146" s="182"/>
      <c r="J146" s="182"/>
      <c r="K146" s="182"/>
      <c r="L146" s="404"/>
      <c r="M146" s="182"/>
      <c r="N146" s="409"/>
      <c r="O146" s="182"/>
    </row>
    <row r="147" spans="1:15">
      <c r="A147" s="182"/>
      <c r="B147" s="408"/>
      <c r="C147" s="15"/>
      <c r="D147" s="1021"/>
      <c r="E147" s="1027"/>
      <c r="F147" s="182"/>
      <c r="G147" s="46"/>
      <c r="H147" s="443"/>
      <c r="I147" s="182"/>
      <c r="J147" s="182"/>
      <c r="K147" s="182"/>
      <c r="L147" s="404"/>
      <c r="M147" s="182"/>
      <c r="N147" s="409"/>
      <c r="O147" s="182"/>
    </row>
    <row r="148" spans="1:15">
      <c r="A148" s="182"/>
      <c r="B148" s="408"/>
      <c r="C148" s="408"/>
      <c r="D148" s="1021"/>
      <c r="E148" s="1027"/>
      <c r="F148" s="182"/>
      <c r="G148" s="46"/>
      <c r="H148" s="443"/>
      <c r="I148" s="182"/>
      <c r="J148" s="182"/>
      <c r="K148" s="182"/>
      <c r="L148" s="404"/>
      <c r="M148" s="182"/>
      <c r="N148" s="409"/>
      <c r="O148" s="182"/>
    </row>
    <row r="149" spans="1:15" ht="15.75" thickBot="1">
      <c r="A149" s="182"/>
      <c r="B149" s="410"/>
      <c r="C149" s="410"/>
      <c r="D149" s="1022"/>
      <c r="E149" s="1028"/>
      <c r="F149" s="182"/>
      <c r="G149" s="308"/>
      <c r="H149" s="444"/>
      <c r="I149" s="182"/>
      <c r="J149" s="182"/>
      <c r="K149" s="182"/>
      <c r="L149" s="404"/>
      <c r="M149" s="182"/>
      <c r="N149" s="411"/>
      <c r="O149" s="182"/>
    </row>
    <row r="150" spans="1:15">
      <c r="A150" s="182"/>
      <c r="B150" s="428" t="s">
        <v>619</v>
      </c>
      <c r="C150" s="421"/>
      <c r="D150" s="1020"/>
      <c r="E150" s="1026"/>
      <c r="F150" s="182"/>
      <c r="G150" s="46" t="s">
        <v>600</v>
      </c>
      <c r="H150" s="429">
        <f>H115</f>
        <v>0</v>
      </c>
      <c r="I150" s="182"/>
      <c r="J150" s="182"/>
      <c r="K150" s="182"/>
      <c r="L150" s="404"/>
      <c r="M150" s="182"/>
      <c r="N150" s="1009"/>
      <c r="O150" s="182"/>
    </row>
    <row r="151" spans="1:15">
      <c r="A151" s="182"/>
      <c r="B151" s="408"/>
      <c r="C151" s="405"/>
      <c r="D151" s="1021"/>
      <c r="E151" s="1027"/>
      <c r="F151" s="182"/>
      <c r="G151" s="51" t="s">
        <v>606</v>
      </c>
      <c r="H151" s="429">
        <f>H116</f>
        <v>0</v>
      </c>
      <c r="I151" s="182"/>
      <c r="J151" s="182" t="s">
        <v>558</v>
      </c>
      <c r="K151" s="424">
        <f>H150+H151</f>
        <v>0</v>
      </c>
      <c r="L151" s="1018" t="e">
        <f>(+K151/K152)*100%</f>
        <v>#DIV/0!</v>
      </c>
      <c r="M151" s="182"/>
      <c r="N151" s="1010"/>
      <c r="O151" s="182"/>
    </row>
    <row r="152" spans="1:15" ht="15" customHeight="1">
      <c r="A152" s="182"/>
      <c r="B152" s="408"/>
      <c r="C152" s="405" t="s">
        <v>620</v>
      </c>
      <c r="D152" s="1021"/>
      <c r="E152" s="1027"/>
      <c r="F152" s="182"/>
      <c r="G152" s="51" t="s">
        <v>621</v>
      </c>
      <c r="H152" s="440">
        <f>H18</f>
        <v>0</v>
      </c>
      <c r="I152" s="182"/>
      <c r="J152" s="182" t="s">
        <v>560</v>
      </c>
      <c r="K152" s="424">
        <f>H152</f>
        <v>0</v>
      </c>
      <c r="L152" s="1019"/>
      <c r="M152" s="182"/>
      <c r="N152" s="1010"/>
      <c r="O152" s="182"/>
    </row>
    <row r="153" spans="1:15" ht="15" customHeight="1">
      <c r="A153" s="182"/>
      <c r="B153" s="408"/>
      <c r="C153" s="405" t="s">
        <v>621</v>
      </c>
      <c r="D153" s="1021"/>
      <c r="E153" s="1027"/>
      <c r="F153" s="182"/>
      <c r="G153" s="51"/>
      <c r="H153" s="443"/>
      <c r="I153" s="182"/>
      <c r="J153" s="182"/>
      <c r="K153" s="182"/>
      <c r="L153" s="404"/>
      <c r="M153" s="182"/>
      <c r="N153" s="1010"/>
      <c r="O153" s="182"/>
    </row>
    <row r="154" spans="1:15" ht="15" customHeight="1">
      <c r="A154" s="182"/>
      <c r="B154" s="408"/>
      <c r="C154" s="15"/>
      <c r="D154" s="1021"/>
      <c r="E154" s="1027"/>
      <c r="F154" s="182"/>
      <c r="G154" s="51"/>
      <c r="H154" s="443"/>
      <c r="I154" s="182"/>
      <c r="J154" s="182"/>
      <c r="K154" s="182"/>
      <c r="L154" s="404"/>
      <c r="M154" s="182"/>
      <c r="N154" s="1010"/>
      <c r="O154" s="182"/>
    </row>
    <row r="155" spans="1:15" ht="15" customHeight="1">
      <c r="A155" s="182"/>
      <c r="B155" s="408"/>
      <c r="C155" s="408"/>
      <c r="D155" s="1021"/>
      <c r="E155" s="1027"/>
      <c r="F155" s="182"/>
      <c r="G155" s="46"/>
      <c r="H155" s="443"/>
      <c r="I155" s="182"/>
      <c r="J155" s="182"/>
      <c r="K155" s="182"/>
      <c r="L155" s="404"/>
      <c r="M155" s="182"/>
      <c r="N155" s="1010"/>
      <c r="O155" s="182"/>
    </row>
    <row r="156" spans="1:15" ht="15.75" customHeight="1" thickBot="1">
      <c r="A156" s="182"/>
      <c r="B156" s="410"/>
      <c r="C156" s="410"/>
      <c r="D156" s="1022"/>
      <c r="E156" s="1028"/>
      <c r="F156" s="182"/>
      <c r="G156" s="308"/>
      <c r="H156" s="444"/>
      <c r="I156" s="182"/>
      <c r="J156" s="182"/>
      <c r="K156" s="182"/>
      <c r="L156" s="404"/>
      <c r="M156" s="182"/>
      <c r="N156" s="1011"/>
      <c r="O156" s="182"/>
    </row>
    <row r="157" spans="1:15">
      <c r="A157" s="182"/>
      <c r="B157" s="182"/>
      <c r="C157" s="182"/>
      <c r="D157" s="182"/>
      <c r="E157" s="182"/>
      <c r="F157" s="182"/>
      <c r="G157" s="182"/>
      <c r="H157" s="191"/>
      <c r="I157" s="182"/>
      <c r="J157" s="182"/>
      <c r="K157" s="182"/>
      <c r="L157" s="404"/>
      <c r="M157" s="182"/>
      <c r="N157" s="182"/>
      <c r="O157" s="182"/>
    </row>
    <row r="158" spans="1:15">
      <c r="A158" s="182"/>
      <c r="B158" s="182"/>
      <c r="C158" s="182"/>
      <c r="D158" s="182"/>
      <c r="E158" s="182"/>
      <c r="F158" s="182"/>
      <c r="G158" s="182"/>
      <c r="H158" s="191"/>
      <c r="I158" s="182"/>
      <c r="J158" s="182"/>
      <c r="K158" s="182"/>
      <c r="L158" s="404"/>
      <c r="M158" s="182"/>
      <c r="N158" s="182"/>
      <c r="O158" s="182"/>
    </row>
    <row r="159" spans="1:15">
      <c r="A159" s="182"/>
      <c r="B159" s="182"/>
      <c r="C159" s="182"/>
      <c r="D159" s="182"/>
      <c r="E159" s="182"/>
      <c r="F159" s="182"/>
      <c r="G159" s="182"/>
      <c r="H159" s="191"/>
      <c r="I159" s="182"/>
      <c r="J159" s="182"/>
      <c r="K159" s="182"/>
      <c r="L159" s="404"/>
      <c r="M159" s="182"/>
      <c r="N159" s="182"/>
      <c r="O159" s="182"/>
    </row>
  </sheetData>
  <sheetProtection algorithmName="SHA-512" hashValue="HCTAcQ5IAq3lkQTGzVkmmdzu3H+sHdamB9oXHwxAHRfG7Up+rMXqm62V8QPcChRP2z5XfLJ1phoG/PLUsRw5NA==" saltValue="ALiBvfpuaJYaKy9Dqa+2Eg==" spinCount="100000" sheet="1" objects="1" scenarios="1"/>
  <mergeCells count="53">
    <mergeCell ref="B44:B45"/>
    <mergeCell ref="D44:D59"/>
    <mergeCell ref="E44:E59"/>
    <mergeCell ref="L10:L11"/>
    <mergeCell ref="G7:H7"/>
    <mergeCell ref="D8:D16"/>
    <mergeCell ref="E8:E16"/>
    <mergeCell ref="D17:D27"/>
    <mergeCell ref="E17:E37"/>
    <mergeCell ref="D28:D37"/>
    <mergeCell ref="L18:L19"/>
    <mergeCell ref="E95:E98"/>
    <mergeCell ref="L96:L97"/>
    <mergeCell ref="L86:L87"/>
    <mergeCell ref="D38:D43"/>
    <mergeCell ref="E38:E43"/>
    <mergeCell ref="D85:D93"/>
    <mergeCell ref="E85:E94"/>
    <mergeCell ref="D95:D100"/>
    <mergeCell ref="L38:L39"/>
    <mergeCell ref="L46:L47"/>
    <mergeCell ref="L66:L67"/>
    <mergeCell ref="D150:D156"/>
    <mergeCell ref="E150:E156"/>
    <mergeCell ref="L144:L145"/>
    <mergeCell ref="L151:L152"/>
    <mergeCell ref="E122:E128"/>
    <mergeCell ref="L123:L124"/>
    <mergeCell ref="D122:D128"/>
    <mergeCell ref="D136:D142"/>
    <mergeCell ref="E136:E142"/>
    <mergeCell ref="L130:L131"/>
    <mergeCell ref="L137:L138"/>
    <mergeCell ref="D143:D149"/>
    <mergeCell ref="E143:E149"/>
    <mergeCell ref="D129:D135"/>
    <mergeCell ref="E129:E135"/>
    <mergeCell ref="L116:L117"/>
    <mergeCell ref="D101:D107"/>
    <mergeCell ref="E101:E107"/>
    <mergeCell ref="D108:D114"/>
    <mergeCell ref="E108:E114"/>
    <mergeCell ref="L102:L103"/>
    <mergeCell ref="L109:L110"/>
    <mergeCell ref="D115:D121"/>
    <mergeCell ref="E115:E121"/>
    <mergeCell ref="N150:N156"/>
    <mergeCell ref="N8:N16"/>
    <mergeCell ref="N17:N37"/>
    <mergeCell ref="N38:N43"/>
    <mergeCell ref="N44:N84"/>
    <mergeCell ref="N95:N100"/>
    <mergeCell ref="N85:N94"/>
  </mergeCells>
  <pageMargins left="0.7" right="0.7" top="0.75" bottom="0.75" header="0.3" footer="0.3"/>
  <pageSetup orientation="portrait"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F98"/>
  <sheetViews>
    <sheetView topLeftCell="A7" workbookViewId="0">
      <selection activeCell="A25" sqref="A25"/>
    </sheetView>
  </sheetViews>
  <sheetFormatPr defaultRowHeight="15"/>
  <cols>
    <col min="1" max="1" width="19.28515625" customWidth="1"/>
    <col min="2" max="2" width="23.85546875" customWidth="1"/>
    <col min="3" max="3" width="24.7109375" customWidth="1"/>
    <col min="4" max="4" width="37.5703125" customWidth="1"/>
    <col min="5" max="5" width="42.7109375" customWidth="1"/>
  </cols>
  <sheetData>
    <row r="1" spans="1:5" ht="15.75" thickBot="1">
      <c r="A1" s="1042" t="s">
        <v>695</v>
      </c>
      <c r="B1" s="1043"/>
      <c r="C1" s="1044"/>
      <c r="D1" s="454" t="s">
        <v>696</v>
      </c>
      <c r="E1" s="554" t="s">
        <v>697</v>
      </c>
    </row>
    <row r="2" spans="1:5">
      <c r="A2" s="1048" t="s">
        <v>915</v>
      </c>
      <c r="D2" s="457" t="s">
        <v>914</v>
      </c>
      <c r="E2" s="1048" t="s">
        <v>913</v>
      </c>
    </row>
    <row r="3" spans="1:5" ht="15.75" thickBot="1"/>
    <row r="4" spans="1:5">
      <c r="A4" s="543" t="s">
        <v>700</v>
      </c>
      <c r="B4" s="543" t="s">
        <v>701</v>
      </c>
      <c r="C4" s="543" t="s">
        <v>702</v>
      </c>
      <c r="D4" s="543" t="s">
        <v>703</v>
      </c>
      <c r="E4" s="458" t="s">
        <v>704</v>
      </c>
    </row>
    <row r="5" spans="1:5">
      <c r="A5" s="465" t="s">
        <v>627</v>
      </c>
      <c r="B5" s="466" t="s">
        <v>909</v>
      </c>
      <c r="C5" s="467" t="s">
        <v>706</v>
      </c>
      <c r="D5" s="466" t="s">
        <v>907</v>
      </c>
      <c r="E5" s="468" t="s">
        <v>910</v>
      </c>
    </row>
    <row r="6" spans="1:5" ht="15.75" thickBot="1">
      <c r="A6" s="548" t="s">
        <v>677</v>
      </c>
      <c r="B6" s="549" t="s">
        <v>912</v>
      </c>
      <c r="C6" s="471" t="s">
        <v>706</v>
      </c>
      <c r="D6" s="472" t="s">
        <v>904</v>
      </c>
      <c r="E6" s="473" t="s">
        <v>911</v>
      </c>
    </row>
    <row r="9" spans="1:5" ht="15.75" thickBot="1">
      <c r="A9" s="1042" t="s">
        <v>695</v>
      </c>
      <c r="B9" s="1043"/>
      <c r="C9" s="1044"/>
      <c r="D9" s="454" t="s">
        <v>696</v>
      </c>
      <c r="E9" s="554" t="s">
        <v>697</v>
      </c>
    </row>
    <row r="10" spans="1:5" ht="18.75">
      <c r="A10" s="455" t="s">
        <v>698</v>
      </c>
      <c r="C10" s="456"/>
      <c r="D10" s="457" t="s">
        <v>699</v>
      </c>
      <c r="E10" s="555" t="s">
        <v>814</v>
      </c>
    </row>
    <row r="11" spans="1:5" ht="15.75" thickBot="1"/>
    <row r="12" spans="1:5">
      <c r="A12" s="543" t="s">
        <v>700</v>
      </c>
      <c r="B12" s="543" t="s">
        <v>701</v>
      </c>
      <c r="C12" s="543" t="s">
        <v>702</v>
      </c>
      <c r="D12" s="543" t="s">
        <v>703</v>
      </c>
      <c r="E12" s="458" t="s">
        <v>704</v>
      </c>
    </row>
    <row r="13" spans="1:5" s="1" customFormat="1">
      <c r="A13" s="544" t="s">
        <v>661</v>
      </c>
      <c r="B13" s="542" t="s">
        <v>810</v>
      </c>
      <c r="C13" s="542" t="s">
        <v>811</v>
      </c>
      <c r="D13" s="542" t="s">
        <v>812</v>
      </c>
      <c r="E13" s="545" t="s">
        <v>813</v>
      </c>
    </row>
    <row r="14" spans="1:5" s="459" customFormat="1">
      <c r="A14" s="546" t="s">
        <v>661</v>
      </c>
      <c r="B14" s="541" t="s">
        <v>705</v>
      </c>
      <c r="C14" s="462" t="s">
        <v>706</v>
      </c>
      <c r="D14" s="462" t="s">
        <v>677</v>
      </c>
      <c r="E14" s="547" t="s">
        <v>707</v>
      </c>
    </row>
    <row r="15" spans="1:5">
      <c r="A15" s="460" t="s">
        <v>661</v>
      </c>
      <c r="B15" s="461" t="s">
        <v>708</v>
      </c>
      <c r="C15" s="462">
        <v>43281</v>
      </c>
      <c r="D15" s="463">
        <v>43373</v>
      </c>
      <c r="E15" s="464" t="s">
        <v>709</v>
      </c>
    </row>
    <row r="16" spans="1:5" s="469" customFormat="1">
      <c r="A16" s="465" t="s">
        <v>661</v>
      </c>
      <c r="B16" s="466" t="s">
        <v>710</v>
      </c>
      <c r="C16" s="467" t="s">
        <v>711</v>
      </c>
      <c r="D16" s="467" t="s">
        <v>4</v>
      </c>
      <c r="E16" s="468" t="s">
        <v>712</v>
      </c>
    </row>
    <row r="17" spans="1:6" ht="15.75" thickBot="1">
      <c r="A17" s="548" t="s">
        <v>713</v>
      </c>
      <c r="B17" s="549" t="s">
        <v>809</v>
      </c>
      <c r="C17" s="471" t="s">
        <v>706</v>
      </c>
      <c r="D17" s="472" t="s">
        <v>714</v>
      </c>
      <c r="E17" s="473" t="s">
        <v>712</v>
      </c>
    </row>
    <row r="18" spans="1:6" s="476" customFormat="1" ht="16.5" customHeight="1">
      <c r="A18" s="474"/>
      <c r="B18" s="474"/>
      <c r="C18" s="475"/>
      <c r="D18" s="475"/>
    </row>
    <row r="19" spans="1:6" ht="15.75" customHeight="1" thickBot="1">
      <c r="A19" s="1042" t="s">
        <v>695</v>
      </c>
      <c r="B19" s="1043"/>
      <c r="C19" s="1044"/>
      <c r="D19" s="454" t="s">
        <v>696</v>
      </c>
      <c r="E19" s="477" t="s">
        <v>697</v>
      </c>
    </row>
    <row r="20" spans="1:6" ht="18.75" customHeight="1">
      <c r="A20" s="455" t="s">
        <v>717</v>
      </c>
      <c r="C20" s="456"/>
      <c r="D20" s="457">
        <v>43281</v>
      </c>
      <c r="E20" s="478">
        <v>43312</v>
      </c>
      <c r="F20" s="479"/>
    </row>
    <row r="21" spans="1:6" ht="12.75" customHeight="1" thickBot="1"/>
    <row r="22" spans="1:6" ht="18.75" customHeight="1" thickBot="1">
      <c r="A22" s="480" t="s">
        <v>700</v>
      </c>
      <c r="B22" s="480" t="s">
        <v>701</v>
      </c>
      <c r="C22" s="480" t="s">
        <v>702</v>
      </c>
      <c r="D22" s="480" t="s">
        <v>703</v>
      </c>
      <c r="E22" s="480" t="s">
        <v>704</v>
      </c>
    </row>
    <row r="23" spans="1:6" ht="13.5" customHeight="1">
      <c r="A23" s="481" t="s">
        <v>713</v>
      </c>
      <c r="B23" s="482"/>
      <c r="C23" s="483">
        <v>43190</v>
      </c>
      <c r="D23" s="484">
        <v>43281</v>
      </c>
      <c r="E23" s="485" t="s">
        <v>718</v>
      </c>
    </row>
    <row r="24" spans="1:6" ht="21.75" customHeight="1">
      <c r="A24" s="486" t="s">
        <v>661</v>
      </c>
      <c r="B24" s="487" t="s">
        <v>710</v>
      </c>
      <c r="C24" s="488" t="s">
        <v>719</v>
      </c>
      <c r="D24" s="488" t="s">
        <v>711</v>
      </c>
      <c r="E24" s="489" t="s">
        <v>720</v>
      </c>
    </row>
    <row r="25" spans="1:6" ht="26.25" customHeight="1">
      <c r="A25" s="486" t="s">
        <v>661</v>
      </c>
      <c r="B25" s="490" t="s">
        <v>721</v>
      </c>
      <c r="C25" s="491" t="s">
        <v>706</v>
      </c>
      <c r="D25" s="492" t="s">
        <v>722</v>
      </c>
      <c r="E25" s="470" t="s">
        <v>723</v>
      </c>
    </row>
    <row r="26" spans="1:6" ht="28.5" customHeight="1">
      <c r="A26" s="493" t="s">
        <v>661</v>
      </c>
      <c r="B26" s="490" t="s">
        <v>724</v>
      </c>
      <c r="C26" s="491" t="s">
        <v>706</v>
      </c>
      <c r="D26" s="492" t="s">
        <v>725</v>
      </c>
      <c r="E26" s="470" t="s">
        <v>726</v>
      </c>
    </row>
    <row r="27" spans="1:6" ht="29.25" customHeight="1">
      <c r="A27" s="494" t="s">
        <v>715</v>
      </c>
      <c r="B27" s="490" t="s">
        <v>727</v>
      </c>
      <c r="C27" s="491" t="s">
        <v>706</v>
      </c>
      <c r="D27" s="492" t="s">
        <v>728</v>
      </c>
      <c r="E27" s="470" t="s">
        <v>729</v>
      </c>
    </row>
    <row r="28" spans="1:6" ht="33.75" customHeight="1">
      <c r="A28" s="494" t="s">
        <v>716</v>
      </c>
      <c r="B28" s="490" t="s">
        <v>730</v>
      </c>
      <c r="C28" s="491" t="s">
        <v>706</v>
      </c>
      <c r="D28" s="492" t="s">
        <v>728</v>
      </c>
      <c r="E28" s="470" t="s">
        <v>729</v>
      </c>
    </row>
    <row r="29" spans="1:6" ht="29.25" customHeight="1" thickBot="1">
      <c r="A29" s="495" t="s">
        <v>716</v>
      </c>
      <c r="B29" s="496" t="s">
        <v>731</v>
      </c>
      <c r="C29" s="497" t="s">
        <v>706</v>
      </c>
      <c r="D29" s="498" t="s">
        <v>725</v>
      </c>
      <c r="E29" s="499" t="s">
        <v>732</v>
      </c>
    </row>
    <row r="30" spans="1:6" s="476" customFormat="1" ht="19.5" customHeight="1">
      <c r="A30" s="474"/>
      <c r="B30" s="474"/>
      <c r="C30" s="475"/>
      <c r="D30" s="475"/>
    </row>
    <row r="31" spans="1:6" ht="28.5" customHeight="1" thickBot="1">
      <c r="A31" s="1042" t="s">
        <v>695</v>
      </c>
      <c r="B31" s="1043"/>
      <c r="C31" s="1044"/>
      <c r="D31" s="454" t="s">
        <v>696</v>
      </c>
      <c r="E31" s="454" t="s">
        <v>697</v>
      </c>
    </row>
    <row r="32" spans="1:6" ht="20.25" customHeight="1">
      <c r="A32" s="455" t="s">
        <v>733</v>
      </c>
      <c r="C32" s="456"/>
      <c r="D32" s="500" t="s">
        <v>466</v>
      </c>
      <c r="E32" s="552" t="s">
        <v>734</v>
      </c>
    </row>
    <row r="33" spans="1:6" ht="13.5" customHeight="1" thickBot="1">
      <c r="A33" s="455"/>
      <c r="C33" s="456"/>
      <c r="D33" s="500"/>
      <c r="E33" s="553"/>
      <c r="F33" s="551"/>
    </row>
    <row r="34" spans="1:6" ht="28.5" customHeight="1" thickBot="1">
      <c r="A34" s="480" t="s">
        <v>700</v>
      </c>
      <c r="B34" s="480" t="s">
        <v>701</v>
      </c>
      <c r="C34" s="480" t="s">
        <v>702</v>
      </c>
      <c r="D34" s="480" t="s">
        <v>703</v>
      </c>
      <c r="E34" s="550" t="s">
        <v>704</v>
      </c>
    </row>
    <row r="35" spans="1:6" ht="25.5" customHeight="1">
      <c r="A35" s="501" t="s">
        <v>715</v>
      </c>
      <c r="B35" s="502" t="s">
        <v>735</v>
      </c>
      <c r="C35" s="503"/>
      <c r="D35" s="504"/>
      <c r="E35" s="470" t="s">
        <v>736</v>
      </c>
    </row>
    <row r="36" spans="1:6" ht="34.5" customHeight="1">
      <c r="A36" s="501" t="s">
        <v>715</v>
      </c>
      <c r="B36" s="502" t="s">
        <v>737</v>
      </c>
      <c r="C36" s="503" t="s">
        <v>738</v>
      </c>
      <c r="D36" s="504"/>
      <c r="E36" s="470" t="s">
        <v>736</v>
      </c>
    </row>
    <row r="37" spans="1:6" ht="32.25" customHeight="1">
      <c r="A37" s="501" t="s">
        <v>715</v>
      </c>
      <c r="B37" s="502" t="s">
        <v>739</v>
      </c>
      <c r="C37" s="503" t="s">
        <v>738</v>
      </c>
      <c r="D37" s="504"/>
      <c r="E37" s="470" t="s">
        <v>736</v>
      </c>
    </row>
    <row r="38" spans="1:6" ht="28.5" customHeight="1">
      <c r="A38" s="501" t="s">
        <v>715</v>
      </c>
      <c r="B38" s="502" t="s">
        <v>740</v>
      </c>
      <c r="C38" s="503" t="s">
        <v>738</v>
      </c>
      <c r="D38" s="504"/>
      <c r="E38" s="470" t="s">
        <v>736</v>
      </c>
    </row>
    <row r="39" spans="1:6" ht="28.5" customHeight="1">
      <c r="A39" s="501" t="s">
        <v>715</v>
      </c>
      <c r="B39" s="502" t="s">
        <v>741</v>
      </c>
      <c r="C39" s="503" t="s">
        <v>738</v>
      </c>
      <c r="D39" s="504"/>
      <c r="E39" s="470" t="s">
        <v>736</v>
      </c>
    </row>
    <row r="40" spans="1:6" ht="26.25" customHeight="1">
      <c r="A40" s="501" t="s">
        <v>715</v>
      </c>
      <c r="B40" s="502" t="s">
        <v>742</v>
      </c>
      <c r="C40" s="503" t="s">
        <v>738</v>
      </c>
      <c r="D40" s="504"/>
      <c r="E40" s="470" t="s">
        <v>736</v>
      </c>
    </row>
    <row r="41" spans="1:6" ht="28.5" customHeight="1">
      <c r="A41" s="501" t="s">
        <v>715</v>
      </c>
      <c r="B41" s="502" t="s">
        <v>743</v>
      </c>
      <c r="C41" s="503" t="s">
        <v>738</v>
      </c>
      <c r="D41" s="504"/>
      <c r="E41" s="470" t="s">
        <v>736</v>
      </c>
    </row>
    <row r="42" spans="1:6" ht="21" customHeight="1">
      <c r="A42" s="501" t="s">
        <v>715</v>
      </c>
      <c r="B42" s="502" t="s">
        <v>744</v>
      </c>
      <c r="C42" s="503" t="s">
        <v>738</v>
      </c>
      <c r="D42" s="504"/>
      <c r="E42" s="470" t="s">
        <v>736</v>
      </c>
    </row>
    <row r="43" spans="1:6" ht="25.5" customHeight="1">
      <c r="A43" s="501" t="s">
        <v>715</v>
      </c>
      <c r="B43" s="502" t="s">
        <v>745</v>
      </c>
      <c r="C43" s="503" t="s">
        <v>738</v>
      </c>
      <c r="D43" s="504"/>
      <c r="E43" s="470" t="s">
        <v>736</v>
      </c>
    </row>
    <row r="44" spans="1:6" ht="23.25" customHeight="1">
      <c r="A44" s="501" t="s">
        <v>715</v>
      </c>
      <c r="B44" s="502" t="s">
        <v>746</v>
      </c>
      <c r="C44" s="503" t="s">
        <v>738</v>
      </c>
      <c r="D44" s="504"/>
      <c r="E44" s="470" t="s">
        <v>736</v>
      </c>
    </row>
    <row r="45" spans="1:6" ht="52.5" customHeight="1">
      <c r="A45" s="501" t="s">
        <v>239</v>
      </c>
      <c r="B45" s="502" t="s">
        <v>747</v>
      </c>
      <c r="C45" s="503"/>
      <c r="D45" s="504"/>
      <c r="E45" s="505" t="s">
        <v>748</v>
      </c>
    </row>
    <row r="46" spans="1:6" ht="19.5" customHeight="1">
      <c r="A46" s="506"/>
      <c r="B46" s="506"/>
      <c r="C46" s="507"/>
      <c r="D46" s="508"/>
      <c r="E46" s="509"/>
    </row>
    <row r="47" spans="1:6" ht="24.75" customHeight="1">
      <c r="A47" s="506"/>
      <c r="B47" s="506"/>
      <c r="C47" s="507"/>
      <c r="D47" s="508"/>
      <c r="E47" s="556"/>
    </row>
    <row r="48" spans="1:6" ht="26.25" customHeight="1">
      <c r="A48" s="455" t="s">
        <v>749</v>
      </c>
      <c r="C48" s="456"/>
      <c r="D48" s="558" t="s">
        <v>466</v>
      </c>
      <c r="E48" s="557" t="s">
        <v>750</v>
      </c>
    </row>
    <row r="49" spans="1:5" ht="26.25" customHeight="1" thickBot="1">
      <c r="A49" s="455"/>
      <c r="C49" s="456"/>
      <c r="D49" s="500"/>
      <c r="E49" s="553"/>
    </row>
    <row r="50" spans="1:5" ht="15.75" thickBot="1">
      <c r="A50" s="480" t="s">
        <v>700</v>
      </c>
      <c r="B50" s="480" t="s">
        <v>701</v>
      </c>
      <c r="C50" s="480" t="s">
        <v>702</v>
      </c>
      <c r="D50" s="480" t="s">
        <v>703</v>
      </c>
      <c r="E50" s="550" t="s">
        <v>704</v>
      </c>
    </row>
    <row r="51" spans="1:5" ht="26.25" customHeight="1">
      <c r="A51" s="501" t="s">
        <v>715</v>
      </c>
      <c r="B51" s="502" t="s">
        <v>751</v>
      </c>
      <c r="C51" s="503" t="s">
        <v>738</v>
      </c>
      <c r="D51" s="504"/>
      <c r="E51" s="470" t="s">
        <v>736</v>
      </c>
    </row>
    <row r="52" spans="1:5" ht="28.5" customHeight="1">
      <c r="A52" s="501" t="s">
        <v>715</v>
      </c>
      <c r="B52" s="502" t="s">
        <v>752</v>
      </c>
      <c r="C52" s="503" t="s">
        <v>738</v>
      </c>
      <c r="D52" s="504"/>
      <c r="E52" s="470" t="s">
        <v>736</v>
      </c>
    </row>
    <row r="53" spans="1:5" ht="25.5" customHeight="1">
      <c r="A53" s="501" t="s">
        <v>715</v>
      </c>
      <c r="B53" s="502" t="s">
        <v>753</v>
      </c>
      <c r="C53" s="503" t="s">
        <v>738</v>
      </c>
      <c r="D53" s="504"/>
      <c r="E53" s="470" t="s">
        <v>736</v>
      </c>
    </row>
    <row r="54" spans="1:5" ht="27" customHeight="1">
      <c r="A54" s="501" t="s">
        <v>715</v>
      </c>
      <c r="B54" s="502" t="s">
        <v>754</v>
      </c>
      <c r="C54" s="503" t="s">
        <v>738</v>
      </c>
      <c r="D54" s="504"/>
      <c r="E54" s="470" t="s">
        <v>736</v>
      </c>
    </row>
    <row r="55" spans="1:5" ht="23.25" customHeight="1">
      <c r="A55" s="501" t="s">
        <v>715</v>
      </c>
      <c r="B55" s="502" t="s">
        <v>755</v>
      </c>
      <c r="C55" s="503" t="s">
        <v>738</v>
      </c>
      <c r="D55" s="504"/>
      <c r="E55" s="470" t="s">
        <v>736</v>
      </c>
    </row>
    <row r="56" spans="1:5" ht="26.25" customHeight="1">
      <c r="A56" s="501" t="s">
        <v>715</v>
      </c>
      <c r="B56" s="502" t="s">
        <v>756</v>
      </c>
      <c r="C56" s="503"/>
      <c r="D56" s="504"/>
      <c r="E56" s="470" t="s">
        <v>736</v>
      </c>
    </row>
    <row r="57" spans="1:5" ht="28.5" customHeight="1">
      <c r="A57" s="501" t="s">
        <v>715</v>
      </c>
      <c r="B57" s="502" t="s">
        <v>757</v>
      </c>
      <c r="C57" s="503"/>
      <c r="D57" s="504"/>
      <c r="E57" s="470" t="s">
        <v>736</v>
      </c>
    </row>
    <row r="58" spans="1:5" ht="33.75" customHeight="1">
      <c r="A58" s="501" t="s">
        <v>715</v>
      </c>
      <c r="B58" s="502" t="s">
        <v>758</v>
      </c>
      <c r="C58" s="503"/>
      <c r="D58" s="504"/>
      <c r="E58" s="470" t="s">
        <v>736</v>
      </c>
    </row>
    <row r="59" spans="1:5" ht="30.75" customHeight="1">
      <c r="A59" s="501" t="s">
        <v>715</v>
      </c>
      <c r="B59" s="502" t="s">
        <v>759</v>
      </c>
      <c r="C59" s="503"/>
      <c r="D59" s="504"/>
      <c r="E59" s="470" t="s">
        <v>736</v>
      </c>
    </row>
    <row r="60" spans="1:5">
      <c r="A60" s="506"/>
      <c r="B60" s="506"/>
      <c r="C60" s="507"/>
      <c r="D60" s="508"/>
      <c r="E60" s="510"/>
    </row>
    <row r="61" spans="1:5" ht="18.75">
      <c r="A61" s="455" t="s">
        <v>760</v>
      </c>
      <c r="C61" s="456"/>
      <c r="D61" s="500" t="s">
        <v>466</v>
      </c>
      <c r="E61" s="553" t="s">
        <v>761</v>
      </c>
    </row>
    <row r="62" spans="1:5" ht="15.75" thickBot="1"/>
    <row r="63" spans="1:5" ht="15.75" thickBot="1">
      <c r="A63" s="480" t="s">
        <v>700</v>
      </c>
      <c r="B63" s="480" t="s">
        <v>701</v>
      </c>
      <c r="C63" s="480" t="s">
        <v>702</v>
      </c>
      <c r="D63" s="480" t="s">
        <v>703</v>
      </c>
      <c r="E63" s="480" t="s">
        <v>704</v>
      </c>
    </row>
    <row r="64" spans="1:5" ht="20.25" customHeight="1">
      <c r="A64" s="501" t="s">
        <v>715</v>
      </c>
      <c r="B64" s="502" t="s">
        <v>762</v>
      </c>
      <c r="C64" s="503" t="s">
        <v>738</v>
      </c>
      <c r="D64" s="504" t="s">
        <v>98</v>
      </c>
      <c r="E64" s="470" t="s">
        <v>763</v>
      </c>
    </row>
    <row r="65" spans="1:5" ht="53.25" customHeight="1">
      <c r="A65" s="501" t="s">
        <v>715</v>
      </c>
      <c r="B65" s="502" t="s">
        <v>764</v>
      </c>
      <c r="C65" s="503" t="s">
        <v>738</v>
      </c>
      <c r="D65" s="504"/>
      <c r="E65" s="505" t="s">
        <v>765</v>
      </c>
    </row>
    <row r="66" spans="1:5" ht="98.25" customHeight="1">
      <c r="A66" s="501" t="s">
        <v>715</v>
      </c>
      <c r="B66" s="502" t="s">
        <v>766</v>
      </c>
      <c r="C66" s="503"/>
      <c r="D66" s="511"/>
      <c r="E66" s="505" t="s">
        <v>767</v>
      </c>
    </row>
    <row r="67" spans="1:5" ht="24.75" customHeight="1">
      <c r="A67" s="501" t="s">
        <v>715</v>
      </c>
      <c r="B67" s="502" t="s">
        <v>768</v>
      </c>
      <c r="C67" s="503"/>
      <c r="D67" s="511"/>
      <c r="E67" s="505" t="s">
        <v>736</v>
      </c>
    </row>
    <row r="68" spans="1:5" ht="28.5" customHeight="1">
      <c r="A68" s="501" t="s">
        <v>715</v>
      </c>
      <c r="B68" s="502" t="s">
        <v>769</v>
      </c>
      <c r="C68" s="503"/>
      <c r="D68" s="511"/>
      <c r="E68" s="505" t="s">
        <v>736</v>
      </c>
    </row>
    <row r="69" spans="1:5">
      <c r="A69" s="501" t="s">
        <v>715</v>
      </c>
      <c r="B69" s="502" t="s">
        <v>770</v>
      </c>
      <c r="C69" s="512" t="s">
        <v>771</v>
      </c>
      <c r="D69" s="511" t="s">
        <v>206</v>
      </c>
      <c r="E69" s="470" t="s">
        <v>772</v>
      </c>
    </row>
    <row r="70" spans="1:5" ht="30.75" customHeight="1">
      <c r="A70" s="513" t="s">
        <v>715</v>
      </c>
      <c r="B70" s="502" t="s">
        <v>773</v>
      </c>
      <c r="C70" s="503" t="s">
        <v>738</v>
      </c>
      <c r="D70" s="511"/>
      <c r="E70" s="505" t="s">
        <v>774</v>
      </c>
    </row>
    <row r="71" spans="1:5" ht="42" customHeight="1">
      <c r="A71" s="513" t="s">
        <v>715</v>
      </c>
      <c r="B71" s="502" t="s">
        <v>775</v>
      </c>
      <c r="C71" s="503" t="s">
        <v>738</v>
      </c>
      <c r="D71" s="511"/>
      <c r="E71" s="505" t="s">
        <v>776</v>
      </c>
    </row>
    <row r="72" spans="1:5" ht="29.25" customHeight="1">
      <c r="A72" s="513" t="s">
        <v>715</v>
      </c>
      <c r="B72" s="502" t="s">
        <v>756</v>
      </c>
      <c r="C72" s="503"/>
      <c r="D72" s="511"/>
      <c r="E72" s="505" t="s">
        <v>736</v>
      </c>
    </row>
    <row r="73" spans="1:5">
      <c r="A73" s="513" t="s">
        <v>715</v>
      </c>
      <c r="B73" s="502" t="s">
        <v>777</v>
      </c>
      <c r="C73" s="503" t="s">
        <v>778</v>
      </c>
      <c r="D73" s="511" t="s">
        <v>269</v>
      </c>
      <c r="E73" s="505" t="s">
        <v>772</v>
      </c>
    </row>
    <row r="74" spans="1:5">
      <c r="A74" s="513" t="s">
        <v>715</v>
      </c>
      <c r="B74" s="502" t="s">
        <v>779</v>
      </c>
      <c r="C74" s="503" t="s">
        <v>293</v>
      </c>
      <c r="D74" s="511" t="s">
        <v>780</v>
      </c>
      <c r="E74" s="505" t="s">
        <v>772</v>
      </c>
    </row>
    <row r="75" spans="1:5">
      <c r="A75" s="514" t="s">
        <v>715</v>
      </c>
      <c r="B75" s="515" t="s">
        <v>781</v>
      </c>
      <c r="C75" s="516" t="s">
        <v>294</v>
      </c>
      <c r="D75" s="517" t="s">
        <v>782</v>
      </c>
      <c r="E75" s="518" t="s">
        <v>772</v>
      </c>
    </row>
    <row r="76" spans="1:5" ht="36.75" customHeight="1" thickBot="1">
      <c r="A76" s="519" t="s">
        <v>716</v>
      </c>
      <c r="B76" s="520" t="s">
        <v>783</v>
      </c>
      <c r="C76" s="520" t="s">
        <v>706</v>
      </c>
      <c r="D76" s="520" t="s">
        <v>98</v>
      </c>
      <c r="E76" s="521" t="s">
        <v>767</v>
      </c>
    </row>
    <row r="77" spans="1:5">
      <c r="A77" s="522"/>
      <c r="B77" s="522"/>
      <c r="C77" s="522"/>
      <c r="D77" s="522"/>
      <c r="E77" s="476"/>
    </row>
    <row r="78" spans="1:5">
      <c r="A78" s="474"/>
      <c r="B78" s="474"/>
      <c r="C78" s="475"/>
      <c r="D78" s="475"/>
      <c r="E78" s="476"/>
    </row>
    <row r="79" spans="1:5" ht="15.75" thickBot="1">
      <c r="A79" s="1042" t="s">
        <v>695</v>
      </c>
      <c r="B79" s="1043"/>
      <c r="C79" s="1044"/>
      <c r="D79" s="454" t="s">
        <v>696</v>
      </c>
      <c r="E79" s="477" t="s">
        <v>697</v>
      </c>
    </row>
    <row r="80" spans="1:5" ht="18" customHeight="1">
      <c r="A80" s="455" t="s">
        <v>784</v>
      </c>
      <c r="C80" s="456"/>
      <c r="D80" s="500" t="s">
        <v>466</v>
      </c>
      <c r="E80" s="553" t="s">
        <v>785</v>
      </c>
    </row>
    <row r="81" spans="1:5" ht="15.75" thickBot="1"/>
    <row r="82" spans="1:5" ht="15.75" thickBot="1">
      <c r="A82" s="480" t="s">
        <v>700</v>
      </c>
      <c r="B82" s="480" t="s">
        <v>701</v>
      </c>
      <c r="C82" s="480" t="s">
        <v>702</v>
      </c>
      <c r="D82" s="480" t="s">
        <v>703</v>
      </c>
      <c r="E82" s="480" t="s">
        <v>704</v>
      </c>
    </row>
    <row r="83" spans="1:5">
      <c r="A83" s="481" t="s">
        <v>713</v>
      </c>
      <c r="B83" s="482"/>
      <c r="C83" s="523" t="s">
        <v>468</v>
      </c>
      <c r="D83" s="524" t="s">
        <v>466</v>
      </c>
      <c r="E83" s="485" t="s">
        <v>718</v>
      </c>
    </row>
    <row r="84" spans="1:5" ht="15.75" thickBot="1">
      <c r="A84" s="525" t="s">
        <v>661</v>
      </c>
      <c r="B84" s="526" t="s">
        <v>710</v>
      </c>
      <c r="C84" s="527" t="s">
        <v>4</v>
      </c>
      <c r="D84" s="527" t="s">
        <v>719</v>
      </c>
      <c r="E84" s="521" t="s">
        <v>720</v>
      </c>
    </row>
    <row r="85" spans="1:5" ht="15.75" thickBot="1"/>
    <row r="86" spans="1:5" ht="15.75" thickBot="1">
      <c r="A86" s="1045" t="s">
        <v>695</v>
      </c>
      <c r="B86" s="1046"/>
      <c r="C86" s="1047"/>
      <c r="D86" s="528" t="s">
        <v>696</v>
      </c>
      <c r="E86" s="528" t="s">
        <v>697</v>
      </c>
    </row>
    <row r="87" spans="1:5" ht="18.75">
      <c r="A87" s="455" t="s">
        <v>786</v>
      </c>
      <c r="C87" s="456"/>
      <c r="D87" s="560" t="s">
        <v>468</v>
      </c>
      <c r="E87" s="559">
        <v>43028</v>
      </c>
    </row>
    <row r="88" spans="1:5" ht="15.75" thickBot="1">
      <c r="D88" s="561"/>
    </row>
    <row r="89" spans="1:5" ht="15.75" thickBot="1">
      <c r="A89" s="480" t="s">
        <v>700</v>
      </c>
      <c r="B89" s="480" t="s">
        <v>701</v>
      </c>
      <c r="C89" s="480" t="s">
        <v>702</v>
      </c>
      <c r="D89" s="480" t="s">
        <v>703</v>
      </c>
      <c r="E89" s="480" t="s">
        <v>704</v>
      </c>
    </row>
    <row r="90" spans="1:5" ht="30">
      <c r="A90" s="481" t="s">
        <v>661</v>
      </c>
      <c r="B90" s="482" t="s">
        <v>787</v>
      </c>
      <c r="C90" s="482" t="s">
        <v>788</v>
      </c>
      <c r="D90" s="529" t="s">
        <v>789</v>
      </c>
      <c r="E90" s="485" t="s">
        <v>790</v>
      </c>
    </row>
    <row r="91" spans="1:5">
      <c r="A91" s="530" t="s">
        <v>661</v>
      </c>
      <c r="B91" s="531" t="s">
        <v>791</v>
      </c>
      <c r="C91" s="532" t="s">
        <v>792</v>
      </c>
      <c r="D91" s="532" t="s">
        <v>239</v>
      </c>
      <c r="E91" s="533" t="s">
        <v>793</v>
      </c>
    </row>
    <row r="92" spans="1:5">
      <c r="A92" s="530" t="s">
        <v>661</v>
      </c>
      <c r="B92" s="534" t="s">
        <v>794</v>
      </c>
      <c r="C92" s="532" t="s">
        <v>792</v>
      </c>
      <c r="D92" s="535" t="s">
        <v>653</v>
      </c>
      <c r="E92" s="533" t="s">
        <v>795</v>
      </c>
    </row>
    <row r="93" spans="1:5">
      <c r="A93" s="530" t="s">
        <v>661</v>
      </c>
      <c r="B93" s="534" t="s">
        <v>796</v>
      </c>
      <c r="C93" s="532" t="s">
        <v>792</v>
      </c>
      <c r="D93" s="535" t="s">
        <v>797</v>
      </c>
      <c r="E93" s="536"/>
    </row>
    <row r="94" spans="1:5">
      <c r="A94" s="537" t="s">
        <v>715</v>
      </c>
      <c r="B94" s="534" t="s">
        <v>798</v>
      </c>
      <c r="C94" s="532" t="s">
        <v>799</v>
      </c>
      <c r="D94" s="535" t="s">
        <v>800</v>
      </c>
      <c r="E94" s="536"/>
    </row>
    <row r="95" spans="1:5" ht="45">
      <c r="A95" s="486" t="s">
        <v>715</v>
      </c>
      <c r="B95" s="538" t="s">
        <v>801</v>
      </c>
      <c r="C95" s="539" t="s">
        <v>802</v>
      </c>
      <c r="D95" s="539" t="s">
        <v>803</v>
      </c>
      <c r="E95" s="536"/>
    </row>
    <row r="96" spans="1:5">
      <c r="A96" s="537" t="s">
        <v>653</v>
      </c>
      <c r="B96" s="534" t="s">
        <v>792</v>
      </c>
      <c r="C96" s="532" t="s">
        <v>792</v>
      </c>
      <c r="D96" s="535" t="s">
        <v>804</v>
      </c>
      <c r="E96" s="536"/>
    </row>
    <row r="97" spans="1:5">
      <c r="A97" s="537" t="s">
        <v>716</v>
      </c>
      <c r="B97" s="534" t="s">
        <v>805</v>
      </c>
      <c r="C97" s="532" t="s">
        <v>792</v>
      </c>
      <c r="D97" s="535" t="s">
        <v>806</v>
      </c>
      <c r="E97" s="536"/>
    </row>
    <row r="98" spans="1:5" ht="15.75" thickBot="1">
      <c r="A98" s="525" t="s">
        <v>141</v>
      </c>
      <c r="B98" s="526" t="s">
        <v>807</v>
      </c>
      <c r="C98" s="527" t="s">
        <v>792</v>
      </c>
      <c r="D98" s="527" t="s">
        <v>808</v>
      </c>
      <c r="E98" s="521"/>
    </row>
  </sheetData>
  <mergeCells count="6">
    <mergeCell ref="A1:C1"/>
    <mergeCell ref="A9:C9"/>
    <mergeCell ref="A19:C19"/>
    <mergeCell ref="A31:C31"/>
    <mergeCell ref="A79:C79"/>
    <mergeCell ref="A86:C8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J64"/>
  <sheetViews>
    <sheetView tabSelected="1" workbookViewId="0">
      <selection activeCell="I13" sqref="I13"/>
    </sheetView>
  </sheetViews>
  <sheetFormatPr defaultRowHeight="15"/>
  <cols>
    <col min="1" max="1" width="4" style="1" customWidth="1"/>
    <col min="2" max="6" width="9.140625" style="1" customWidth="1"/>
    <col min="7" max="7" width="9.85546875" style="1" customWidth="1"/>
    <col min="8" max="10" width="9.140625" style="1" customWidth="1"/>
    <col min="11" max="16384" width="9.140625" style="1"/>
  </cols>
  <sheetData>
    <row r="1" spans="1:10" customFormat="1">
      <c r="A1" s="5"/>
      <c r="B1" s="5"/>
      <c r="C1" s="5"/>
      <c r="D1" s="5"/>
      <c r="E1" s="5"/>
      <c r="F1" s="5"/>
      <c r="G1" s="5"/>
      <c r="H1" s="5"/>
      <c r="I1" s="5"/>
      <c r="J1" s="5"/>
    </row>
    <row r="2" spans="1:10" customFormat="1" ht="15.75" thickBot="1">
      <c r="A2" s="5"/>
      <c r="B2" s="5"/>
      <c r="C2" s="5"/>
      <c r="D2" s="5"/>
      <c r="E2" s="5"/>
      <c r="F2" s="5"/>
      <c r="G2" s="5"/>
      <c r="H2" s="5"/>
      <c r="I2" s="5"/>
      <c r="J2" s="5"/>
    </row>
    <row r="3" spans="1:10" customFormat="1">
      <c r="A3" s="5"/>
      <c r="B3" s="222"/>
      <c r="C3" s="223"/>
      <c r="D3" s="223"/>
      <c r="E3" s="223"/>
      <c r="F3" s="223"/>
      <c r="G3" s="223"/>
      <c r="H3" s="223"/>
      <c r="I3" s="224"/>
      <c r="J3" s="5"/>
    </row>
    <row r="4" spans="1:10" customFormat="1">
      <c r="A4" s="5"/>
      <c r="B4" s="225"/>
      <c r="C4" s="226"/>
      <c r="D4" s="226"/>
      <c r="E4" s="226"/>
      <c r="F4" s="226"/>
      <c r="G4" s="226"/>
      <c r="H4" s="226"/>
      <c r="I4" s="227"/>
      <c r="J4" s="5"/>
    </row>
    <row r="5" spans="1:10" customFormat="1">
      <c r="A5" s="5"/>
      <c r="B5" s="225"/>
      <c r="C5" s="226"/>
      <c r="D5" s="226"/>
      <c r="E5" s="228"/>
      <c r="F5" s="229"/>
      <c r="G5" s="226"/>
      <c r="H5" s="226"/>
      <c r="I5" s="227"/>
      <c r="J5" s="5"/>
    </row>
    <row r="6" spans="1:10" customFormat="1">
      <c r="A6" s="5"/>
      <c r="B6" s="225"/>
      <c r="C6" s="226"/>
      <c r="D6" s="226"/>
      <c r="E6" s="230"/>
      <c r="F6" s="231"/>
      <c r="G6" s="226"/>
      <c r="H6" s="226"/>
      <c r="I6" s="227"/>
      <c r="J6" s="5"/>
    </row>
    <row r="7" spans="1:10" customFormat="1">
      <c r="A7" s="5"/>
      <c r="B7" s="225"/>
      <c r="C7" s="226"/>
      <c r="D7" s="226"/>
      <c r="E7" s="230"/>
      <c r="F7" s="231"/>
      <c r="G7" s="226"/>
      <c r="H7" s="226"/>
      <c r="I7" s="227"/>
      <c r="J7" s="5"/>
    </row>
    <row r="8" spans="1:10" customFormat="1">
      <c r="A8" s="5"/>
      <c r="B8" s="225"/>
      <c r="C8" s="226"/>
      <c r="D8" s="226"/>
      <c r="E8" s="808" t="s">
        <v>669</v>
      </c>
      <c r="F8" s="809"/>
      <c r="G8" s="226"/>
      <c r="H8" s="226"/>
      <c r="I8" s="227"/>
      <c r="J8" s="6" t="s">
        <v>670</v>
      </c>
    </row>
    <row r="9" spans="1:10" customFormat="1">
      <c r="A9" s="5"/>
      <c r="B9" s="225"/>
      <c r="C9" s="226"/>
      <c r="D9" s="226"/>
      <c r="E9" s="808" t="s">
        <v>671</v>
      </c>
      <c r="F9" s="809"/>
      <c r="G9" s="226"/>
      <c r="H9" s="226"/>
      <c r="I9" s="227"/>
      <c r="J9" s="5"/>
    </row>
    <row r="10" spans="1:10" customFormat="1">
      <c r="A10" s="5"/>
      <c r="B10" s="225"/>
      <c r="C10" s="226"/>
      <c r="D10" s="226"/>
      <c r="E10" s="230"/>
      <c r="F10" s="231"/>
      <c r="G10" s="226"/>
      <c r="H10" s="226"/>
      <c r="I10" s="227"/>
      <c r="J10" s="5"/>
    </row>
    <row r="11" spans="1:10" customFormat="1">
      <c r="A11" s="5"/>
      <c r="B11" s="225"/>
      <c r="C11" s="226"/>
      <c r="D11" s="226"/>
      <c r="E11" s="230"/>
      <c r="F11" s="231"/>
      <c r="G11" s="226"/>
      <c r="H11" s="226"/>
      <c r="I11" s="227"/>
      <c r="J11" s="5"/>
    </row>
    <row r="12" spans="1:10" customFormat="1">
      <c r="A12" s="5"/>
      <c r="B12" s="225"/>
      <c r="C12" s="226"/>
      <c r="D12" s="226"/>
      <c r="E12" s="232"/>
      <c r="F12" s="233"/>
      <c r="G12" s="226"/>
      <c r="H12" s="226"/>
      <c r="I12" s="227"/>
      <c r="J12" s="5"/>
    </row>
    <row r="13" spans="1:10" customFormat="1">
      <c r="A13" s="5"/>
      <c r="B13" s="225"/>
      <c r="C13" s="226"/>
      <c r="D13" s="226"/>
      <c r="E13" s="226"/>
      <c r="F13" s="226"/>
      <c r="G13" s="226"/>
      <c r="H13" s="226"/>
      <c r="I13" s="227"/>
      <c r="J13" s="5"/>
    </row>
    <row r="14" spans="1:10" customFormat="1">
      <c r="A14" s="5"/>
      <c r="B14" s="225"/>
      <c r="C14" s="226"/>
      <c r="D14" s="226"/>
      <c r="E14" s="226"/>
      <c r="F14" s="226"/>
      <c r="G14" s="226"/>
      <c r="H14" s="226"/>
      <c r="I14" s="227"/>
      <c r="J14" s="5"/>
    </row>
    <row r="15" spans="1:10" customFormat="1">
      <c r="A15" s="5"/>
      <c r="B15" s="225"/>
      <c r="C15" s="226"/>
      <c r="D15" s="226"/>
      <c r="E15" s="226"/>
      <c r="F15" s="226"/>
      <c r="G15" s="226"/>
      <c r="H15" s="226"/>
      <c r="I15" s="227"/>
      <c r="J15" s="5"/>
    </row>
    <row r="16" spans="1:10" customFormat="1" ht="21" customHeight="1">
      <c r="A16" s="5"/>
      <c r="B16" s="802" t="s">
        <v>900</v>
      </c>
      <c r="C16" s="803"/>
      <c r="D16" s="803"/>
      <c r="E16" s="803"/>
      <c r="F16" s="803"/>
      <c r="G16" s="803"/>
      <c r="H16" s="803"/>
      <c r="I16" s="804"/>
      <c r="J16" s="5"/>
    </row>
    <row r="17" spans="1:10" customFormat="1" ht="15" customHeight="1">
      <c r="A17" s="5"/>
      <c r="B17" s="242"/>
      <c r="C17" s="243"/>
      <c r="D17" s="243"/>
      <c r="E17" s="243"/>
      <c r="F17" s="243"/>
      <c r="G17" s="243"/>
      <c r="H17" s="243"/>
      <c r="I17" s="244"/>
      <c r="J17" s="6"/>
    </row>
    <row r="18" spans="1:10" customFormat="1">
      <c r="A18" s="5"/>
      <c r="B18" s="225"/>
      <c r="C18" s="226"/>
      <c r="D18" s="226"/>
      <c r="E18" s="540" t="s">
        <v>890</v>
      </c>
      <c r="F18" s="226"/>
      <c r="G18" s="226"/>
      <c r="H18" s="226"/>
      <c r="I18" s="227"/>
      <c r="J18" s="5"/>
    </row>
    <row r="19" spans="1:10" customFormat="1">
      <c r="A19" s="5"/>
      <c r="B19" s="225"/>
      <c r="C19" s="226"/>
      <c r="D19" s="226"/>
      <c r="E19" s="226"/>
      <c r="F19" s="226"/>
      <c r="G19" s="226"/>
      <c r="H19" s="226"/>
      <c r="I19" s="227"/>
      <c r="J19" s="5"/>
    </row>
    <row r="20" spans="1:10" customFormat="1">
      <c r="A20" s="5"/>
      <c r="B20" s="225"/>
      <c r="C20" s="226"/>
      <c r="D20" s="226"/>
      <c r="E20" s="226"/>
      <c r="F20" s="226"/>
      <c r="G20" s="226"/>
      <c r="H20" s="226"/>
      <c r="I20" s="227"/>
      <c r="J20" s="5"/>
    </row>
    <row r="21" spans="1:10" customFormat="1">
      <c r="A21" s="5"/>
      <c r="B21" s="225"/>
      <c r="C21" s="226"/>
      <c r="D21" s="226"/>
      <c r="E21" s="226"/>
      <c r="F21" s="226"/>
      <c r="G21" s="226"/>
      <c r="H21" s="226"/>
      <c r="I21" s="227"/>
      <c r="J21" s="5"/>
    </row>
    <row r="22" spans="1:10" customFormat="1">
      <c r="A22" s="5"/>
      <c r="B22" s="225"/>
      <c r="C22" s="226"/>
      <c r="D22" s="226"/>
      <c r="E22" s="226"/>
      <c r="F22" s="226"/>
      <c r="G22" s="226"/>
      <c r="H22" s="226"/>
      <c r="I22" s="227"/>
      <c r="J22" s="5"/>
    </row>
    <row r="23" spans="1:10" customFormat="1">
      <c r="A23" s="5"/>
      <c r="B23" s="810" t="s">
        <v>672</v>
      </c>
      <c r="C23" s="811"/>
      <c r="D23" s="811"/>
      <c r="E23" s="811"/>
      <c r="F23" s="811"/>
      <c r="G23" s="811"/>
      <c r="H23" s="811"/>
      <c r="I23" s="812"/>
      <c r="J23" s="6"/>
    </row>
    <row r="24" spans="1:10" customFormat="1">
      <c r="A24" s="5"/>
      <c r="B24" s="810"/>
      <c r="C24" s="811"/>
      <c r="D24" s="811"/>
      <c r="E24" s="811"/>
      <c r="F24" s="811"/>
      <c r="G24" s="811"/>
      <c r="H24" s="811"/>
      <c r="I24" s="812"/>
      <c r="J24" s="5"/>
    </row>
    <row r="25" spans="1:10" customFormat="1">
      <c r="A25" s="5"/>
      <c r="B25" s="225"/>
      <c r="C25" s="226"/>
      <c r="D25" s="226"/>
      <c r="E25" s="226"/>
      <c r="F25" s="226"/>
      <c r="G25" s="226"/>
      <c r="H25" s="226"/>
      <c r="I25" s="227"/>
      <c r="J25" s="5"/>
    </row>
    <row r="26" spans="1:10" customFormat="1">
      <c r="A26" s="5"/>
      <c r="B26" s="225"/>
      <c r="C26" s="226"/>
      <c r="D26" s="226"/>
      <c r="E26" s="226"/>
      <c r="F26" s="226"/>
      <c r="G26" s="226"/>
      <c r="H26" s="226"/>
      <c r="I26" s="227"/>
      <c r="J26" s="5"/>
    </row>
    <row r="27" spans="1:10" customFormat="1">
      <c r="A27" s="5"/>
      <c r="B27" s="225"/>
      <c r="C27" s="226"/>
      <c r="D27" s="226"/>
      <c r="E27" s="226"/>
      <c r="F27" s="226"/>
      <c r="G27" s="226"/>
      <c r="H27" s="226"/>
      <c r="I27" s="227"/>
      <c r="J27" s="5"/>
    </row>
    <row r="28" spans="1:10" customFormat="1">
      <c r="A28" s="5"/>
      <c r="B28" s="225"/>
      <c r="C28" s="226"/>
      <c r="D28" s="226"/>
      <c r="E28" s="226"/>
      <c r="F28" s="226"/>
      <c r="G28" s="226"/>
      <c r="H28" s="226"/>
      <c r="I28" s="227"/>
      <c r="J28" s="5"/>
    </row>
    <row r="29" spans="1:10" customFormat="1">
      <c r="A29" s="5"/>
      <c r="B29" s="813" t="s">
        <v>673</v>
      </c>
      <c r="C29" s="814"/>
      <c r="D29" s="814"/>
      <c r="E29" s="814"/>
      <c r="F29" s="814"/>
      <c r="G29" s="814"/>
      <c r="H29" s="814"/>
      <c r="I29" s="815"/>
      <c r="J29" s="6"/>
    </row>
    <row r="30" spans="1:10" customFormat="1">
      <c r="A30" s="5"/>
      <c r="B30" s="813"/>
      <c r="C30" s="814"/>
      <c r="D30" s="814"/>
      <c r="E30" s="814"/>
      <c r="F30" s="814"/>
      <c r="G30" s="814"/>
      <c r="H30" s="814"/>
      <c r="I30" s="815"/>
      <c r="J30" s="5"/>
    </row>
    <row r="31" spans="1:10" customFormat="1" ht="15.75">
      <c r="A31" s="5"/>
      <c r="B31" s="225"/>
      <c r="C31" s="234"/>
      <c r="D31" s="234"/>
      <c r="E31" s="234"/>
      <c r="F31" s="234"/>
      <c r="G31" s="234"/>
      <c r="H31" s="234"/>
      <c r="I31" s="235"/>
      <c r="J31" s="5"/>
    </row>
    <row r="32" spans="1:10" customFormat="1" ht="15.75">
      <c r="A32" s="5"/>
      <c r="B32" s="236"/>
      <c r="C32" s="234"/>
      <c r="D32" s="234"/>
      <c r="E32" s="234"/>
      <c r="F32" s="234"/>
      <c r="G32" s="234"/>
      <c r="H32" s="234"/>
      <c r="I32" s="235"/>
      <c r="J32" s="5"/>
    </row>
    <row r="33" spans="1:10" customFormat="1">
      <c r="A33" s="5"/>
      <c r="B33" s="225"/>
      <c r="C33" s="237"/>
      <c r="D33" s="237"/>
      <c r="E33" s="237"/>
      <c r="F33" s="237"/>
      <c r="G33" s="237"/>
      <c r="H33" s="237"/>
      <c r="I33" s="238"/>
      <c r="J33" s="5"/>
    </row>
    <row r="34" spans="1:10" customFormat="1" ht="15" customHeight="1">
      <c r="A34" s="5"/>
      <c r="B34" s="245"/>
      <c r="C34" s="246"/>
      <c r="D34" s="246"/>
      <c r="E34" s="246"/>
      <c r="F34" s="246"/>
      <c r="G34" s="246"/>
      <c r="H34" s="246"/>
      <c r="I34" s="247"/>
      <c r="J34" s="5"/>
    </row>
    <row r="35" spans="1:10" customFormat="1" ht="15" customHeight="1">
      <c r="A35" s="5"/>
      <c r="B35" s="245"/>
      <c r="C35" s="246"/>
      <c r="D35" s="246"/>
      <c r="E35" s="246"/>
      <c r="F35" s="246"/>
      <c r="G35" s="246"/>
      <c r="H35" s="246"/>
      <c r="I35" s="247"/>
      <c r="J35" s="6"/>
    </row>
    <row r="36" spans="1:10" customFormat="1" ht="20.25">
      <c r="A36" s="5"/>
      <c r="B36" s="805" t="s">
        <v>678</v>
      </c>
      <c r="C36" s="806"/>
      <c r="D36" s="806"/>
      <c r="E36" s="806"/>
      <c r="F36" s="806"/>
      <c r="G36" s="806"/>
      <c r="H36" s="806"/>
      <c r="I36" s="807"/>
      <c r="J36" s="6" t="s">
        <v>674</v>
      </c>
    </row>
    <row r="37" spans="1:10" customFormat="1">
      <c r="A37" s="5"/>
      <c r="B37" s="799" t="s">
        <v>675</v>
      </c>
      <c r="C37" s="800"/>
      <c r="D37" s="800"/>
      <c r="E37" s="800"/>
      <c r="F37" s="800"/>
      <c r="G37" s="800"/>
      <c r="H37" s="800"/>
      <c r="I37" s="801"/>
      <c r="J37" s="6" t="s">
        <v>674</v>
      </c>
    </row>
    <row r="38" spans="1:10" customFormat="1">
      <c r="A38" s="5"/>
      <c r="B38" s="799"/>
      <c r="C38" s="800"/>
      <c r="D38" s="800"/>
      <c r="E38" s="800"/>
      <c r="F38" s="800"/>
      <c r="G38" s="800"/>
      <c r="H38" s="800"/>
      <c r="I38" s="801"/>
      <c r="J38" s="5"/>
    </row>
    <row r="39" spans="1:10" customFormat="1">
      <c r="A39" s="5"/>
      <c r="B39" s="225"/>
      <c r="C39" s="226"/>
      <c r="D39" s="226"/>
      <c r="E39" s="226"/>
      <c r="F39" s="226"/>
      <c r="G39" s="226"/>
      <c r="H39" s="226"/>
      <c r="I39" s="227"/>
      <c r="J39" s="5"/>
    </row>
    <row r="40" spans="1:10" customFormat="1">
      <c r="A40" s="5"/>
      <c r="B40" s="225"/>
      <c r="C40" s="226"/>
      <c r="D40" s="226"/>
      <c r="E40" s="226"/>
      <c r="F40" s="226"/>
      <c r="G40" s="226"/>
      <c r="H40" s="226"/>
      <c r="I40" s="227"/>
      <c r="J40" s="5"/>
    </row>
    <row r="41" spans="1:10" customFormat="1">
      <c r="A41" s="5"/>
      <c r="B41" s="225"/>
      <c r="C41" s="226"/>
      <c r="D41" s="226"/>
      <c r="E41" s="226"/>
      <c r="F41" s="226"/>
      <c r="G41" s="226"/>
      <c r="H41" s="226"/>
      <c r="I41" s="227"/>
      <c r="J41" s="5"/>
    </row>
    <row r="42" spans="1:10" customFormat="1">
      <c r="A42" s="5"/>
      <c r="B42" s="225"/>
      <c r="C42" s="226"/>
      <c r="D42" s="226"/>
      <c r="E42" s="226"/>
      <c r="F42" s="226"/>
      <c r="G42" s="226"/>
      <c r="H42" s="226"/>
      <c r="I42" s="227"/>
      <c r="J42" s="5"/>
    </row>
    <row r="43" spans="1:10" customFormat="1">
      <c r="A43" s="5"/>
      <c r="B43" s="225"/>
      <c r="C43" s="226"/>
      <c r="D43" s="226"/>
      <c r="E43" s="226"/>
      <c r="F43" s="226"/>
      <c r="G43" s="226"/>
      <c r="H43" s="226"/>
      <c r="I43" s="227"/>
      <c r="J43" s="5"/>
    </row>
    <row r="44" spans="1:10" customFormat="1">
      <c r="A44" s="5"/>
      <c r="B44" s="225"/>
      <c r="C44" s="226"/>
      <c r="D44" s="226"/>
      <c r="E44" s="226"/>
      <c r="F44" s="226"/>
      <c r="G44" s="226"/>
      <c r="H44" s="226"/>
      <c r="I44" s="227"/>
      <c r="J44" s="5"/>
    </row>
    <row r="45" spans="1:10" customFormat="1">
      <c r="A45" s="5"/>
      <c r="B45" s="225"/>
      <c r="C45" s="226"/>
      <c r="D45" s="226"/>
      <c r="E45" s="226"/>
      <c r="F45" s="226"/>
      <c r="G45" s="226"/>
      <c r="H45" s="226"/>
      <c r="I45" s="227"/>
      <c r="J45" s="5"/>
    </row>
    <row r="46" spans="1:10" customFormat="1">
      <c r="A46" s="5"/>
      <c r="B46" s="225"/>
      <c r="C46" s="226"/>
      <c r="D46" s="226"/>
      <c r="E46" s="226"/>
      <c r="F46" s="226"/>
      <c r="G46" s="226"/>
      <c r="H46" s="226"/>
      <c r="I46" s="227"/>
      <c r="J46" s="5"/>
    </row>
    <row r="47" spans="1:10" customFormat="1">
      <c r="A47" s="5"/>
      <c r="B47" s="225"/>
      <c r="C47" s="226"/>
      <c r="D47" s="226"/>
      <c r="E47" s="226"/>
      <c r="F47" s="226"/>
      <c r="G47" s="226"/>
      <c r="H47" s="226"/>
      <c r="I47" s="227"/>
      <c r="J47" s="5"/>
    </row>
    <row r="48" spans="1:10" customFormat="1">
      <c r="A48" s="5"/>
      <c r="B48" s="225"/>
      <c r="C48" s="226"/>
      <c r="D48" s="226"/>
      <c r="E48" s="226"/>
      <c r="F48" s="226"/>
      <c r="G48" s="226"/>
      <c r="H48" s="226"/>
      <c r="I48" s="227"/>
      <c r="J48" s="5"/>
    </row>
    <row r="49" spans="1:10" customFormat="1">
      <c r="A49" s="5"/>
      <c r="B49" s="225"/>
      <c r="C49" s="226"/>
      <c r="D49" s="226"/>
      <c r="E49" s="226"/>
      <c r="F49" s="226"/>
      <c r="G49" s="226"/>
      <c r="H49" s="226"/>
      <c r="I49" s="227"/>
      <c r="J49" s="5"/>
    </row>
    <row r="50" spans="1:10" customFormat="1">
      <c r="A50" s="5"/>
      <c r="B50" s="225"/>
      <c r="C50" s="226"/>
      <c r="D50" s="226"/>
      <c r="E50" s="226"/>
      <c r="F50" s="226"/>
      <c r="G50" s="226"/>
      <c r="H50" s="226"/>
      <c r="I50" s="227"/>
      <c r="J50" s="5"/>
    </row>
    <row r="51" spans="1:10" customFormat="1">
      <c r="A51" s="5"/>
      <c r="B51" s="225"/>
      <c r="C51" s="226"/>
      <c r="D51" s="226"/>
      <c r="E51" s="226"/>
      <c r="F51" s="226"/>
      <c r="G51" s="226"/>
      <c r="H51" s="226"/>
      <c r="I51" s="227"/>
      <c r="J51" s="5"/>
    </row>
    <row r="52" spans="1:10" customFormat="1">
      <c r="A52" s="5"/>
      <c r="B52" s="225"/>
      <c r="C52" s="226"/>
      <c r="D52" s="226"/>
      <c r="E52" s="226"/>
      <c r="F52" s="226"/>
      <c r="G52" s="226"/>
      <c r="H52" s="226"/>
      <c r="I52" s="227"/>
      <c r="J52" s="5"/>
    </row>
    <row r="53" spans="1:10" customFormat="1">
      <c r="A53" s="5"/>
      <c r="B53" s="225"/>
      <c r="C53" s="226"/>
      <c r="D53" s="226"/>
      <c r="E53" s="226"/>
      <c r="F53" s="226"/>
      <c r="G53" s="226"/>
      <c r="H53" s="226"/>
      <c r="I53" s="227"/>
      <c r="J53" s="5"/>
    </row>
    <row r="54" spans="1:10" customFormat="1">
      <c r="A54" s="5"/>
      <c r="B54" s="225"/>
      <c r="C54" s="226"/>
      <c r="D54" s="226"/>
      <c r="E54" s="226"/>
      <c r="F54" s="226"/>
      <c r="G54" s="226"/>
      <c r="H54" s="226"/>
      <c r="I54" s="227"/>
      <c r="J54" s="5"/>
    </row>
    <row r="55" spans="1:10" customFormat="1">
      <c r="A55" s="5"/>
      <c r="B55" s="225"/>
      <c r="C55" s="226"/>
      <c r="D55" s="226"/>
      <c r="E55" s="226"/>
      <c r="F55" s="226"/>
      <c r="G55" s="226"/>
      <c r="H55" s="226"/>
      <c r="I55" s="227"/>
      <c r="J55" s="5"/>
    </row>
    <row r="56" spans="1:10" customFormat="1">
      <c r="A56" s="5"/>
      <c r="B56" s="225"/>
      <c r="C56" s="226"/>
      <c r="D56" s="226"/>
      <c r="E56" s="226"/>
      <c r="F56" s="226"/>
      <c r="G56" s="226"/>
      <c r="H56" s="226"/>
      <c r="I56" s="227"/>
      <c r="J56" s="5"/>
    </row>
    <row r="57" spans="1:10" customFormat="1">
      <c r="A57" s="5"/>
      <c r="B57" s="225"/>
      <c r="C57" s="226"/>
      <c r="D57" s="226"/>
      <c r="E57" s="226"/>
      <c r="F57" s="226"/>
      <c r="G57" s="226"/>
      <c r="H57" s="226"/>
      <c r="I57" s="227"/>
      <c r="J57" s="5"/>
    </row>
    <row r="58" spans="1:10" customFormat="1">
      <c r="A58" s="5"/>
      <c r="B58" s="225"/>
      <c r="C58" s="226"/>
      <c r="D58" s="226"/>
      <c r="E58" s="226"/>
      <c r="F58" s="226"/>
      <c r="G58" s="226"/>
      <c r="H58" s="226"/>
      <c r="I58" s="227"/>
      <c r="J58" s="5"/>
    </row>
    <row r="59" spans="1:10" customFormat="1">
      <c r="A59" s="5"/>
      <c r="B59" s="225"/>
      <c r="C59" s="226"/>
      <c r="D59" s="226"/>
      <c r="E59" s="226"/>
      <c r="F59" s="226"/>
      <c r="G59" s="226"/>
      <c r="H59" s="226"/>
      <c r="I59" s="227"/>
      <c r="J59" s="5"/>
    </row>
    <row r="60" spans="1:10" customFormat="1">
      <c r="A60" s="5"/>
      <c r="B60" s="225"/>
      <c r="C60" s="226"/>
      <c r="D60" s="226"/>
      <c r="E60" s="226"/>
      <c r="F60" s="226"/>
      <c r="G60" s="226"/>
      <c r="H60" s="226"/>
      <c r="I60" s="227"/>
      <c r="J60" s="5"/>
    </row>
    <row r="61" spans="1:10" customFormat="1">
      <c r="A61" s="5"/>
      <c r="B61" s="225"/>
      <c r="C61" s="226"/>
      <c r="D61" s="226"/>
      <c r="E61" s="226"/>
      <c r="F61" s="226"/>
      <c r="G61" s="226"/>
      <c r="H61" s="226"/>
      <c r="I61" s="227"/>
      <c r="J61" s="5"/>
    </row>
    <row r="62" spans="1:10" customFormat="1">
      <c r="A62" s="5"/>
      <c r="B62" s="225"/>
      <c r="C62" s="226"/>
      <c r="D62" s="226"/>
      <c r="E62" s="226"/>
      <c r="F62" s="226"/>
      <c r="G62" s="226"/>
      <c r="H62" s="226"/>
      <c r="I62" s="227"/>
      <c r="J62" s="5"/>
    </row>
    <row r="63" spans="1:10" customFormat="1" ht="15.75" thickBot="1">
      <c r="A63" s="5"/>
      <c r="B63" s="239"/>
      <c r="C63" s="240"/>
      <c r="D63" s="240"/>
      <c r="E63" s="240"/>
      <c r="F63" s="240"/>
      <c r="G63" s="240"/>
      <c r="H63" s="240"/>
      <c r="I63" s="241"/>
      <c r="J63" s="5"/>
    </row>
    <row r="64" spans="1:10" customFormat="1">
      <c r="A64" s="5"/>
      <c r="B64" s="5"/>
      <c r="C64" s="5"/>
      <c r="D64" s="5"/>
      <c r="E64" s="5"/>
      <c r="F64" s="5"/>
      <c r="G64" s="5"/>
      <c r="H64" s="5"/>
      <c r="I64" s="5"/>
      <c r="J64" s="5"/>
    </row>
  </sheetData>
  <mergeCells count="8">
    <mergeCell ref="B37:I37"/>
    <mergeCell ref="B38:I38"/>
    <mergeCell ref="B16:I16"/>
    <mergeCell ref="B36:I36"/>
    <mergeCell ref="E8:F8"/>
    <mergeCell ref="E9:F9"/>
    <mergeCell ref="B23:I24"/>
    <mergeCell ref="B29:I3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D289"/>
  <sheetViews>
    <sheetView topLeftCell="A259" zoomScale="90" zoomScaleNormal="90" workbookViewId="0">
      <selection activeCell="E268" sqref="E268"/>
    </sheetView>
  </sheetViews>
  <sheetFormatPr defaultColWidth="9.140625" defaultRowHeight="14.25"/>
  <cols>
    <col min="1" max="1" width="3.28515625" style="7" customWidth="1"/>
    <col min="2" max="6" width="9.140625" style="7"/>
    <col min="7" max="7" width="64.85546875" style="7" customWidth="1"/>
    <col min="8" max="8" width="28" style="7" customWidth="1"/>
    <col min="9" max="9" width="27.7109375" style="7" customWidth="1"/>
    <col min="10" max="10" width="13" style="7" customWidth="1"/>
    <col min="11" max="11" width="26.42578125" style="7" customWidth="1"/>
    <col min="12" max="13" width="25.42578125" style="7" customWidth="1"/>
    <col min="14" max="14" width="13" style="7" customWidth="1"/>
    <col min="15" max="15" width="25.7109375" style="7" customWidth="1"/>
    <col min="16" max="16" width="13" style="7" customWidth="1"/>
    <col min="17" max="17" width="8.28515625" style="7" customWidth="1"/>
    <col min="18" max="18" width="24.85546875" style="7" customWidth="1"/>
    <col min="19" max="19" width="22.5703125" style="575" customWidth="1"/>
    <col min="20" max="20" width="9" style="7" customWidth="1"/>
    <col min="21" max="21" width="24.85546875" style="7" customWidth="1"/>
    <col min="22" max="22" width="13" style="7" customWidth="1"/>
    <col min="23" max="23" width="24.85546875" style="7" customWidth="1"/>
    <col min="24" max="24" width="13" style="7" customWidth="1"/>
    <col min="25" max="25" width="24.85546875" style="7" customWidth="1"/>
    <col min="26" max="26" width="13" style="7" customWidth="1"/>
    <col min="27" max="29" width="9.140625" style="7"/>
    <col min="30" max="30" width="11.28515625" style="7" bestFit="1" customWidth="1"/>
    <col min="31" max="16384" width="9.140625" style="7"/>
  </cols>
  <sheetData>
    <row r="1" spans="1:30" ht="15" thickBot="1">
      <c r="A1" s="182"/>
      <c r="B1" s="182"/>
      <c r="C1" s="182"/>
      <c r="D1" s="182"/>
      <c r="E1" s="182"/>
      <c r="F1" s="182"/>
      <c r="G1" s="182"/>
      <c r="H1" s="182"/>
      <c r="I1" s="182"/>
      <c r="J1" s="600"/>
      <c r="K1" s="182"/>
      <c r="L1" s="182"/>
      <c r="M1" s="182"/>
      <c r="N1" s="600"/>
      <c r="O1" s="182"/>
      <c r="P1" s="600"/>
      <c r="Q1" s="182"/>
      <c r="R1" s="182"/>
      <c r="S1" s="321"/>
      <c r="T1" s="182"/>
      <c r="U1" s="182"/>
      <c r="V1" s="600"/>
      <c r="W1" s="182"/>
      <c r="X1" s="600"/>
      <c r="Y1" s="182"/>
      <c r="Z1" s="600"/>
      <c r="AA1" s="182"/>
    </row>
    <row r="2" spans="1:30" ht="15.75" thickBot="1">
      <c r="A2" s="182"/>
      <c r="B2" s="249" t="s">
        <v>0</v>
      </c>
      <c r="C2" s="250"/>
      <c r="D2" s="250"/>
      <c r="E2" s="250"/>
      <c r="F2" s="250"/>
      <c r="G2" s="251"/>
      <c r="H2" s="182"/>
      <c r="I2" s="182"/>
      <c r="J2" s="600"/>
      <c r="K2" s="182"/>
      <c r="L2" s="182"/>
      <c r="M2" s="182"/>
      <c r="N2" s="600"/>
      <c r="O2" s="182"/>
      <c r="P2" s="600"/>
      <c r="Q2" s="182"/>
      <c r="R2" s="182"/>
      <c r="S2" s="321"/>
      <c r="T2" s="182"/>
      <c r="U2" s="182"/>
      <c r="V2" s="600"/>
      <c r="W2" s="182"/>
      <c r="X2" s="600"/>
      <c r="Y2" s="182"/>
      <c r="Z2" s="600"/>
      <c r="AA2" s="182"/>
    </row>
    <row r="3" spans="1:30" ht="15">
      <c r="A3" s="182"/>
      <c r="B3" s="835" t="s">
        <v>1</v>
      </c>
      <c r="C3" s="836"/>
      <c r="D3" s="837"/>
      <c r="E3" s="826" t="str">
        <f>Instructions!C2</f>
        <v>(COMPANY NAME)</v>
      </c>
      <c r="F3" s="827"/>
      <c r="G3" s="828"/>
      <c r="H3" s="182"/>
      <c r="I3" s="182"/>
      <c r="J3" s="600"/>
      <c r="K3" s="182"/>
      <c r="L3" s="182"/>
      <c r="M3" s="182"/>
      <c r="N3" s="600"/>
      <c r="O3" s="182"/>
      <c r="P3" s="600"/>
      <c r="Q3" s="182"/>
      <c r="R3" s="182"/>
      <c r="S3" s="321"/>
      <c r="T3" s="182"/>
      <c r="U3" s="182"/>
      <c r="V3" s="600"/>
      <c r="W3" s="182"/>
      <c r="X3" s="600"/>
      <c r="Y3" s="182"/>
      <c r="Z3" s="600"/>
      <c r="AA3" s="182"/>
    </row>
    <row r="4" spans="1:30" ht="15">
      <c r="A4" s="182"/>
      <c r="B4" s="838" t="s">
        <v>2</v>
      </c>
      <c r="C4" s="839"/>
      <c r="D4" s="840"/>
      <c r="E4" s="832" t="str">
        <f>Instructions!C3</f>
        <v>DD MM YY (e.g. 30 September 2020)</v>
      </c>
      <c r="F4" s="833"/>
      <c r="G4" s="834"/>
      <c r="H4" s="182"/>
      <c r="I4" s="182"/>
      <c r="J4" s="600"/>
      <c r="K4" s="182"/>
      <c r="L4" s="182"/>
      <c r="M4" s="182"/>
      <c r="N4" s="600"/>
      <c r="O4" s="182"/>
      <c r="P4" s="600"/>
      <c r="Q4" s="182"/>
      <c r="R4" s="182"/>
      <c r="S4" s="321"/>
      <c r="T4" s="182"/>
      <c r="U4" s="182"/>
      <c r="V4" s="600"/>
      <c r="W4" s="182"/>
      <c r="X4" s="600"/>
      <c r="Y4" s="182"/>
      <c r="Z4" s="600"/>
      <c r="AA4" s="182"/>
    </row>
    <row r="5" spans="1:30" ht="15.75" thickBot="1">
      <c r="A5" s="182"/>
      <c r="B5" s="841" t="s">
        <v>3</v>
      </c>
      <c r="C5" s="842"/>
      <c r="D5" s="843"/>
      <c r="E5" s="829" t="str">
        <f>Instructions!C4</f>
        <v>(e.g. 3rd Quarter)</v>
      </c>
      <c r="F5" s="830"/>
      <c r="G5" s="831"/>
      <c r="H5" s="182"/>
      <c r="I5" s="182"/>
      <c r="J5" s="600"/>
      <c r="K5" s="182"/>
      <c r="L5" s="182"/>
      <c r="M5" s="182"/>
      <c r="N5" s="600"/>
      <c r="O5" s="182"/>
      <c r="P5" s="600"/>
      <c r="Q5" s="182"/>
      <c r="R5" s="182"/>
      <c r="S5" s="321"/>
      <c r="T5" s="182"/>
      <c r="U5" s="182"/>
      <c r="V5" s="600"/>
      <c r="W5" s="182"/>
      <c r="X5" s="600"/>
      <c r="Y5" s="182"/>
      <c r="Z5" s="600"/>
      <c r="AA5" s="182"/>
    </row>
    <row r="6" spans="1:30">
      <c r="A6" s="182"/>
      <c r="B6" s="182"/>
      <c r="C6" s="182"/>
      <c r="D6" s="182"/>
      <c r="E6" s="182"/>
      <c r="F6" s="182"/>
      <c r="G6" s="182"/>
      <c r="H6" s="182"/>
      <c r="I6" s="182"/>
      <c r="J6" s="600"/>
      <c r="K6" s="182"/>
      <c r="L6" s="182"/>
      <c r="M6" s="182"/>
      <c r="N6" s="600"/>
      <c r="O6" s="182"/>
      <c r="P6" s="600"/>
      <c r="Q6" s="182"/>
      <c r="R6" s="182"/>
      <c r="S6" s="321"/>
      <c r="T6" s="182"/>
      <c r="U6" s="182"/>
      <c r="V6" s="600"/>
      <c r="W6" s="182"/>
      <c r="X6" s="600"/>
      <c r="Y6" s="182"/>
      <c r="Z6" s="600"/>
      <c r="AA6" s="182"/>
    </row>
    <row r="7" spans="1:30" ht="15" thickBot="1">
      <c r="A7" s="182"/>
      <c r="B7" s="182"/>
      <c r="C7" s="182"/>
      <c r="D7" s="182"/>
      <c r="E7" s="182"/>
      <c r="F7" s="182"/>
      <c r="G7" s="182"/>
      <c r="H7" s="182"/>
      <c r="I7" s="182"/>
      <c r="J7" s="600"/>
      <c r="K7" s="182"/>
      <c r="L7" s="182"/>
      <c r="M7" s="182"/>
      <c r="N7" s="600"/>
      <c r="O7" s="182"/>
      <c r="P7" s="600"/>
      <c r="Q7" s="182"/>
      <c r="R7" s="182"/>
      <c r="S7" s="321"/>
      <c r="T7" s="182"/>
      <c r="U7" s="182"/>
      <c r="V7" s="600"/>
      <c r="W7" s="182"/>
      <c r="X7" s="600"/>
      <c r="Y7" s="182"/>
      <c r="Z7" s="600"/>
      <c r="AA7" s="182"/>
    </row>
    <row r="8" spans="1:30" ht="30" customHeight="1" thickBot="1">
      <c r="A8" s="182"/>
      <c r="B8" s="252"/>
      <c r="C8" s="252"/>
      <c r="D8" s="252"/>
      <c r="E8" s="252"/>
      <c r="F8" s="252"/>
      <c r="G8" s="253"/>
      <c r="H8" s="254"/>
      <c r="I8" s="823" t="s">
        <v>5</v>
      </c>
      <c r="J8" s="824"/>
      <c r="K8" s="824"/>
      <c r="L8" s="824"/>
      <c r="M8" s="825"/>
      <c r="N8" s="254"/>
      <c r="O8" s="686"/>
      <c r="P8" s="254"/>
      <c r="Q8" s="255"/>
      <c r="R8" s="821" t="s">
        <v>6</v>
      </c>
      <c r="S8" s="822"/>
      <c r="T8" s="254"/>
      <c r="U8" s="686"/>
      <c r="V8" s="686"/>
      <c r="W8" s="686"/>
      <c r="X8" s="686"/>
      <c r="Y8" s="686"/>
      <c r="Z8" s="254"/>
      <c r="AA8" s="182"/>
      <c r="AB8" s="32"/>
    </row>
    <row r="9" spans="1:30" ht="60">
      <c r="A9" s="182"/>
      <c r="B9" s="819" t="s">
        <v>7</v>
      </c>
      <c r="C9" s="820"/>
      <c r="D9" s="820"/>
      <c r="E9" s="820"/>
      <c r="F9" s="820"/>
      <c r="G9" s="820"/>
      <c r="H9" s="256" t="s">
        <v>8</v>
      </c>
      <c r="I9" s="256" t="s">
        <v>545</v>
      </c>
      <c r="J9" s="816" t="s">
        <v>891</v>
      </c>
      <c r="K9" s="256" t="s">
        <v>684</v>
      </c>
      <c r="L9" s="256" t="s">
        <v>9</v>
      </c>
      <c r="M9" s="605" t="s">
        <v>10</v>
      </c>
      <c r="N9" s="816" t="s">
        <v>891</v>
      </c>
      <c r="O9" s="355" t="s">
        <v>899</v>
      </c>
      <c r="P9" s="816" t="s">
        <v>891</v>
      </c>
      <c r="Q9" s="257"/>
      <c r="R9" s="363" t="s">
        <v>11</v>
      </c>
      <c r="S9" s="567" t="s">
        <v>12</v>
      </c>
      <c r="T9" s="257"/>
      <c r="U9" s="363" t="s">
        <v>878</v>
      </c>
      <c r="V9" s="816" t="s">
        <v>891</v>
      </c>
      <c r="W9" s="363" t="s">
        <v>878</v>
      </c>
      <c r="X9" s="816" t="s">
        <v>891</v>
      </c>
      <c r="Y9" s="363" t="s">
        <v>878</v>
      </c>
      <c r="Z9" s="818" t="s">
        <v>891</v>
      </c>
      <c r="AA9" s="182"/>
    </row>
    <row r="10" spans="1:30" ht="15.75" thickBot="1">
      <c r="A10" s="182"/>
      <c r="B10" s="258"/>
      <c r="C10" s="259"/>
      <c r="D10" s="259"/>
      <c r="E10" s="259"/>
      <c r="F10" s="259"/>
      <c r="G10" s="259"/>
      <c r="H10" s="260" t="s">
        <v>13</v>
      </c>
      <c r="I10" s="260" t="s">
        <v>14</v>
      </c>
      <c r="J10" s="817"/>
      <c r="K10" s="260" t="s">
        <v>15</v>
      </c>
      <c r="L10" s="260" t="s">
        <v>16</v>
      </c>
      <c r="M10" s="260" t="s">
        <v>17</v>
      </c>
      <c r="N10" s="817"/>
      <c r="O10" s="356" t="s">
        <v>529</v>
      </c>
      <c r="P10" s="817"/>
      <c r="Q10" s="261"/>
      <c r="R10" s="364" t="s">
        <v>19</v>
      </c>
      <c r="S10" s="568" t="s">
        <v>20</v>
      </c>
      <c r="T10" s="261"/>
      <c r="U10" s="364" t="s">
        <v>21</v>
      </c>
      <c r="V10" s="817"/>
      <c r="W10" s="675" t="s">
        <v>22</v>
      </c>
      <c r="X10" s="817"/>
      <c r="Y10" s="675" t="s">
        <v>23</v>
      </c>
      <c r="Z10" s="817"/>
      <c r="AA10" s="182"/>
    </row>
    <row r="11" spans="1:30" ht="15">
      <c r="A11" s="182"/>
      <c r="B11" s="59"/>
      <c r="C11" s="60"/>
      <c r="D11" s="61" t="s">
        <v>24</v>
      </c>
      <c r="E11" s="61"/>
      <c r="F11" s="61"/>
      <c r="G11" s="62"/>
      <c r="H11" s="33"/>
      <c r="I11" s="33"/>
      <c r="J11" s="606"/>
      <c r="K11" s="33"/>
      <c r="L11" s="33"/>
      <c r="M11" s="606"/>
      <c r="N11" s="606"/>
      <c r="O11" s="606"/>
      <c r="P11" s="769"/>
      <c r="Q11" s="182"/>
      <c r="R11" s="46"/>
      <c r="S11" s="569"/>
      <c r="T11" s="182"/>
      <c r="U11" s="46"/>
      <c r="V11" s="614"/>
      <c r="W11" s="15"/>
      <c r="X11" s="15"/>
      <c r="Y11" s="15"/>
      <c r="Z11" s="15"/>
      <c r="AA11" s="182"/>
      <c r="AD11" s="688"/>
    </row>
    <row r="12" spans="1:30" ht="15">
      <c r="A12" s="182"/>
      <c r="B12" s="63">
        <v>1</v>
      </c>
      <c r="C12" s="64"/>
      <c r="D12" s="64" t="s">
        <v>25</v>
      </c>
      <c r="E12" s="65"/>
      <c r="F12" s="65"/>
      <c r="G12" s="66"/>
      <c r="H12" s="262">
        <f>SUM(H13:H18)</f>
        <v>0</v>
      </c>
      <c r="I12" s="262">
        <f t="shared" ref="I12:O12" si="0">SUM(I13:I18)</f>
        <v>0</v>
      </c>
      <c r="J12" s="608">
        <f t="shared" ref="J12:J43" si="1">IFERROR(I12/$I$175,0)</f>
        <v>0</v>
      </c>
      <c r="K12" s="262">
        <f t="shared" si="0"/>
        <v>0</v>
      </c>
      <c r="L12" s="262">
        <f t="shared" si="0"/>
        <v>0</v>
      </c>
      <c r="M12" s="262">
        <f>I12+K12-L12</f>
        <v>0</v>
      </c>
      <c r="N12" s="608">
        <f t="shared" ref="N12:N43" si="2">IFERROR(M12/$M$175,0)</f>
        <v>0</v>
      </c>
      <c r="O12" s="262">
        <f t="shared" si="0"/>
        <v>0</v>
      </c>
      <c r="P12" s="570">
        <f t="shared" ref="P12:P43" si="3">IFERROR(O12/$O$175,0)</f>
        <v>0</v>
      </c>
      <c r="Q12" s="182"/>
      <c r="R12" s="365">
        <f>M12-O12</f>
        <v>0</v>
      </c>
      <c r="S12" s="570">
        <f>IFERROR(R12/O12,0)</f>
        <v>0</v>
      </c>
      <c r="T12" s="182"/>
      <c r="U12" s="365">
        <f t="shared" ref="U12" si="4">SUM(U13:U18)</f>
        <v>0</v>
      </c>
      <c r="V12" s="570">
        <f t="shared" ref="V12:V43" si="5">IFERROR(U12/$U$175,0)</f>
        <v>0</v>
      </c>
      <c r="W12" s="344">
        <f t="shared" ref="W12" si="6">SUM(W13:W18)</f>
        <v>0</v>
      </c>
      <c r="X12" s="570">
        <f t="shared" ref="X12:X43" si="7">IFERROR(W12/$W$175,0)</f>
        <v>0</v>
      </c>
      <c r="Y12" s="344">
        <f>SUM(Y13:Y18)</f>
        <v>0</v>
      </c>
      <c r="Z12" s="570">
        <f t="shared" ref="Z12:Z43" si="8">IFERROR(Y12/$Y$175,0)</f>
        <v>0</v>
      </c>
      <c r="AA12" s="182"/>
    </row>
    <row r="13" spans="1:30">
      <c r="A13" s="182"/>
      <c r="B13" s="67"/>
      <c r="C13" s="68">
        <v>1.1000000000000001</v>
      </c>
      <c r="D13" s="69"/>
      <c r="E13" s="68" t="s">
        <v>26</v>
      </c>
      <c r="F13" s="68"/>
      <c r="G13" s="70"/>
      <c r="H13" s="151">
        <v>0</v>
      </c>
      <c r="I13" s="151">
        <v>0</v>
      </c>
      <c r="J13" s="608">
        <f t="shared" si="1"/>
        <v>0</v>
      </c>
      <c r="K13" s="151">
        <v>0</v>
      </c>
      <c r="L13" s="151">
        <v>0</v>
      </c>
      <c r="M13" s="262">
        <f t="shared" ref="M13:M76" si="9">I13+K13-L13</f>
        <v>0</v>
      </c>
      <c r="N13" s="608">
        <f t="shared" si="2"/>
        <v>0</v>
      </c>
      <c r="O13" s="151">
        <v>0</v>
      </c>
      <c r="P13" s="570">
        <f t="shared" si="3"/>
        <v>0</v>
      </c>
      <c r="Q13" s="182"/>
      <c r="R13" s="365">
        <f t="shared" ref="R13:R76" si="10">M13-O13</f>
        <v>0</v>
      </c>
      <c r="S13" s="570">
        <f t="shared" ref="S13:S76" si="11">IFERROR(R13/O13,0)</f>
        <v>0</v>
      </c>
      <c r="T13" s="182"/>
      <c r="U13" s="565">
        <v>0</v>
      </c>
      <c r="V13" s="570">
        <f t="shared" si="5"/>
        <v>0</v>
      </c>
      <c r="W13" s="564">
        <v>0</v>
      </c>
      <c r="X13" s="570">
        <f t="shared" si="7"/>
        <v>0</v>
      </c>
      <c r="Y13" s="564">
        <v>0</v>
      </c>
      <c r="Z13" s="570">
        <f t="shared" si="8"/>
        <v>0</v>
      </c>
      <c r="AA13" s="182"/>
    </row>
    <row r="14" spans="1:30">
      <c r="A14" s="182"/>
      <c r="B14" s="67"/>
      <c r="C14" s="68">
        <v>1.2</v>
      </c>
      <c r="D14" s="69"/>
      <c r="E14" s="68" t="s">
        <v>27</v>
      </c>
      <c r="F14" s="68"/>
      <c r="G14" s="70"/>
      <c r="H14" s="151">
        <v>0</v>
      </c>
      <c r="I14" s="151">
        <v>0</v>
      </c>
      <c r="J14" s="608">
        <f t="shared" si="1"/>
        <v>0</v>
      </c>
      <c r="K14" s="151">
        <v>0</v>
      </c>
      <c r="L14" s="151">
        <v>0</v>
      </c>
      <c r="M14" s="262">
        <f t="shared" si="9"/>
        <v>0</v>
      </c>
      <c r="N14" s="608">
        <f t="shared" si="2"/>
        <v>0</v>
      </c>
      <c r="O14" s="151">
        <v>0</v>
      </c>
      <c r="P14" s="570">
        <f t="shared" si="3"/>
        <v>0</v>
      </c>
      <c r="Q14" s="182"/>
      <c r="R14" s="365">
        <f t="shared" si="10"/>
        <v>0</v>
      </c>
      <c r="S14" s="570">
        <f t="shared" si="11"/>
        <v>0</v>
      </c>
      <c r="T14" s="182"/>
      <c r="U14" s="565">
        <v>0</v>
      </c>
      <c r="V14" s="570">
        <f t="shared" si="5"/>
        <v>0</v>
      </c>
      <c r="W14" s="564">
        <v>0</v>
      </c>
      <c r="X14" s="570">
        <f t="shared" si="7"/>
        <v>0</v>
      </c>
      <c r="Y14" s="564">
        <v>0</v>
      </c>
      <c r="Z14" s="570">
        <f t="shared" si="8"/>
        <v>0</v>
      </c>
      <c r="AA14" s="182"/>
    </row>
    <row r="15" spans="1:30">
      <c r="A15" s="182"/>
      <c r="B15" s="67"/>
      <c r="C15" s="68">
        <v>1.3</v>
      </c>
      <c r="D15" s="69"/>
      <c r="E15" s="68" t="s">
        <v>28</v>
      </c>
      <c r="F15" s="68"/>
      <c r="G15" s="70"/>
      <c r="H15" s="151">
        <v>0</v>
      </c>
      <c r="I15" s="151">
        <v>0</v>
      </c>
      <c r="J15" s="608">
        <f t="shared" si="1"/>
        <v>0</v>
      </c>
      <c r="K15" s="151">
        <v>0</v>
      </c>
      <c r="L15" s="151">
        <v>0</v>
      </c>
      <c r="M15" s="262">
        <f t="shared" si="9"/>
        <v>0</v>
      </c>
      <c r="N15" s="608">
        <f t="shared" si="2"/>
        <v>0</v>
      </c>
      <c r="O15" s="151">
        <v>0</v>
      </c>
      <c r="P15" s="570">
        <f t="shared" si="3"/>
        <v>0</v>
      </c>
      <c r="Q15" s="182"/>
      <c r="R15" s="365">
        <f t="shared" si="10"/>
        <v>0</v>
      </c>
      <c r="S15" s="570">
        <f t="shared" si="11"/>
        <v>0</v>
      </c>
      <c r="T15" s="182"/>
      <c r="U15" s="565">
        <v>0</v>
      </c>
      <c r="V15" s="570">
        <f t="shared" si="5"/>
        <v>0</v>
      </c>
      <c r="W15" s="564">
        <v>0</v>
      </c>
      <c r="X15" s="570">
        <f t="shared" si="7"/>
        <v>0</v>
      </c>
      <c r="Y15" s="564">
        <v>0</v>
      </c>
      <c r="Z15" s="570">
        <f t="shared" si="8"/>
        <v>0</v>
      </c>
      <c r="AA15" s="182"/>
    </row>
    <row r="16" spans="1:30">
      <c r="A16" s="182"/>
      <c r="B16" s="67"/>
      <c r="C16" s="68">
        <v>1.4</v>
      </c>
      <c r="D16" s="69"/>
      <c r="E16" s="68" t="s">
        <v>29</v>
      </c>
      <c r="F16" s="68"/>
      <c r="G16" s="70"/>
      <c r="H16" s="151">
        <v>0</v>
      </c>
      <c r="I16" s="151">
        <v>0</v>
      </c>
      <c r="J16" s="608">
        <f t="shared" si="1"/>
        <v>0</v>
      </c>
      <c r="K16" s="151">
        <v>0</v>
      </c>
      <c r="L16" s="151">
        <v>0</v>
      </c>
      <c r="M16" s="262">
        <f t="shared" si="9"/>
        <v>0</v>
      </c>
      <c r="N16" s="608">
        <f t="shared" si="2"/>
        <v>0</v>
      </c>
      <c r="O16" s="151">
        <v>0</v>
      </c>
      <c r="P16" s="570">
        <f t="shared" si="3"/>
        <v>0</v>
      </c>
      <c r="Q16" s="182"/>
      <c r="R16" s="365">
        <f t="shared" si="10"/>
        <v>0</v>
      </c>
      <c r="S16" s="570">
        <f t="shared" si="11"/>
        <v>0</v>
      </c>
      <c r="T16" s="182"/>
      <c r="U16" s="565">
        <v>0</v>
      </c>
      <c r="V16" s="570">
        <f t="shared" si="5"/>
        <v>0</v>
      </c>
      <c r="W16" s="564">
        <v>0</v>
      </c>
      <c r="X16" s="570">
        <f t="shared" si="7"/>
        <v>0</v>
      </c>
      <c r="Y16" s="564">
        <v>0</v>
      </c>
      <c r="Z16" s="570">
        <f t="shared" si="8"/>
        <v>0</v>
      </c>
      <c r="AA16" s="182"/>
    </row>
    <row r="17" spans="1:27">
      <c r="A17" s="182"/>
      <c r="B17" s="67"/>
      <c r="C17" s="68">
        <v>1.5</v>
      </c>
      <c r="D17" s="69"/>
      <c r="E17" s="68" t="s">
        <v>30</v>
      </c>
      <c r="F17" s="68"/>
      <c r="G17" s="70"/>
      <c r="H17" s="151">
        <v>0</v>
      </c>
      <c r="I17" s="151">
        <v>0</v>
      </c>
      <c r="J17" s="608">
        <f t="shared" si="1"/>
        <v>0</v>
      </c>
      <c r="K17" s="151">
        <v>0</v>
      </c>
      <c r="L17" s="151">
        <v>0</v>
      </c>
      <c r="M17" s="262">
        <f t="shared" si="9"/>
        <v>0</v>
      </c>
      <c r="N17" s="608">
        <f t="shared" si="2"/>
        <v>0</v>
      </c>
      <c r="O17" s="151">
        <v>0</v>
      </c>
      <c r="P17" s="570">
        <f t="shared" si="3"/>
        <v>0</v>
      </c>
      <c r="Q17" s="182"/>
      <c r="R17" s="365">
        <f t="shared" si="10"/>
        <v>0</v>
      </c>
      <c r="S17" s="570">
        <f t="shared" si="11"/>
        <v>0</v>
      </c>
      <c r="T17" s="182"/>
      <c r="U17" s="565">
        <v>0</v>
      </c>
      <c r="V17" s="570">
        <f t="shared" si="5"/>
        <v>0</v>
      </c>
      <c r="W17" s="564">
        <v>0</v>
      </c>
      <c r="X17" s="570">
        <f t="shared" si="7"/>
        <v>0</v>
      </c>
      <c r="Y17" s="564">
        <v>0</v>
      </c>
      <c r="Z17" s="570">
        <f t="shared" si="8"/>
        <v>0</v>
      </c>
      <c r="AA17" s="182"/>
    </row>
    <row r="18" spans="1:27">
      <c r="A18" s="182"/>
      <c r="B18" s="67"/>
      <c r="C18" s="68">
        <v>1.6</v>
      </c>
      <c r="D18" s="69"/>
      <c r="E18" s="68" t="s">
        <v>31</v>
      </c>
      <c r="F18" s="68"/>
      <c r="G18" s="70"/>
      <c r="H18" s="151">
        <v>0</v>
      </c>
      <c r="I18" s="151">
        <v>0</v>
      </c>
      <c r="J18" s="608">
        <f t="shared" si="1"/>
        <v>0</v>
      </c>
      <c r="K18" s="151">
        <v>0</v>
      </c>
      <c r="L18" s="151">
        <v>0</v>
      </c>
      <c r="M18" s="262">
        <f t="shared" si="9"/>
        <v>0</v>
      </c>
      <c r="N18" s="608">
        <f t="shared" si="2"/>
        <v>0</v>
      </c>
      <c r="O18" s="151">
        <v>0</v>
      </c>
      <c r="P18" s="570">
        <f t="shared" si="3"/>
        <v>0</v>
      </c>
      <c r="Q18" s="182"/>
      <c r="R18" s="365">
        <f t="shared" si="10"/>
        <v>0</v>
      </c>
      <c r="S18" s="570">
        <f t="shared" si="11"/>
        <v>0</v>
      </c>
      <c r="T18" s="182"/>
      <c r="U18" s="565">
        <v>0</v>
      </c>
      <c r="V18" s="570">
        <f t="shared" si="5"/>
        <v>0</v>
      </c>
      <c r="W18" s="564">
        <v>0</v>
      </c>
      <c r="X18" s="570">
        <f t="shared" si="7"/>
        <v>0</v>
      </c>
      <c r="Y18" s="564">
        <v>0</v>
      </c>
      <c r="Z18" s="570">
        <f t="shared" si="8"/>
        <v>0</v>
      </c>
      <c r="AA18" s="182"/>
    </row>
    <row r="19" spans="1:27" ht="15">
      <c r="A19" s="182"/>
      <c r="B19" s="63">
        <v>2</v>
      </c>
      <c r="C19" s="64"/>
      <c r="D19" s="64" t="s">
        <v>32</v>
      </c>
      <c r="E19" s="64"/>
      <c r="F19" s="64"/>
      <c r="G19" s="66"/>
      <c r="H19" s="262">
        <f>SUM(H20:H23)</f>
        <v>0</v>
      </c>
      <c r="I19" s="262">
        <f t="shared" ref="I19:O19" si="12">SUM(I20:I23)</f>
        <v>0</v>
      </c>
      <c r="J19" s="608">
        <f t="shared" si="1"/>
        <v>0</v>
      </c>
      <c r="K19" s="262">
        <f t="shared" si="12"/>
        <v>0</v>
      </c>
      <c r="L19" s="262">
        <f t="shared" si="12"/>
        <v>0</v>
      </c>
      <c r="M19" s="262">
        <f t="shared" si="9"/>
        <v>0</v>
      </c>
      <c r="N19" s="608">
        <f t="shared" si="2"/>
        <v>0</v>
      </c>
      <c r="O19" s="262">
        <f t="shared" si="12"/>
        <v>0</v>
      </c>
      <c r="P19" s="570">
        <f t="shared" si="3"/>
        <v>0</v>
      </c>
      <c r="Q19" s="182"/>
      <c r="R19" s="365">
        <f t="shared" si="10"/>
        <v>0</v>
      </c>
      <c r="S19" s="570">
        <f t="shared" si="11"/>
        <v>0</v>
      </c>
      <c r="T19" s="182"/>
      <c r="U19" s="365">
        <f t="shared" ref="U19" si="13">SUM(U20:U23)</f>
        <v>0</v>
      </c>
      <c r="V19" s="570">
        <f t="shared" si="5"/>
        <v>0</v>
      </c>
      <c r="W19" s="344">
        <f t="shared" ref="W19" si="14">SUM(W20:W23)</f>
        <v>0</v>
      </c>
      <c r="X19" s="570">
        <f t="shared" si="7"/>
        <v>0</v>
      </c>
      <c r="Y19" s="344">
        <f t="shared" ref="Y19" si="15">SUM(Y20:Y23)</f>
        <v>0</v>
      </c>
      <c r="Z19" s="570">
        <f t="shared" si="8"/>
        <v>0</v>
      </c>
      <c r="AA19" s="182"/>
    </row>
    <row r="20" spans="1:27">
      <c r="A20" s="182"/>
      <c r="B20" s="67"/>
      <c r="C20" s="68">
        <v>2.1</v>
      </c>
      <c r="D20" s="68"/>
      <c r="E20" s="68" t="s">
        <v>33</v>
      </c>
      <c r="F20" s="68"/>
      <c r="G20" s="70"/>
      <c r="H20" s="151">
        <v>0</v>
      </c>
      <c r="I20" s="151">
        <v>0</v>
      </c>
      <c r="J20" s="608">
        <f t="shared" si="1"/>
        <v>0</v>
      </c>
      <c r="K20" s="151">
        <v>0</v>
      </c>
      <c r="L20" s="151">
        <v>0</v>
      </c>
      <c r="M20" s="262">
        <f t="shared" si="9"/>
        <v>0</v>
      </c>
      <c r="N20" s="608">
        <f t="shared" si="2"/>
        <v>0</v>
      </c>
      <c r="O20" s="151">
        <v>0</v>
      </c>
      <c r="P20" s="570">
        <f t="shared" si="3"/>
        <v>0</v>
      </c>
      <c r="Q20" s="182"/>
      <c r="R20" s="365">
        <f t="shared" si="10"/>
        <v>0</v>
      </c>
      <c r="S20" s="570">
        <f t="shared" si="11"/>
        <v>0</v>
      </c>
      <c r="T20" s="182"/>
      <c r="U20" s="565">
        <v>0</v>
      </c>
      <c r="V20" s="570">
        <f t="shared" si="5"/>
        <v>0</v>
      </c>
      <c r="W20" s="564">
        <v>0</v>
      </c>
      <c r="X20" s="570">
        <f t="shared" si="7"/>
        <v>0</v>
      </c>
      <c r="Y20" s="564">
        <v>0</v>
      </c>
      <c r="Z20" s="570">
        <f t="shared" si="8"/>
        <v>0</v>
      </c>
      <c r="AA20" s="182"/>
    </row>
    <row r="21" spans="1:27">
      <c r="A21" s="182"/>
      <c r="B21" s="67"/>
      <c r="C21" s="68">
        <v>2.2000000000000002</v>
      </c>
      <c r="D21" s="68"/>
      <c r="E21" s="68" t="s">
        <v>34</v>
      </c>
      <c r="F21" s="68"/>
      <c r="G21" s="70"/>
      <c r="H21" s="151">
        <v>0</v>
      </c>
      <c r="I21" s="151">
        <v>0</v>
      </c>
      <c r="J21" s="608">
        <f t="shared" si="1"/>
        <v>0</v>
      </c>
      <c r="K21" s="151">
        <v>0</v>
      </c>
      <c r="L21" s="151">
        <v>0</v>
      </c>
      <c r="M21" s="262">
        <f t="shared" si="9"/>
        <v>0</v>
      </c>
      <c r="N21" s="608">
        <f t="shared" si="2"/>
        <v>0</v>
      </c>
      <c r="O21" s="151">
        <v>0</v>
      </c>
      <c r="P21" s="570">
        <f t="shared" si="3"/>
        <v>0</v>
      </c>
      <c r="Q21" s="182"/>
      <c r="R21" s="365">
        <f t="shared" si="10"/>
        <v>0</v>
      </c>
      <c r="S21" s="570">
        <f t="shared" si="11"/>
        <v>0</v>
      </c>
      <c r="T21" s="182"/>
      <c r="U21" s="565">
        <v>0</v>
      </c>
      <c r="V21" s="570">
        <f t="shared" si="5"/>
        <v>0</v>
      </c>
      <c r="W21" s="564">
        <v>0</v>
      </c>
      <c r="X21" s="570">
        <f t="shared" si="7"/>
        <v>0</v>
      </c>
      <c r="Y21" s="564">
        <v>0</v>
      </c>
      <c r="Z21" s="570">
        <f t="shared" si="8"/>
        <v>0</v>
      </c>
      <c r="AA21" s="182"/>
    </row>
    <row r="22" spans="1:27">
      <c r="A22" s="182"/>
      <c r="B22" s="67"/>
      <c r="C22" s="68">
        <v>2.2999999999999998</v>
      </c>
      <c r="D22" s="68"/>
      <c r="E22" s="68" t="s">
        <v>35</v>
      </c>
      <c r="F22" s="68"/>
      <c r="G22" s="70"/>
      <c r="H22" s="151">
        <v>0</v>
      </c>
      <c r="I22" s="151">
        <v>0</v>
      </c>
      <c r="J22" s="608">
        <f t="shared" si="1"/>
        <v>0</v>
      </c>
      <c r="K22" s="151">
        <v>0</v>
      </c>
      <c r="L22" s="151">
        <v>0</v>
      </c>
      <c r="M22" s="262">
        <f t="shared" si="9"/>
        <v>0</v>
      </c>
      <c r="N22" s="608">
        <f t="shared" si="2"/>
        <v>0</v>
      </c>
      <c r="O22" s="151">
        <v>0</v>
      </c>
      <c r="P22" s="570">
        <f t="shared" si="3"/>
        <v>0</v>
      </c>
      <c r="Q22" s="182"/>
      <c r="R22" s="365">
        <f t="shared" si="10"/>
        <v>0</v>
      </c>
      <c r="S22" s="570">
        <f t="shared" si="11"/>
        <v>0</v>
      </c>
      <c r="T22" s="182"/>
      <c r="U22" s="565">
        <v>0</v>
      </c>
      <c r="V22" s="570">
        <f t="shared" si="5"/>
        <v>0</v>
      </c>
      <c r="W22" s="564">
        <v>0</v>
      </c>
      <c r="X22" s="570">
        <f t="shared" si="7"/>
        <v>0</v>
      </c>
      <c r="Y22" s="564">
        <v>0</v>
      </c>
      <c r="Z22" s="570">
        <f t="shared" si="8"/>
        <v>0</v>
      </c>
      <c r="AA22" s="182"/>
    </row>
    <row r="23" spans="1:27">
      <c r="A23" s="182"/>
      <c r="B23" s="67"/>
      <c r="C23" s="68">
        <v>2.4</v>
      </c>
      <c r="D23" s="68"/>
      <c r="E23" s="68" t="s">
        <v>36</v>
      </c>
      <c r="F23" s="68"/>
      <c r="G23" s="70"/>
      <c r="H23" s="151">
        <v>0</v>
      </c>
      <c r="I23" s="151">
        <v>0</v>
      </c>
      <c r="J23" s="608">
        <f t="shared" si="1"/>
        <v>0</v>
      </c>
      <c r="K23" s="151">
        <v>0</v>
      </c>
      <c r="L23" s="151">
        <v>0</v>
      </c>
      <c r="M23" s="262">
        <f t="shared" si="9"/>
        <v>0</v>
      </c>
      <c r="N23" s="608">
        <f t="shared" si="2"/>
        <v>0</v>
      </c>
      <c r="O23" s="151">
        <v>0</v>
      </c>
      <c r="P23" s="570">
        <f t="shared" si="3"/>
        <v>0</v>
      </c>
      <c r="Q23" s="182"/>
      <c r="R23" s="365">
        <f t="shared" si="10"/>
        <v>0</v>
      </c>
      <c r="S23" s="570">
        <f t="shared" si="11"/>
        <v>0</v>
      </c>
      <c r="T23" s="182"/>
      <c r="U23" s="565">
        <v>0</v>
      </c>
      <c r="V23" s="570">
        <f t="shared" si="5"/>
        <v>0</v>
      </c>
      <c r="W23" s="564">
        <v>0</v>
      </c>
      <c r="X23" s="570">
        <f t="shared" si="7"/>
        <v>0</v>
      </c>
      <c r="Y23" s="564">
        <v>0</v>
      </c>
      <c r="Z23" s="570">
        <f t="shared" si="8"/>
        <v>0</v>
      </c>
      <c r="AA23" s="182"/>
    </row>
    <row r="24" spans="1:27" ht="15">
      <c r="A24" s="182"/>
      <c r="B24" s="63">
        <v>3</v>
      </c>
      <c r="C24" s="64"/>
      <c r="D24" s="64" t="s">
        <v>37</v>
      </c>
      <c r="E24" s="64"/>
      <c r="F24" s="64"/>
      <c r="G24" s="66"/>
      <c r="H24" s="262">
        <f>SUM(H25:H26)</f>
        <v>0</v>
      </c>
      <c r="I24" s="262">
        <f t="shared" ref="I24:O24" si="16">SUM(I25:I26)</f>
        <v>0</v>
      </c>
      <c r="J24" s="608">
        <f t="shared" si="1"/>
        <v>0</v>
      </c>
      <c r="K24" s="262">
        <f t="shared" si="16"/>
        <v>0</v>
      </c>
      <c r="L24" s="262">
        <f t="shared" si="16"/>
        <v>0</v>
      </c>
      <c r="M24" s="262">
        <f t="shared" si="9"/>
        <v>0</v>
      </c>
      <c r="N24" s="608">
        <f t="shared" si="2"/>
        <v>0</v>
      </c>
      <c r="O24" s="262">
        <f t="shared" si="16"/>
        <v>0</v>
      </c>
      <c r="P24" s="570">
        <f t="shared" si="3"/>
        <v>0</v>
      </c>
      <c r="Q24" s="182"/>
      <c r="R24" s="365">
        <f t="shared" si="10"/>
        <v>0</v>
      </c>
      <c r="S24" s="570">
        <f t="shared" si="11"/>
        <v>0</v>
      </c>
      <c r="T24" s="182"/>
      <c r="U24" s="365">
        <f t="shared" ref="U24" si="17">SUM(U25:U26)</f>
        <v>0</v>
      </c>
      <c r="V24" s="570">
        <f t="shared" si="5"/>
        <v>0</v>
      </c>
      <c r="W24" s="344">
        <f t="shared" ref="W24" si="18">SUM(W25:W26)</f>
        <v>0</v>
      </c>
      <c r="X24" s="570">
        <f t="shared" si="7"/>
        <v>0</v>
      </c>
      <c r="Y24" s="344">
        <f t="shared" ref="Y24" si="19">SUM(Y25:Y26)</f>
        <v>0</v>
      </c>
      <c r="Z24" s="570">
        <f t="shared" si="8"/>
        <v>0</v>
      </c>
      <c r="AA24" s="182"/>
    </row>
    <row r="25" spans="1:27">
      <c r="A25" s="182"/>
      <c r="B25" s="67"/>
      <c r="C25" s="68">
        <v>3.1</v>
      </c>
      <c r="D25" s="68"/>
      <c r="E25" s="68" t="s">
        <v>38</v>
      </c>
      <c r="F25" s="68"/>
      <c r="G25" s="70"/>
      <c r="H25" s="151">
        <v>0</v>
      </c>
      <c r="I25" s="151">
        <v>0</v>
      </c>
      <c r="J25" s="608">
        <f t="shared" si="1"/>
        <v>0</v>
      </c>
      <c r="K25" s="151">
        <v>0</v>
      </c>
      <c r="L25" s="151">
        <v>0</v>
      </c>
      <c r="M25" s="262">
        <f t="shared" si="9"/>
        <v>0</v>
      </c>
      <c r="N25" s="608">
        <f t="shared" si="2"/>
        <v>0</v>
      </c>
      <c r="O25" s="151">
        <v>0</v>
      </c>
      <c r="P25" s="570">
        <f t="shared" si="3"/>
        <v>0</v>
      </c>
      <c r="Q25" s="182"/>
      <c r="R25" s="365">
        <f t="shared" si="10"/>
        <v>0</v>
      </c>
      <c r="S25" s="570">
        <f t="shared" si="11"/>
        <v>0</v>
      </c>
      <c r="T25" s="182"/>
      <c r="U25" s="565">
        <v>0</v>
      </c>
      <c r="V25" s="570">
        <f t="shared" si="5"/>
        <v>0</v>
      </c>
      <c r="W25" s="564">
        <v>0</v>
      </c>
      <c r="X25" s="570">
        <f t="shared" si="7"/>
        <v>0</v>
      </c>
      <c r="Y25" s="564">
        <v>0</v>
      </c>
      <c r="Z25" s="570">
        <f t="shared" si="8"/>
        <v>0</v>
      </c>
      <c r="AA25" s="182"/>
    </row>
    <row r="26" spans="1:27">
      <c r="A26" s="182"/>
      <c r="B26" s="67"/>
      <c r="C26" s="68">
        <v>3.2</v>
      </c>
      <c r="D26" s="68"/>
      <c r="E26" s="68" t="s">
        <v>39</v>
      </c>
      <c r="F26" s="68"/>
      <c r="G26" s="70"/>
      <c r="H26" s="151">
        <v>0</v>
      </c>
      <c r="I26" s="151">
        <v>0</v>
      </c>
      <c r="J26" s="608">
        <f t="shared" si="1"/>
        <v>0</v>
      </c>
      <c r="K26" s="151">
        <v>0</v>
      </c>
      <c r="L26" s="151">
        <v>0</v>
      </c>
      <c r="M26" s="262">
        <f t="shared" si="9"/>
        <v>0</v>
      </c>
      <c r="N26" s="608">
        <f t="shared" si="2"/>
        <v>0</v>
      </c>
      <c r="O26" s="151">
        <v>0</v>
      </c>
      <c r="P26" s="570">
        <f t="shared" si="3"/>
        <v>0</v>
      </c>
      <c r="Q26" s="182"/>
      <c r="R26" s="365">
        <f t="shared" si="10"/>
        <v>0</v>
      </c>
      <c r="S26" s="570">
        <f t="shared" si="11"/>
        <v>0</v>
      </c>
      <c r="T26" s="182"/>
      <c r="U26" s="565">
        <v>0</v>
      </c>
      <c r="V26" s="570">
        <f t="shared" si="5"/>
        <v>0</v>
      </c>
      <c r="W26" s="564">
        <v>0</v>
      </c>
      <c r="X26" s="570">
        <f t="shared" si="7"/>
        <v>0</v>
      </c>
      <c r="Y26" s="564">
        <v>0</v>
      </c>
      <c r="Z26" s="570">
        <f t="shared" si="8"/>
        <v>0</v>
      </c>
      <c r="AA26" s="182"/>
    </row>
    <row r="27" spans="1:27" ht="15">
      <c r="A27" s="182"/>
      <c r="B27" s="71">
        <v>4</v>
      </c>
      <c r="C27" s="65"/>
      <c r="D27" s="65" t="s">
        <v>40</v>
      </c>
      <c r="E27" s="65"/>
      <c r="F27" s="65"/>
      <c r="G27" s="66"/>
      <c r="H27" s="151">
        <v>0</v>
      </c>
      <c r="I27" s="151">
        <v>0</v>
      </c>
      <c r="J27" s="608">
        <f t="shared" si="1"/>
        <v>0</v>
      </c>
      <c r="K27" s="151">
        <v>0</v>
      </c>
      <c r="L27" s="151">
        <v>0</v>
      </c>
      <c r="M27" s="262">
        <f t="shared" si="9"/>
        <v>0</v>
      </c>
      <c r="N27" s="608">
        <f t="shared" si="2"/>
        <v>0</v>
      </c>
      <c r="O27" s="151">
        <v>0</v>
      </c>
      <c r="P27" s="570">
        <f t="shared" si="3"/>
        <v>0</v>
      </c>
      <c r="Q27" s="182"/>
      <c r="R27" s="365">
        <f t="shared" si="10"/>
        <v>0</v>
      </c>
      <c r="S27" s="570">
        <f t="shared" si="11"/>
        <v>0</v>
      </c>
      <c r="T27" s="182"/>
      <c r="U27" s="565">
        <v>0</v>
      </c>
      <c r="V27" s="570">
        <f t="shared" si="5"/>
        <v>0</v>
      </c>
      <c r="W27" s="564">
        <v>0</v>
      </c>
      <c r="X27" s="570">
        <f t="shared" si="7"/>
        <v>0</v>
      </c>
      <c r="Y27" s="564">
        <v>0</v>
      </c>
      <c r="Z27" s="570">
        <f t="shared" si="8"/>
        <v>0</v>
      </c>
      <c r="AA27" s="182"/>
    </row>
    <row r="28" spans="1:27" ht="15">
      <c r="A28" s="182"/>
      <c r="B28" s="63">
        <v>5</v>
      </c>
      <c r="C28" s="64"/>
      <c r="D28" s="64" t="s">
        <v>41</v>
      </c>
      <c r="E28" s="64"/>
      <c r="F28" s="64"/>
      <c r="G28" s="66"/>
      <c r="H28" s="262">
        <f>SUM(H29:H31)</f>
        <v>0</v>
      </c>
      <c r="I28" s="262">
        <f t="shared" ref="I28:O28" si="20">SUM(I29:I31)</f>
        <v>0</v>
      </c>
      <c r="J28" s="608">
        <f t="shared" si="1"/>
        <v>0</v>
      </c>
      <c r="K28" s="262">
        <f t="shared" si="20"/>
        <v>0</v>
      </c>
      <c r="L28" s="262">
        <f t="shared" si="20"/>
        <v>0</v>
      </c>
      <c r="M28" s="262">
        <f t="shared" si="9"/>
        <v>0</v>
      </c>
      <c r="N28" s="608">
        <f t="shared" si="2"/>
        <v>0</v>
      </c>
      <c r="O28" s="262">
        <f t="shared" si="20"/>
        <v>0</v>
      </c>
      <c r="P28" s="570">
        <f t="shared" si="3"/>
        <v>0</v>
      </c>
      <c r="Q28" s="182"/>
      <c r="R28" s="365">
        <f t="shared" si="10"/>
        <v>0</v>
      </c>
      <c r="S28" s="570">
        <f t="shared" si="11"/>
        <v>0</v>
      </c>
      <c r="T28" s="182"/>
      <c r="U28" s="365">
        <f t="shared" ref="U28" si="21">SUM(U29:U31)</f>
        <v>0</v>
      </c>
      <c r="V28" s="570">
        <f t="shared" si="5"/>
        <v>0</v>
      </c>
      <c r="W28" s="344">
        <f t="shared" ref="W28" si="22">SUM(W29:W31)</f>
        <v>0</v>
      </c>
      <c r="X28" s="570">
        <f t="shared" si="7"/>
        <v>0</v>
      </c>
      <c r="Y28" s="344">
        <f t="shared" ref="Y28" si="23">SUM(Y29:Y31)</f>
        <v>0</v>
      </c>
      <c r="Z28" s="570">
        <f t="shared" si="8"/>
        <v>0</v>
      </c>
      <c r="AA28" s="182"/>
    </row>
    <row r="29" spans="1:27">
      <c r="A29" s="182"/>
      <c r="B29" s="67"/>
      <c r="C29" s="68">
        <v>5.0999999999999996</v>
      </c>
      <c r="D29" s="68"/>
      <c r="E29" s="68" t="s">
        <v>42</v>
      </c>
      <c r="F29" s="68"/>
      <c r="G29" s="70"/>
      <c r="H29" s="151">
        <v>0</v>
      </c>
      <c r="I29" s="151">
        <v>0</v>
      </c>
      <c r="J29" s="608">
        <f t="shared" si="1"/>
        <v>0</v>
      </c>
      <c r="K29" s="151">
        <v>0</v>
      </c>
      <c r="L29" s="151">
        <v>0</v>
      </c>
      <c r="M29" s="262">
        <f t="shared" si="9"/>
        <v>0</v>
      </c>
      <c r="N29" s="608">
        <f t="shared" si="2"/>
        <v>0</v>
      </c>
      <c r="O29" s="151">
        <v>0</v>
      </c>
      <c r="P29" s="570">
        <f t="shared" si="3"/>
        <v>0</v>
      </c>
      <c r="Q29" s="182"/>
      <c r="R29" s="365">
        <f t="shared" si="10"/>
        <v>0</v>
      </c>
      <c r="S29" s="570">
        <f t="shared" si="11"/>
        <v>0</v>
      </c>
      <c r="T29" s="182"/>
      <c r="U29" s="565">
        <v>0</v>
      </c>
      <c r="V29" s="570">
        <f t="shared" si="5"/>
        <v>0</v>
      </c>
      <c r="W29" s="564">
        <v>0</v>
      </c>
      <c r="X29" s="570">
        <f t="shared" si="7"/>
        <v>0</v>
      </c>
      <c r="Y29" s="564">
        <v>0</v>
      </c>
      <c r="Z29" s="570">
        <f t="shared" si="8"/>
        <v>0</v>
      </c>
      <c r="AA29" s="182"/>
    </row>
    <row r="30" spans="1:27">
      <c r="A30" s="182"/>
      <c r="B30" s="67"/>
      <c r="C30" s="68">
        <v>5.2</v>
      </c>
      <c r="D30" s="68"/>
      <c r="E30" s="68" t="s">
        <v>43</v>
      </c>
      <c r="F30" s="68"/>
      <c r="G30" s="70"/>
      <c r="H30" s="151">
        <v>0</v>
      </c>
      <c r="I30" s="151">
        <v>0</v>
      </c>
      <c r="J30" s="608">
        <f t="shared" si="1"/>
        <v>0</v>
      </c>
      <c r="K30" s="151">
        <v>0</v>
      </c>
      <c r="L30" s="151">
        <v>0</v>
      </c>
      <c r="M30" s="262">
        <f t="shared" si="9"/>
        <v>0</v>
      </c>
      <c r="N30" s="608">
        <f t="shared" si="2"/>
        <v>0</v>
      </c>
      <c r="O30" s="151">
        <v>0</v>
      </c>
      <c r="P30" s="570">
        <f t="shared" si="3"/>
        <v>0</v>
      </c>
      <c r="Q30" s="182"/>
      <c r="R30" s="365">
        <f t="shared" si="10"/>
        <v>0</v>
      </c>
      <c r="S30" s="570">
        <f t="shared" si="11"/>
        <v>0</v>
      </c>
      <c r="T30" s="182"/>
      <c r="U30" s="565">
        <v>0</v>
      </c>
      <c r="V30" s="570">
        <f t="shared" si="5"/>
        <v>0</v>
      </c>
      <c r="W30" s="564">
        <v>0</v>
      </c>
      <c r="X30" s="570">
        <f t="shared" si="7"/>
        <v>0</v>
      </c>
      <c r="Y30" s="564">
        <v>0</v>
      </c>
      <c r="Z30" s="570">
        <f t="shared" si="8"/>
        <v>0</v>
      </c>
      <c r="AA30" s="182"/>
    </row>
    <row r="31" spans="1:27">
      <c r="A31" s="182"/>
      <c r="B31" s="67"/>
      <c r="C31" s="68">
        <v>5.3</v>
      </c>
      <c r="D31" s="68"/>
      <c r="E31" s="68" t="s">
        <v>44</v>
      </c>
      <c r="F31" s="68"/>
      <c r="G31" s="70"/>
      <c r="H31" s="151">
        <v>0</v>
      </c>
      <c r="I31" s="151">
        <v>0</v>
      </c>
      <c r="J31" s="608">
        <f t="shared" si="1"/>
        <v>0</v>
      </c>
      <c r="K31" s="151">
        <v>0</v>
      </c>
      <c r="L31" s="151">
        <v>0</v>
      </c>
      <c r="M31" s="262">
        <f t="shared" si="9"/>
        <v>0</v>
      </c>
      <c r="N31" s="608">
        <f t="shared" si="2"/>
        <v>0</v>
      </c>
      <c r="O31" s="151">
        <v>0</v>
      </c>
      <c r="P31" s="570">
        <f t="shared" si="3"/>
        <v>0</v>
      </c>
      <c r="Q31" s="182"/>
      <c r="R31" s="365">
        <f t="shared" si="10"/>
        <v>0</v>
      </c>
      <c r="S31" s="570">
        <f t="shared" si="11"/>
        <v>0</v>
      </c>
      <c r="T31" s="182"/>
      <c r="U31" s="565">
        <v>0</v>
      </c>
      <c r="V31" s="570">
        <f t="shared" si="5"/>
        <v>0</v>
      </c>
      <c r="W31" s="564">
        <v>0</v>
      </c>
      <c r="X31" s="570">
        <f t="shared" si="7"/>
        <v>0</v>
      </c>
      <c r="Y31" s="564">
        <v>0</v>
      </c>
      <c r="Z31" s="570">
        <f t="shared" si="8"/>
        <v>0</v>
      </c>
      <c r="AA31" s="182"/>
    </row>
    <row r="32" spans="1:27" ht="15">
      <c r="A32" s="182"/>
      <c r="B32" s="63">
        <v>6</v>
      </c>
      <c r="C32" s="64"/>
      <c r="D32" s="64" t="s">
        <v>45</v>
      </c>
      <c r="E32" s="64"/>
      <c r="F32" s="64"/>
      <c r="G32" s="66"/>
      <c r="H32" s="262">
        <f>SUM(H33:H34)</f>
        <v>0</v>
      </c>
      <c r="I32" s="262">
        <f t="shared" ref="I32:O32" si="24">SUM(I33:I34)</f>
        <v>0</v>
      </c>
      <c r="J32" s="608">
        <f t="shared" si="1"/>
        <v>0</v>
      </c>
      <c r="K32" s="262">
        <f t="shared" si="24"/>
        <v>0</v>
      </c>
      <c r="L32" s="262">
        <f t="shared" si="24"/>
        <v>0</v>
      </c>
      <c r="M32" s="262">
        <f t="shared" si="9"/>
        <v>0</v>
      </c>
      <c r="N32" s="608">
        <f t="shared" si="2"/>
        <v>0</v>
      </c>
      <c r="O32" s="262">
        <f t="shared" si="24"/>
        <v>0</v>
      </c>
      <c r="P32" s="570">
        <f t="shared" si="3"/>
        <v>0</v>
      </c>
      <c r="Q32" s="182"/>
      <c r="R32" s="365">
        <f t="shared" si="10"/>
        <v>0</v>
      </c>
      <c r="S32" s="570">
        <f t="shared" si="11"/>
        <v>0</v>
      </c>
      <c r="T32" s="182"/>
      <c r="U32" s="365">
        <f t="shared" ref="U32" si="25">SUM(U33:U34)</f>
        <v>0</v>
      </c>
      <c r="V32" s="570">
        <f t="shared" si="5"/>
        <v>0</v>
      </c>
      <c r="W32" s="344">
        <f t="shared" ref="W32" si="26">SUM(W33:W34)</f>
        <v>0</v>
      </c>
      <c r="X32" s="570">
        <f t="shared" si="7"/>
        <v>0</v>
      </c>
      <c r="Y32" s="344">
        <f t="shared" ref="Y32" si="27">SUM(Y33:Y34)</f>
        <v>0</v>
      </c>
      <c r="Z32" s="570">
        <f t="shared" si="8"/>
        <v>0</v>
      </c>
      <c r="AA32" s="182"/>
    </row>
    <row r="33" spans="1:27">
      <c r="A33" s="182"/>
      <c r="B33" s="67"/>
      <c r="C33" s="68">
        <v>6.1</v>
      </c>
      <c r="D33" s="68"/>
      <c r="E33" s="68" t="s">
        <v>46</v>
      </c>
      <c r="F33" s="68"/>
      <c r="G33" s="72"/>
      <c r="H33" s="151">
        <v>0</v>
      </c>
      <c r="I33" s="151">
        <v>0</v>
      </c>
      <c r="J33" s="608">
        <f t="shared" si="1"/>
        <v>0</v>
      </c>
      <c r="K33" s="151">
        <v>0</v>
      </c>
      <c r="L33" s="151">
        <v>0</v>
      </c>
      <c r="M33" s="262">
        <f t="shared" si="9"/>
        <v>0</v>
      </c>
      <c r="N33" s="608">
        <f t="shared" si="2"/>
        <v>0</v>
      </c>
      <c r="O33" s="151">
        <v>0</v>
      </c>
      <c r="P33" s="570">
        <f t="shared" si="3"/>
        <v>0</v>
      </c>
      <c r="Q33" s="182"/>
      <c r="R33" s="365">
        <f t="shared" si="10"/>
        <v>0</v>
      </c>
      <c r="S33" s="570">
        <f t="shared" si="11"/>
        <v>0</v>
      </c>
      <c r="T33" s="182"/>
      <c r="U33" s="565">
        <v>0</v>
      </c>
      <c r="V33" s="570">
        <f t="shared" si="5"/>
        <v>0</v>
      </c>
      <c r="W33" s="564">
        <v>0</v>
      </c>
      <c r="X33" s="570">
        <f t="shared" si="7"/>
        <v>0</v>
      </c>
      <c r="Y33" s="564">
        <v>0</v>
      </c>
      <c r="Z33" s="570">
        <f t="shared" si="8"/>
        <v>0</v>
      </c>
      <c r="AA33" s="182"/>
    </row>
    <row r="34" spans="1:27">
      <c r="A34" s="182"/>
      <c r="B34" s="67"/>
      <c r="C34" s="68">
        <v>6.2</v>
      </c>
      <c r="D34" s="68"/>
      <c r="E34" s="68" t="s">
        <v>44</v>
      </c>
      <c r="F34" s="68"/>
      <c r="G34" s="72"/>
      <c r="H34" s="151">
        <v>0</v>
      </c>
      <c r="I34" s="151">
        <v>0</v>
      </c>
      <c r="J34" s="608">
        <f t="shared" si="1"/>
        <v>0</v>
      </c>
      <c r="K34" s="151">
        <v>0</v>
      </c>
      <c r="L34" s="151">
        <v>0</v>
      </c>
      <c r="M34" s="262">
        <f t="shared" si="9"/>
        <v>0</v>
      </c>
      <c r="N34" s="608">
        <f t="shared" si="2"/>
        <v>0</v>
      </c>
      <c r="O34" s="151">
        <v>0</v>
      </c>
      <c r="P34" s="570">
        <f t="shared" si="3"/>
        <v>0</v>
      </c>
      <c r="Q34" s="182"/>
      <c r="R34" s="365">
        <f t="shared" si="10"/>
        <v>0</v>
      </c>
      <c r="S34" s="570">
        <f t="shared" si="11"/>
        <v>0</v>
      </c>
      <c r="T34" s="182"/>
      <c r="U34" s="565">
        <v>0</v>
      </c>
      <c r="V34" s="570">
        <f t="shared" si="5"/>
        <v>0</v>
      </c>
      <c r="W34" s="564">
        <v>0</v>
      </c>
      <c r="X34" s="570">
        <f t="shared" si="7"/>
        <v>0</v>
      </c>
      <c r="Y34" s="564">
        <v>0</v>
      </c>
      <c r="Z34" s="570">
        <f t="shared" si="8"/>
        <v>0</v>
      </c>
      <c r="AA34" s="182"/>
    </row>
    <row r="35" spans="1:27" ht="15">
      <c r="A35" s="182"/>
      <c r="B35" s="63">
        <v>7</v>
      </c>
      <c r="C35" s="64"/>
      <c r="D35" s="64" t="s">
        <v>47</v>
      </c>
      <c r="E35" s="65"/>
      <c r="F35" s="65"/>
      <c r="G35" s="66"/>
      <c r="H35" s="262">
        <f>SUM(H36:H40)</f>
        <v>0</v>
      </c>
      <c r="I35" s="262">
        <f t="shared" ref="I35:O35" si="28">SUM(I36:I40)</f>
        <v>0</v>
      </c>
      <c r="J35" s="608">
        <f t="shared" si="1"/>
        <v>0</v>
      </c>
      <c r="K35" s="262">
        <f t="shared" si="28"/>
        <v>0</v>
      </c>
      <c r="L35" s="262">
        <f t="shared" si="28"/>
        <v>0</v>
      </c>
      <c r="M35" s="262">
        <f t="shared" si="9"/>
        <v>0</v>
      </c>
      <c r="N35" s="608">
        <f t="shared" si="2"/>
        <v>0</v>
      </c>
      <c r="O35" s="262">
        <f t="shared" si="28"/>
        <v>0</v>
      </c>
      <c r="P35" s="570">
        <f t="shared" si="3"/>
        <v>0</v>
      </c>
      <c r="Q35" s="182"/>
      <c r="R35" s="365">
        <f t="shared" si="10"/>
        <v>0</v>
      </c>
      <c r="S35" s="570">
        <f t="shared" si="11"/>
        <v>0</v>
      </c>
      <c r="T35" s="182"/>
      <c r="U35" s="365">
        <f t="shared" ref="U35" si="29">SUM(U36:U40)</f>
        <v>0</v>
      </c>
      <c r="V35" s="570">
        <f t="shared" si="5"/>
        <v>0</v>
      </c>
      <c r="W35" s="344">
        <f t="shared" ref="W35" si="30">SUM(W36:W40)</f>
        <v>0</v>
      </c>
      <c r="X35" s="570">
        <f t="shared" si="7"/>
        <v>0</v>
      </c>
      <c r="Y35" s="344">
        <f t="shared" ref="Y35" si="31">SUM(Y36:Y40)</f>
        <v>0</v>
      </c>
      <c r="Z35" s="570">
        <f t="shared" si="8"/>
        <v>0</v>
      </c>
      <c r="AA35" s="182"/>
    </row>
    <row r="36" spans="1:27">
      <c r="A36" s="182"/>
      <c r="B36" s="73"/>
      <c r="C36" s="68">
        <v>7.1</v>
      </c>
      <c r="D36" s="69"/>
      <c r="E36" s="68" t="s">
        <v>48</v>
      </c>
      <c r="F36" s="68"/>
      <c r="G36" s="70"/>
      <c r="H36" s="151">
        <v>0</v>
      </c>
      <c r="I36" s="151">
        <v>0</v>
      </c>
      <c r="J36" s="608">
        <f t="shared" si="1"/>
        <v>0</v>
      </c>
      <c r="K36" s="151">
        <v>0</v>
      </c>
      <c r="L36" s="151">
        <v>0</v>
      </c>
      <c r="M36" s="262">
        <f t="shared" si="9"/>
        <v>0</v>
      </c>
      <c r="N36" s="608">
        <f t="shared" si="2"/>
        <v>0</v>
      </c>
      <c r="O36" s="151">
        <v>0</v>
      </c>
      <c r="P36" s="570">
        <f t="shared" si="3"/>
        <v>0</v>
      </c>
      <c r="Q36" s="182"/>
      <c r="R36" s="365">
        <f t="shared" si="10"/>
        <v>0</v>
      </c>
      <c r="S36" s="570">
        <f t="shared" si="11"/>
        <v>0</v>
      </c>
      <c r="T36" s="182"/>
      <c r="U36" s="565">
        <v>0</v>
      </c>
      <c r="V36" s="570">
        <f t="shared" si="5"/>
        <v>0</v>
      </c>
      <c r="W36" s="564">
        <v>0</v>
      </c>
      <c r="X36" s="570">
        <f t="shared" si="7"/>
        <v>0</v>
      </c>
      <c r="Y36" s="564">
        <v>0</v>
      </c>
      <c r="Z36" s="570">
        <f t="shared" si="8"/>
        <v>0</v>
      </c>
      <c r="AA36" s="182"/>
    </row>
    <row r="37" spans="1:27">
      <c r="A37" s="182"/>
      <c r="B37" s="73"/>
      <c r="C37" s="68">
        <v>7.2</v>
      </c>
      <c r="D37" s="69"/>
      <c r="E37" s="68" t="s">
        <v>49</v>
      </c>
      <c r="F37" s="68"/>
      <c r="G37" s="70"/>
      <c r="H37" s="151">
        <v>0</v>
      </c>
      <c r="I37" s="151">
        <v>0</v>
      </c>
      <c r="J37" s="608">
        <f t="shared" si="1"/>
        <v>0</v>
      </c>
      <c r="K37" s="151">
        <v>0</v>
      </c>
      <c r="L37" s="151">
        <v>0</v>
      </c>
      <c r="M37" s="262">
        <f t="shared" si="9"/>
        <v>0</v>
      </c>
      <c r="N37" s="608">
        <f t="shared" si="2"/>
        <v>0</v>
      </c>
      <c r="O37" s="151">
        <v>0</v>
      </c>
      <c r="P37" s="570">
        <f t="shared" si="3"/>
        <v>0</v>
      </c>
      <c r="Q37" s="182"/>
      <c r="R37" s="365">
        <f t="shared" si="10"/>
        <v>0</v>
      </c>
      <c r="S37" s="570">
        <f t="shared" si="11"/>
        <v>0</v>
      </c>
      <c r="T37" s="182"/>
      <c r="U37" s="565">
        <v>0</v>
      </c>
      <c r="V37" s="570">
        <f t="shared" si="5"/>
        <v>0</v>
      </c>
      <c r="W37" s="564">
        <v>0</v>
      </c>
      <c r="X37" s="570">
        <f t="shared" si="7"/>
        <v>0</v>
      </c>
      <c r="Y37" s="564">
        <v>0</v>
      </c>
      <c r="Z37" s="570">
        <f t="shared" si="8"/>
        <v>0</v>
      </c>
      <c r="AA37" s="182"/>
    </row>
    <row r="38" spans="1:27">
      <c r="A38" s="182"/>
      <c r="B38" s="73"/>
      <c r="C38" s="68">
        <v>7.3</v>
      </c>
      <c r="D38" s="69"/>
      <c r="E38" s="68" t="s">
        <v>50</v>
      </c>
      <c r="F38" s="68"/>
      <c r="G38" s="70"/>
      <c r="H38" s="151">
        <v>0</v>
      </c>
      <c r="I38" s="151">
        <v>0</v>
      </c>
      <c r="J38" s="608">
        <f t="shared" si="1"/>
        <v>0</v>
      </c>
      <c r="K38" s="151">
        <v>0</v>
      </c>
      <c r="L38" s="151">
        <v>0</v>
      </c>
      <c r="M38" s="262">
        <f t="shared" si="9"/>
        <v>0</v>
      </c>
      <c r="N38" s="608">
        <f t="shared" si="2"/>
        <v>0</v>
      </c>
      <c r="O38" s="151">
        <v>0</v>
      </c>
      <c r="P38" s="570">
        <f t="shared" si="3"/>
        <v>0</v>
      </c>
      <c r="Q38" s="182"/>
      <c r="R38" s="365">
        <f t="shared" si="10"/>
        <v>0</v>
      </c>
      <c r="S38" s="570">
        <f t="shared" si="11"/>
        <v>0</v>
      </c>
      <c r="T38" s="182"/>
      <c r="U38" s="565">
        <v>0</v>
      </c>
      <c r="V38" s="570">
        <f t="shared" si="5"/>
        <v>0</v>
      </c>
      <c r="W38" s="564">
        <v>0</v>
      </c>
      <c r="X38" s="570">
        <f t="shared" si="7"/>
        <v>0</v>
      </c>
      <c r="Y38" s="564">
        <v>0</v>
      </c>
      <c r="Z38" s="570">
        <f t="shared" si="8"/>
        <v>0</v>
      </c>
      <c r="AA38" s="182"/>
    </row>
    <row r="39" spans="1:27">
      <c r="A39" s="182"/>
      <c r="B39" s="73"/>
      <c r="C39" s="68">
        <v>7.4</v>
      </c>
      <c r="D39" s="69"/>
      <c r="E39" s="68" t="s">
        <v>51</v>
      </c>
      <c r="F39" s="68"/>
      <c r="G39" s="70"/>
      <c r="H39" s="151">
        <v>0</v>
      </c>
      <c r="I39" s="151">
        <v>0</v>
      </c>
      <c r="J39" s="608">
        <f t="shared" si="1"/>
        <v>0</v>
      </c>
      <c r="K39" s="151">
        <v>0</v>
      </c>
      <c r="L39" s="151">
        <v>0</v>
      </c>
      <c r="M39" s="262">
        <f t="shared" si="9"/>
        <v>0</v>
      </c>
      <c r="N39" s="608">
        <f t="shared" si="2"/>
        <v>0</v>
      </c>
      <c r="O39" s="151">
        <v>0</v>
      </c>
      <c r="P39" s="570">
        <f t="shared" si="3"/>
        <v>0</v>
      </c>
      <c r="Q39" s="182"/>
      <c r="R39" s="365">
        <f t="shared" si="10"/>
        <v>0</v>
      </c>
      <c r="S39" s="570">
        <f t="shared" si="11"/>
        <v>0</v>
      </c>
      <c r="T39" s="182"/>
      <c r="U39" s="565">
        <v>0</v>
      </c>
      <c r="V39" s="570">
        <f t="shared" si="5"/>
        <v>0</v>
      </c>
      <c r="W39" s="564">
        <v>0</v>
      </c>
      <c r="X39" s="570">
        <f t="shared" si="7"/>
        <v>0</v>
      </c>
      <c r="Y39" s="564">
        <v>0</v>
      </c>
      <c r="Z39" s="570">
        <f t="shared" si="8"/>
        <v>0</v>
      </c>
      <c r="AA39" s="182"/>
    </row>
    <row r="40" spans="1:27">
      <c r="A40" s="182"/>
      <c r="B40" s="73"/>
      <c r="C40" s="68">
        <v>7.5</v>
      </c>
      <c r="D40" s="69"/>
      <c r="E40" s="68" t="s">
        <v>44</v>
      </c>
      <c r="F40" s="68"/>
      <c r="G40" s="70"/>
      <c r="H40" s="151">
        <v>0</v>
      </c>
      <c r="I40" s="151">
        <v>0</v>
      </c>
      <c r="J40" s="608">
        <f t="shared" si="1"/>
        <v>0</v>
      </c>
      <c r="K40" s="151">
        <v>0</v>
      </c>
      <c r="L40" s="151">
        <v>0</v>
      </c>
      <c r="M40" s="262">
        <f t="shared" si="9"/>
        <v>0</v>
      </c>
      <c r="N40" s="608">
        <f t="shared" si="2"/>
        <v>0</v>
      </c>
      <c r="O40" s="151">
        <v>0</v>
      </c>
      <c r="P40" s="570">
        <f t="shared" si="3"/>
        <v>0</v>
      </c>
      <c r="Q40" s="182"/>
      <c r="R40" s="365">
        <f t="shared" si="10"/>
        <v>0</v>
      </c>
      <c r="S40" s="570">
        <f t="shared" si="11"/>
        <v>0</v>
      </c>
      <c r="T40" s="182"/>
      <c r="U40" s="565">
        <v>0</v>
      </c>
      <c r="V40" s="570">
        <f t="shared" si="5"/>
        <v>0</v>
      </c>
      <c r="W40" s="564">
        <v>0</v>
      </c>
      <c r="X40" s="570">
        <f t="shared" si="7"/>
        <v>0</v>
      </c>
      <c r="Y40" s="564">
        <v>0</v>
      </c>
      <c r="Z40" s="570">
        <f t="shared" si="8"/>
        <v>0</v>
      </c>
      <c r="AA40" s="182"/>
    </row>
    <row r="41" spans="1:27" ht="15">
      <c r="A41" s="182"/>
      <c r="B41" s="71">
        <v>8</v>
      </c>
      <c r="C41" s="64"/>
      <c r="D41" s="64" t="s">
        <v>52</v>
      </c>
      <c r="E41" s="64"/>
      <c r="F41" s="64"/>
      <c r="G41" s="66"/>
      <c r="H41" s="262">
        <f>SUM(H42,H47,H54)</f>
        <v>0</v>
      </c>
      <c r="I41" s="262">
        <f t="shared" ref="I41:O41" si="32">SUM(I42,I47,I54)</f>
        <v>0</v>
      </c>
      <c r="J41" s="608">
        <f t="shared" si="1"/>
        <v>0</v>
      </c>
      <c r="K41" s="262">
        <f t="shared" si="32"/>
        <v>0</v>
      </c>
      <c r="L41" s="262">
        <f t="shared" si="32"/>
        <v>0</v>
      </c>
      <c r="M41" s="262">
        <f t="shared" si="9"/>
        <v>0</v>
      </c>
      <c r="N41" s="608">
        <f t="shared" si="2"/>
        <v>0</v>
      </c>
      <c r="O41" s="262">
        <f t="shared" si="32"/>
        <v>0</v>
      </c>
      <c r="P41" s="570">
        <f t="shared" si="3"/>
        <v>0</v>
      </c>
      <c r="Q41" s="182"/>
      <c r="R41" s="365">
        <f t="shared" si="10"/>
        <v>0</v>
      </c>
      <c r="S41" s="570">
        <f t="shared" si="11"/>
        <v>0</v>
      </c>
      <c r="T41" s="182"/>
      <c r="U41" s="365">
        <f t="shared" ref="U41" si="33">SUM(U42,U47,U54)</f>
        <v>0</v>
      </c>
      <c r="V41" s="570">
        <f t="shared" si="5"/>
        <v>0</v>
      </c>
      <c r="W41" s="344">
        <f t="shared" ref="W41" si="34">SUM(W42,W47,W54)</f>
        <v>0</v>
      </c>
      <c r="X41" s="570">
        <f t="shared" si="7"/>
        <v>0</v>
      </c>
      <c r="Y41" s="344">
        <f t="shared" ref="Y41" si="35">SUM(Y42,Y47,Y54)</f>
        <v>0</v>
      </c>
      <c r="Z41" s="570">
        <f t="shared" si="8"/>
        <v>0</v>
      </c>
      <c r="AA41" s="182"/>
    </row>
    <row r="42" spans="1:27">
      <c r="A42" s="182"/>
      <c r="B42" s="73"/>
      <c r="C42" s="69">
        <v>8.1</v>
      </c>
      <c r="D42" s="68"/>
      <c r="E42" s="68" t="s">
        <v>53</v>
      </c>
      <c r="F42" s="68"/>
      <c r="G42" s="74"/>
      <c r="H42" s="262">
        <f>SUM(H43:H46)</f>
        <v>0</v>
      </c>
      <c r="I42" s="262">
        <f t="shared" ref="I42:O42" si="36">SUM(I43:I46)</f>
        <v>0</v>
      </c>
      <c r="J42" s="608">
        <f t="shared" si="1"/>
        <v>0</v>
      </c>
      <c r="K42" s="262">
        <f t="shared" si="36"/>
        <v>0</v>
      </c>
      <c r="L42" s="262">
        <f t="shared" si="36"/>
        <v>0</v>
      </c>
      <c r="M42" s="262">
        <f t="shared" si="9"/>
        <v>0</v>
      </c>
      <c r="N42" s="608">
        <f t="shared" si="2"/>
        <v>0</v>
      </c>
      <c r="O42" s="262">
        <f t="shared" si="36"/>
        <v>0</v>
      </c>
      <c r="P42" s="570">
        <f t="shared" si="3"/>
        <v>0</v>
      </c>
      <c r="Q42" s="182"/>
      <c r="R42" s="365">
        <f t="shared" si="10"/>
        <v>0</v>
      </c>
      <c r="S42" s="570">
        <f t="shared" si="11"/>
        <v>0</v>
      </c>
      <c r="T42" s="182"/>
      <c r="U42" s="365">
        <f t="shared" ref="U42" si="37">SUM(U43:U46)</f>
        <v>0</v>
      </c>
      <c r="V42" s="570">
        <f t="shared" si="5"/>
        <v>0</v>
      </c>
      <c r="W42" s="344">
        <f t="shared" ref="W42" si="38">SUM(W43:W46)</f>
        <v>0</v>
      </c>
      <c r="X42" s="570">
        <f t="shared" si="7"/>
        <v>0</v>
      </c>
      <c r="Y42" s="344">
        <f t="shared" ref="Y42" si="39">SUM(Y43:Y46)</f>
        <v>0</v>
      </c>
      <c r="Z42" s="570">
        <f t="shared" si="8"/>
        <v>0</v>
      </c>
      <c r="AA42" s="182"/>
    </row>
    <row r="43" spans="1:27">
      <c r="A43" s="182"/>
      <c r="B43" s="73"/>
      <c r="C43" s="69"/>
      <c r="D43" s="69" t="s">
        <v>54</v>
      </c>
      <c r="E43" s="68"/>
      <c r="F43" s="68" t="s">
        <v>55</v>
      </c>
      <c r="G43" s="75"/>
      <c r="H43" s="151">
        <v>0</v>
      </c>
      <c r="I43" s="151">
        <v>0</v>
      </c>
      <c r="J43" s="608">
        <f t="shared" si="1"/>
        <v>0</v>
      </c>
      <c r="K43" s="151">
        <v>0</v>
      </c>
      <c r="L43" s="151">
        <v>0</v>
      </c>
      <c r="M43" s="262">
        <f t="shared" si="9"/>
        <v>0</v>
      </c>
      <c r="N43" s="608">
        <f t="shared" si="2"/>
        <v>0</v>
      </c>
      <c r="O43" s="151">
        <v>0</v>
      </c>
      <c r="P43" s="570">
        <f t="shared" si="3"/>
        <v>0</v>
      </c>
      <c r="Q43" s="182"/>
      <c r="R43" s="365">
        <f t="shared" si="10"/>
        <v>0</v>
      </c>
      <c r="S43" s="570">
        <f t="shared" si="11"/>
        <v>0</v>
      </c>
      <c r="T43" s="182"/>
      <c r="U43" s="565">
        <v>0</v>
      </c>
      <c r="V43" s="570">
        <f t="shared" si="5"/>
        <v>0</v>
      </c>
      <c r="W43" s="564">
        <v>0</v>
      </c>
      <c r="X43" s="570">
        <f t="shared" si="7"/>
        <v>0</v>
      </c>
      <c r="Y43" s="564">
        <v>0</v>
      </c>
      <c r="Z43" s="570">
        <f t="shared" si="8"/>
        <v>0</v>
      </c>
      <c r="AA43" s="182"/>
    </row>
    <row r="44" spans="1:27">
      <c r="A44" s="182"/>
      <c r="B44" s="73"/>
      <c r="C44" s="69"/>
      <c r="D44" s="69" t="s">
        <v>56</v>
      </c>
      <c r="E44" s="68"/>
      <c r="F44" s="68" t="s">
        <v>57</v>
      </c>
      <c r="G44" s="75"/>
      <c r="H44" s="151">
        <v>0</v>
      </c>
      <c r="I44" s="151">
        <v>0</v>
      </c>
      <c r="J44" s="608">
        <f t="shared" ref="J44:J75" si="40">IFERROR(I44/$I$175,0)</f>
        <v>0</v>
      </c>
      <c r="K44" s="151">
        <v>0</v>
      </c>
      <c r="L44" s="151">
        <v>0</v>
      </c>
      <c r="M44" s="262">
        <f t="shared" si="9"/>
        <v>0</v>
      </c>
      <c r="N44" s="608">
        <f t="shared" ref="N44:N75" si="41">IFERROR(M44/$M$175,0)</f>
        <v>0</v>
      </c>
      <c r="O44" s="151">
        <v>0</v>
      </c>
      <c r="P44" s="570">
        <f t="shared" ref="P44:P75" si="42">IFERROR(O44/$O$175,0)</f>
        <v>0</v>
      </c>
      <c r="Q44" s="182"/>
      <c r="R44" s="365">
        <f t="shared" si="10"/>
        <v>0</v>
      </c>
      <c r="S44" s="570">
        <f t="shared" si="11"/>
        <v>0</v>
      </c>
      <c r="T44" s="182"/>
      <c r="U44" s="565">
        <v>0</v>
      </c>
      <c r="V44" s="570">
        <f t="shared" ref="V44:V75" si="43">IFERROR(U44/$U$175,0)</f>
        <v>0</v>
      </c>
      <c r="W44" s="564">
        <v>0</v>
      </c>
      <c r="X44" s="570">
        <f t="shared" ref="X44:X75" si="44">IFERROR(W44/$W$175,0)</f>
        <v>0</v>
      </c>
      <c r="Y44" s="564">
        <v>0</v>
      </c>
      <c r="Z44" s="570">
        <f t="shared" ref="Z44:Z75" si="45">IFERROR(Y44/$Y$175,0)</f>
        <v>0</v>
      </c>
      <c r="AA44" s="182"/>
    </row>
    <row r="45" spans="1:27">
      <c r="A45" s="182"/>
      <c r="B45" s="73"/>
      <c r="C45" s="69"/>
      <c r="D45" s="69" t="s">
        <v>58</v>
      </c>
      <c r="E45" s="68"/>
      <c r="F45" s="68" t="s">
        <v>59</v>
      </c>
      <c r="G45" s="75"/>
      <c r="H45" s="151">
        <v>0</v>
      </c>
      <c r="I45" s="151">
        <v>0</v>
      </c>
      <c r="J45" s="608">
        <f t="shared" si="40"/>
        <v>0</v>
      </c>
      <c r="K45" s="151">
        <v>0</v>
      </c>
      <c r="L45" s="151">
        <v>0</v>
      </c>
      <c r="M45" s="262">
        <f t="shared" si="9"/>
        <v>0</v>
      </c>
      <c r="N45" s="608">
        <f t="shared" si="41"/>
        <v>0</v>
      </c>
      <c r="O45" s="151">
        <v>0</v>
      </c>
      <c r="P45" s="570">
        <f t="shared" si="42"/>
        <v>0</v>
      </c>
      <c r="Q45" s="182"/>
      <c r="R45" s="365">
        <f t="shared" si="10"/>
        <v>0</v>
      </c>
      <c r="S45" s="570">
        <f t="shared" si="11"/>
        <v>0</v>
      </c>
      <c r="T45" s="182"/>
      <c r="U45" s="565">
        <v>0</v>
      </c>
      <c r="V45" s="570">
        <f t="shared" si="43"/>
        <v>0</v>
      </c>
      <c r="W45" s="564">
        <v>0</v>
      </c>
      <c r="X45" s="570">
        <f t="shared" si="44"/>
        <v>0</v>
      </c>
      <c r="Y45" s="564">
        <v>0</v>
      </c>
      <c r="Z45" s="570">
        <f t="shared" si="45"/>
        <v>0</v>
      </c>
      <c r="AA45" s="182"/>
    </row>
    <row r="46" spans="1:27">
      <c r="A46" s="182"/>
      <c r="B46" s="73"/>
      <c r="C46" s="69"/>
      <c r="D46" s="69" t="s">
        <v>60</v>
      </c>
      <c r="E46" s="68"/>
      <c r="F46" s="68" t="s">
        <v>61</v>
      </c>
      <c r="G46" s="75"/>
      <c r="H46" s="151">
        <v>0</v>
      </c>
      <c r="I46" s="151">
        <v>0</v>
      </c>
      <c r="J46" s="608">
        <f t="shared" si="40"/>
        <v>0</v>
      </c>
      <c r="K46" s="151">
        <v>0</v>
      </c>
      <c r="L46" s="151">
        <v>0</v>
      </c>
      <c r="M46" s="262">
        <f t="shared" si="9"/>
        <v>0</v>
      </c>
      <c r="N46" s="608">
        <f t="shared" si="41"/>
        <v>0</v>
      </c>
      <c r="O46" s="151">
        <v>0</v>
      </c>
      <c r="P46" s="570">
        <f t="shared" si="42"/>
        <v>0</v>
      </c>
      <c r="Q46" s="182"/>
      <c r="R46" s="365">
        <f t="shared" si="10"/>
        <v>0</v>
      </c>
      <c r="S46" s="570">
        <f t="shared" si="11"/>
        <v>0</v>
      </c>
      <c r="T46" s="182"/>
      <c r="U46" s="565">
        <v>0</v>
      </c>
      <c r="V46" s="570">
        <f t="shared" si="43"/>
        <v>0</v>
      </c>
      <c r="W46" s="564">
        <v>0</v>
      </c>
      <c r="X46" s="570">
        <f t="shared" si="44"/>
        <v>0</v>
      </c>
      <c r="Y46" s="564">
        <v>0</v>
      </c>
      <c r="Z46" s="570">
        <f t="shared" si="45"/>
        <v>0</v>
      </c>
      <c r="AA46" s="182"/>
    </row>
    <row r="47" spans="1:27">
      <c r="A47" s="182"/>
      <c r="B47" s="73"/>
      <c r="C47" s="69">
        <v>8.1999999999999993</v>
      </c>
      <c r="D47" s="69"/>
      <c r="E47" s="68" t="s">
        <v>62</v>
      </c>
      <c r="F47" s="68"/>
      <c r="G47" s="74"/>
      <c r="H47" s="262">
        <f>SUM(H48:H53)</f>
        <v>0</v>
      </c>
      <c r="I47" s="262">
        <f t="shared" ref="I47:O47" si="46">SUM(I48:I53)</f>
        <v>0</v>
      </c>
      <c r="J47" s="608">
        <f t="shared" si="40"/>
        <v>0</v>
      </c>
      <c r="K47" s="262">
        <f t="shared" si="46"/>
        <v>0</v>
      </c>
      <c r="L47" s="262">
        <f t="shared" si="46"/>
        <v>0</v>
      </c>
      <c r="M47" s="262">
        <f t="shared" si="9"/>
        <v>0</v>
      </c>
      <c r="N47" s="608">
        <f t="shared" si="41"/>
        <v>0</v>
      </c>
      <c r="O47" s="262">
        <f t="shared" si="46"/>
        <v>0</v>
      </c>
      <c r="P47" s="570">
        <f t="shared" si="42"/>
        <v>0</v>
      </c>
      <c r="Q47" s="182"/>
      <c r="R47" s="365">
        <f t="shared" si="10"/>
        <v>0</v>
      </c>
      <c r="S47" s="570">
        <f t="shared" si="11"/>
        <v>0</v>
      </c>
      <c r="T47" s="182"/>
      <c r="U47" s="365">
        <f t="shared" ref="U47" si="47">SUM(U48:U53)</f>
        <v>0</v>
      </c>
      <c r="V47" s="570">
        <f t="shared" si="43"/>
        <v>0</v>
      </c>
      <c r="W47" s="344">
        <f t="shared" ref="W47" si="48">SUM(W48:W53)</f>
        <v>0</v>
      </c>
      <c r="X47" s="570">
        <f t="shared" si="44"/>
        <v>0</v>
      </c>
      <c r="Y47" s="344">
        <f t="shared" ref="Y47" si="49">SUM(Y48:Y53)</f>
        <v>0</v>
      </c>
      <c r="Z47" s="570">
        <f t="shared" si="45"/>
        <v>0</v>
      </c>
      <c r="AA47" s="182"/>
    </row>
    <row r="48" spans="1:27">
      <c r="A48" s="182"/>
      <c r="B48" s="73"/>
      <c r="C48" s="69"/>
      <c r="D48" s="69" t="s">
        <v>63</v>
      </c>
      <c r="E48" s="68"/>
      <c r="F48" s="68" t="s">
        <v>64</v>
      </c>
      <c r="G48" s="75"/>
      <c r="H48" s="151">
        <v>0</v>
      </c>
      <c r="I48" s="151">
        <v>0</v>
      </c>
      <c r="J48" s="608">
        <f t="shared" si="40"/>
        <v>0</v>
      </c>
      <c r="K48" s="151">
        <v>0</v>
      </c>
      <c r="L48" s="151">
        <v>0</v>
      </c>
      <c r="M48" s="262">
        <f t="shared" si="9"/>
        <v>0</v>
      </c>
      <c r="N48" s="608">
        <f t="shared" si="41"/>
        <v>0</v>
      </c>
      <c r="O48" s="151">
        <v>0</v>
      </c>
      <c r="P48" s="570">
        <f t="shared" si="42"/>
        <v>0</v>
      </c>
      <c r="Q48" s="182"/>
      <c r="R48" s="365">
        <f t="shared" si="10"/>
        <v>0</v>
      </c>
      <c r="S48" s="570">
        <f t="shared" si="11"/>
        <v>0</v>
      </c>
      <c r="T48" s="182"/>
      <c r="U48" s="565">
        <v>0</v>
      </c>
      <c r="V48" s="570">
        <f t="shared" si="43"/>
        <v>0</v>
      </c>
      <c r="W48" s="564">
        <v>0</v>
      </c>
      <c r="X48" s="570">
        <f t="shared" si="44"/>
        <v>0</v>
      </c>
      <c r="Y48" s="564">
        <v>0</v>
      </c>
      <c r="Z48" s="570">
        <f t="shared" si="45"/>
        <v>0</v>
      </c>
      <c r="AA48" s="182"/>
    </row>
    <row r="49" spans="1:27">
      <c r="A49" s="182"/>
      <c r="B49" s="73"/>
      <c r="C49" s="69"/>
      <c r="D49" s="69" t="s">
        <v>65</v>
      </c>
      <c r="E49" s="68"/>
      <c r="F49" s="68" t="s">
        <v>66</v>
      </c>
      <c r="G49" s="75"/>
      <c r="H49" s="151">
        <v>0</v>
      </c>
      <c r="I49" s="151">
        <v>0</v>
      </c>
      <c r="J49" s="608">
        <f t="shared" si="40"/>
        <v>0</v>
      </c>
      <c r="K49" s="151">
        <v>0</v>
      </c>
      <c r="L49" s="151">
        <v>0</v>
      </c>
      <c r="M49" s="262">
        <f t="shared" si="9"/>
        <v>0</v>
      </c>
      <c r="N49" s="608">
        <f t="shared" si="41"/>
        <v>0</v>
      </c>
      <c r="O49" s="151">
        <v>0</v>
      </c>
      <c r="P49" s="570">
        <f t="shared" si="42"/>
        <v>0</v>
      </c>
      <c r="Q49" s="182"/>
      <c r="R49" s="365">
        <f t="shared" si="10"/>
        <v>0</v>
      </c>
      <c r="S49" s="570">
        <f t="shared" si="11"/>
        <v>0</v>
      </c>
      <c r="T49" s="182"/>
      <c r="U49" s="565">
        <v>0</v>
      </c>
      <c r="V49" s="570">
        <f t="shared" si="43"/>
        <v>0</v>
      </c>
      <c r="W49" s="564">
        <v>0</v>
      </c>
      <c r="X49" s="570">
        <f t="shared" si="44"/>
        <v>0</v>
      </c>
      <c r="Y49" s="564">
        <v>0</v>
      </c>
      <c r="Z49" s="570">
        <f t="shared" si="45"/>
        <v>0</v>
      </c>
      <c r="AA49" s="182"/>
    </row>
    <row r="50" spans="1:27">
      <c r="A50" s="182"/>
      <c r="B50" s="73"/>
      <c r="C50" s="69"/>
      <c r="D50" s="69" t="s">
        <v>67</v>
      </c>
      <c r="E50" s="68"/>
      <c r="F50" s="68" t="s">
        <v>68</v>
      </c>
      <c r="G50" s="75"/>
      <c r="H50" s="151">
        <v>0</v>
      </c>
      <c r="I50" s="151">
        <v>0</v>
      </c>
      <c r="J50" s="608">
        <f t="shared" si="40"/>
        <v>0</v>
      </c>
      <c r="K50" s="151">
        <v>0</v>
      </c>
      <c r="L50" s="151">
        <v>0</v>
      </c>
      <c r="M50" s="262">
        <f t="shared" si="9"/>
        <v>0</v>
      </c>
      <c r="N50" s="608">
        <f t="shared" si="41"/>
        <v>0</v>
      </c>
      <c r="O50" s="151">
        <v>0</v>
      </c>
      <c r="P50" s="570">
        <f t="shared" si="42"/>
        <v>0</v>
      </c>
      <c r="Q50" s="182"/>
      <c r="R50" s="365">
        <f t="shared" si="10"/>
        <v>0</v>
      </c>
      <c r="S50" s="570">
        <f t="shared" si="11"/>
        <v>0</v>
      </c>
      <c r="T50" s="182"/>
      <c r="U50" s="565">
        <v>0</v>
      </c>
      <c r="V50" s="570">
        <f t="shared" si="43"/>
        <v>0</v>
      </c>
      <c r="W50" s="564">
        <v>0</v>
      </c>
      <c r="X50" s="570">
        <f t="shared" si="44"/>
        <v>0</v>
      </c>
      <c r="Y50" s="564">
        <v>0</v>
      </c>
      <c r="Z50" s="570">
        <f t="shared" si="45"/>
        <v>0</v>
      </c>
      <c r="AA50" s="182"/>
    </row>
    <row r="51" spans="1:27">
      <c r="A51" s="182"/>
      <c r="B51" s="73"/>
      <c r="C51" s="69"/>
      <c r="D51" s="69" t="s">
        <v>69</v>
      </c>
      <c r="E51" s="68"/>
      <c r="F51" s="68" t="s">
        <v>70</v>
      </c>
      <c r="G51" s="75"/>
      <c r="H51" s="151">
        <v>0</v>
      </c>
      <c r="I51" s="151">
        <v>0</v>
      </c>
      <c r="J51" s="608">
        <f t="shared" si="40"/>
        <v>0</v>
      </c>
      <c r="K51" s="151">
        <v>0</v>
      </c>
      <c r="L51" s="151">
        <v>0</v>
      </c>
      <c r="M51" s="262">
        <f t="shared" si="9"/>
        <v>0</v>
      </c>
      <c r="N51" s="608">
        <f t="shared" si="41"/>
        <v>0</v>
      </c>
      <c r="O51" s="151">
        <v>0</v>
      </c>
      <c r="P51" s="570">
        <f t="shared" si="42"/>
        <v>0</v>
      </c>
      <c r="Q51" s="182"/>
      <c r="R51" s="365">
        <f t="shared" si="10"/>
        <v>0</v>
      </c>
      <c r="S51" s="570">
        <f t="shared" si="11"/>
        <v>0</v>
      </c>
      <c r="T51" s="182"/>
      <c r="U51" s="565">
        <v>0</v>
      </c>
      <c r="V51" s="570">
        <f t="shared" si="43"/>
        <v>0</v>
      </c>
      <c r="W51" s="564">
        <v>0</v>
      </c>
      <c r="X51" s="570">
        <f t="shared" si="44"/>
        <v>0</v>
      </c>
      <c r="Y51" s="564">
        <v>0</v>
      </c>
      <c r="Z51" s="570">
        <f t="shared" si="45"/>
        <v>0</v>
      </c>
      <c r="AA51" s="182"/>
    </row>
    <row r="52" spans="1:27">
      <c r="A52" s="182"/>
      <c r="B52" s="73"/>
      <c r="C52" s="69"/>
      <c r="D52" s="69" t="s">
        <v>71</v>
      </c>
      <c r="E52" s="68"/>
      <c r="F52" s="68" t="s">
        <v>72</v>
      </c>
      <c r="G52" s="75"/>
      <c r="H52" s="151">
        <v>0</v>
      </c>
      <c r="I52" s="151">
        <v>0</v>
      </c>
      <c r="J52" s="608">
        <f t="shared" si="40"/>
        <v>0</v>
      </c>
      <c r="K52" s="151">
        <v>0</v>
      </c>
      <c r="L52" s="151">
        <v>0</v>
      </c>
      <c r="M52" s="262">
        <f t="shared" si="9"/>
        <v>0</v>
      </c>
      <c r="N52" s="608">
        <f t="shared" si="41"/>
        <v>0</v>
      </c>
      <c r="O52" s="151">
        <v>0</v>
      </c>
      <c r="P52" s="570">
        <f t="shared" si="42"/>
        <v>0</v>
      </c>
      <c r="Q52" s="182"/>
      <c r="R52" s="365">
        <f t="shared" si="10"/>
        <v>0</v>
      </c>
      <c r="S52" s="570">
        <f t="shared" si="11"/>
        <v>0</v>
      </c>
      <c r="T52" s="182"/>
      <c r="U52" s="565">
        <v>0</v>
      </c>
      <c r="V52" s="570">
        <f t="shared" si="43"/>
        <v>0</v>
      </c>
      <c r="W52" s="564">
        <v>0</v>
      </c>
      <c r="X52" s="570">
        <f t="shared" si="44"/>
        <v>0</v>
      </c>
      <c r="Y52" s="564">
        <v>0</v>
      </c>
      <c r="Z52" s="570">
        <f t="shared" si="45"/>
        <v>0</v>
      </c>
      <c r="AA52" s="182"/>
    </row>
    <row r="53" spans="1:27">
      <c r="A53" s="182"/>
      <c r="B53" s="73"/>
      <c r="C53" s="69"/>
      <c r="D53" s="69" t="s">
        <v>73</v>
      </c>
      <c r="E53" s="68"/>
      <c r="F53" s="68" t="s">
        <v>31</v>
      </c>
      <c r="G53" s="75"/>
      <c r="H53" s="151">
        <v>0</v>
      </c>
      <c r="I53" s="151">
        <v>0</v>
      </c>
      <c r="J53" s="608">
        <f t="shared" si="40"/>
        <v>0</v>
      </c>
      <c r="K53" s="151">
        <v>0</v>
      </c>
      <c r="L53" s="151">
        <v>0</v>
      </c>
      <c r="M53" s="262">
        <f t="shared" si="9"/>
        <v>0</v>
      </c>
      <c r="N53" s="608">
        <f t="shared" si="41"/>
        <v>0</v>
      </c>
      <c r="O53" s="151">
        <v>0</v>
      </c>
      <c r="P53" s="570">
        <f t="shared" si="42"/>
        <v>0</v>
      </c>
      <c r="Q53" s="182"/>
      <c r="R53" s="365">
        <f t="shared" si="10"/>
        <v>0</v>
      </c>
      <c r="S53" s="570">
        <f t="shared" si="11"/>
        <v>0</v>
      </c>
      <c r="T53" s="182"/>
      <c r="U53" s="565">
        <v>0</v>
      </c>
      <c r="V53" s="570">
        <f t="shared" si="43"/>
        <v>0</v>
      </c>
      <c r="W53" s="564">
        <v>0</v>
      </c>
      <c r="X53" s="570">
        <f t="shared" si="44"/>
        <v>0</v>
      </c>
      <c r="Y53" s="564">
        <v>0</v>
      </c>
      <c r="Z53" s="570">
        <f t="shared" si="45"/>
        <v>0</v>
      </c>
      <c r="AA53" s="182"/>
    </row>
    <row r="54" spans="1:27">
      <c r="A54" s="182"/>
      <c r="B54" s="73"/>
      <c r="C54" s="69">
        <v>8.3000000000000007</v>
      </c>
      <c r="D54" s="69"/>
      <c r="E54" s="68" t="s">
        <v>74</v>
      </c>
      <c r="F54" s="68"/>
      <c r="G54" s="74"/>
      <c r="H54" s="262">
        <f>SUM(H55:H57)</f>
        <v>0</v>
      </c>
      <c r="I54" s="262">
        <f t="shared" ref="I54:O54" si="50">SUM(I55:I57)</f>
        <v>0</v>
      </c>
      <c r="J54" s="608">
        <f t="shared" si="40"/>
        <v>0</v>
      </c>
      <c r="K54" s="262">
        <f t="shared" si="50"/>
        <v>0</v>
      </c>
      <c r="L54" s="262">
        <f t="shared" si="50"/>
        <v>0</v>
      </c>
      <c r="M54" s="262">
        <f t="shared" si="9"/>
        <v>0</v>
      </c>
      <c r="N54" s="608">
        <f t="shared" si="41"/>
        <v>0</v>
      </c>
      <c r="O54" s="262">
        <f t="shared" si="50"/>
        <v>0</v>
      </c>
      <c r="P54" s="570">
        <f t="shared" si="42"/>
        <v>0</v>
      </c>
      <c r="Q54" s="182"/>
      <c r="R54" s="365">
        <f t="shared" si="10"/>
        <v>0</v>
      </c>
      <c r="S54" s="570">
        <f t="shared" si="11"/>
        <v>0</v>
      </c>
      <c r="T54" s="182"/>
      <c r="U54" s="365">
        <f t="shared" ref="U54" si="51">SUM(U55:U57)</f>
        <v>0</v>
      </c>
      <c r="V54" s="570">
        <f t="shared" si="43"/>
        <v>0</v>
      </c>
      <c r="W54" s="344">
        <f t="shared" ref="W54" si="52">SUM(W55:W57)</f>
        <v>0</v>
      </c>
      <c r="X54" s="570">
        <f t="shared" si="44"/>
        <v>0</v>
      </c>
      <c r="Y54" s="344">
        <f t="shared" ref="Y54" si="53">SUM(Y55:Y57)</f>
        <v>0</v>
      </c>
      <c r="Z54" s="570">
        <f t="shared" si="45"/>
        <v>0</v>
      </c>
      <c r="AA54" s="182"/>
    </row>
    <row r="55" spans="1:27">
      <c r="A55" s="182"/>
      <c r="B55" s="73"/>
      <c r="C55" s="69"/>
      <c r="D55" s="69" t="s">
        <v>75</v>
      </c>
      <c r="E55" s="68"/>
      <c r="F55" s="68" t="s">
        <v>76</v>
      </c>
      <c r="G55" s="74"/>
      <c r="H55" s="151">
        <v>0</v>
      </c>
      <c r="I55" s="151">
        <v>0</v>
      </c>
      <c r="J55" s="608">
        <f t="shared" si="40"/>
        <v>0</v>
      </c>
      <c r="K55" s="151">
        <v>0</v>
      </c>
      <c r="L55" s="151">
        <v>0</v>
      </c>
      <c r="M55" s="262">
        <f t="shared" si="9"/>
        <v>0</v>
      </c>
      <c r="N55" s="608">
        <f t="shared" si="41"/>
        <v>0</v>
      </c>
      <c r="O55" s="151">
        <v>0</v>
      </c>
      <c r="P55" s="570">
        <f t="shared" si="42"/>
        <v>0</v>
      </c>
      <c r="Q55" s="182"/>
      <c r="R55" s="365">
        <f t="shared" si="10"/>
        <v>0</v>
      </c>
      <c r="S55" s="570">
        <f t="shared" si="11"/>
        <v>0</v>
      </c>
      <c r="T55" s="182"/>
      <c r="U55" s="565">
        <v>0</v>
      </c>
      <c r="V55" s="570">
        <f t="shared" si="43"/>
        <v>0</v>
      </c>
      <c r="W55" s="564">
        <v>0</v>
      </c>
      <c r="X55" s="570">
        <f t="shared" si="44"/>
        <v>0</v>
      </c>
      <c r="Y55" s="564">
        <v>0</v>
      </c>
      <c r="Z55" s="570">
        <f t="shared" si="45"/>
        <v>0</v>
      </c>
      <c r="AA55" s="182"/>
    </row>
    <row r="56" spans="1:27">
      <c r="A56" s="182"/>
      <c r="B56" s="73"/>
      <c r="C56" s="69"/>
      <c r="D56" s="69" t="s">
        <v>77</v>
      </c>
      <c r="E56" s="68"/>
      <c r="F56" s="68" t="s">
        <v>78</v>
      </c>
      <c r="G56" s="74"/>
      <c r="H56" s="151">
        <v>0</v>
      </c>
      <c r="I56" s="151">
        <v>0</v>
      </c>
      <c r="J56" s="608">
        <f t="shared" si="40"/>
        <v>0</v>
      </c>
      <c r="K56" s="151">
        <v>0</v>
      </c>
      <c r="L56" s="151">
        <v>0</v>
      </c>
      <c r="M56" s="262">
        <f t="shared" si="9"/>
        <v>0</v>
      </c>
      <c r="N56" s="608">
        <f t="shared" si="41"/>
        <v>0</v>
      </c>
      <c r="O56" s="151">
        <v>0</v>
      </c>
      <c r="P56" s="570">
        <f t="shared" si="42"/>
        <v>0</v>
      </c>
      <c r="Q56" s="182"/>
      <c r="R56" s="365">
        <f t="shared" si="10"/>
        <v>0</v>
      </c>
      <c r="S56" s="570">
        <f t="shared" si="11"/>
        <v>0</v>
      </c>
      <c r="T56" s="182"/>
      <c r="U56" s="565">
        <v>0</v>
      </c>
      <c r="V56" s="570">
        <f t="shared" si="43"/>
        <v>0</v>
      </c>
      <c r="W56" s="564">
        <v>0</v>
      </c>
      <c r="X56" s="570">
        <f t="shared" si="44"/>
        <v>0</v>
      </c>
      <c r="Y56" s="564">
        <v>0</v>
      </c>
      <c r="Z56" s="570">
        <f t="shared" si="45"/>
        <v>0</v>
      </c>
      <c r="AA56" s="182"/>
    </row>
    <row r="57" spans="1:27">
      <c r="A57" s="182"/>
      <c r="B57" s="73"/>
      <c r="C57" s="69"/>
      <c r="D57" s="69" t="s">
        <v>79</v>
      </c>
      <c r="E57" s="68"/>
      <c r="F57" s="68" t="s">
        <v>80</v>
      </c>
      <c r="G57" s="74"/>
      <c r="H57" s="151">
        <v>0</v>
      </c>
      <c r="I57" s="151">
        <v>0</v>
      </c>
      <c r="J57" s="608">
        <f t="shared" si="40"/>
        <v>0</v>
      </c>
      <c r="K57" s="151">
        <v>0</v>
      </c>
      <c r="L57" s="151">
        <v>0</v>
      </c>
      <c r="M57" s="262">
        <f t="shared" si="9"/>
        <v>0</v>
      </c>
      <c r="N57" s="608">
        <f t="shared" si="41"/>
        <v>0</v>
      </c>
      <c r="O57" s="151">
        <v>0</v>
      </c>
      <c r="P57" s="570">
        <f t="shared" si="42"/>
        <v>0</v>
      </c>
      <c r="Q57" s="182"/>
      <c r="R57" s="365">
        <f t="shared" si="10"/>
        <v>0</v>
      </c>
      <c r="S57" s="570">
        <f t="shared" si="11"/>
        <v>0</v>
      </c>
      <c r="T57" s="182"/>
      <c r="U57" s="565">
        <v>0</v>
      </c>
      <c r="V57" s="570">
        <f t="shared" si="43"/>
        <v>0</v>
      </c>
      <c r="W57" s="564">
        <v>0</v>
      </c>
      <c r="X57" s="570">
        <f t="shared" si="44"/>
        <v>0</v>
      </c>
      <c r="Y57" s="564">
        <v>0</v>
      </c>
      <c r="Z57" s="570">
        <f t="shared" si="45"/>
        <v>0</v>
      </c>
      <c r="AA57" s="182"/>
    </row>
    <row r="58" spans="1:27" ht="15">
      <c r="A58" s="182"/>
      <c r="B58" s="71">
        <v>9</v>
      </c>
      <c r="C58" s="65"/>
      <c r="D58" s="64" t="s">
        <v>81</v>
      </c>
      <c r="E58" s="65"/>
      <c r="F58" s="65"/>
      <c r="G58" s="66"/>
      <c r="H58" s="262">
        <f>SUM(H59:H63)</f>
        <v>0</v>
      </c>
      <c r="I58" s="262">
        <f t="shared" ref="I58:O58" si="54">SUM(I59:I63)</f>
        <v>0</v>
      </c>
      <c r="J58" s="608">
        <f t="shared" si="40"/>
        <v>0</v>
      </c>
      <c r="K58" s="262">
        <f t="shared" si="54"/>
        <v>0</v>
      </c>
      <c r="L58" s="262">
        <f t="shared" si="54"/>
        <v>0</v>
      </c>
      <c r="M58" s="262">
        <f t="shared" si="9"/>
        <v>0</v>
      </c>
      <c r="N58" s="608">
        <f t="shared" si="41"/>
        <v>0</v>
      </c>
      <c r="O58" s="262">
        <f t="shared" si="54"/>
        <v>0</v>
      </c>
      <c r="P58" s="570">
        <f t="shared" si="42"/>
        <v>0</v>
      </c>
      <c r="Q58" s="182"/>
      <c r="R58" s="365">
        <f t="shared" si="10"/>
        <v>0</v>
      </c>
      <c r="S58" s="570">
        <f t="shared" si="11"/>
        <v>0</v>
      </c>
      <c r="T58" s="182"/>
      <c r="U58" s="365">
        <f t="shared" ref="U58" si="55">SUM(U59:U63)</f>
        <v>0</v>
      </c>
      <c r="V58" s="570">
        <f t="shared" si="43"/>
        <v>0</v>
      </c>
      <c r="W58" s="344">
        <f t="shared" ref="W58" si="56">SUM(W59:W63)</f>
        <v>0</v>
      </c>
      <c r="X58" s="570">
        <f t="shared" si="44"/>
        <v>0</v>
      </c>
      <c r="Y58" s="344">
        <f t="shared" ref="Y58" si="57">SUM(Y59:Y63)</f>
        <v>0</v>
      </c>
      <c r="Z58" s="570">
        <f t="shared" si="45"/>
        <v>0</v>
      </c>
      <c r="AA58" s="182"/>
    </row>
    <row r="59" spans="1:27">
      <c r="A59" s="182"/>
      <c r="B59" s="73"/>
      <c r="C59" s="69">
        <v>9.1</v>
      </c>
      <c r="D59" s="69"/>
      <c r="E59" s="68" t="s">
        <v>82</v>
      </c>
      <c r="F59" s="69"/>
      <c r="G59" s="74"/>
      <c r="H59" s="151">
        <v>0</v>
      </c>
      <c r="I59" s="151">
        <v>0</v>
      </c>
      <c r="J59" s="608">
        <f t="shared" si="40"/>
        <v>0</v>
      </c>
      <c r="K59" s="151">
        <v>0</v>
      </c>
      <c r="L59" s="151">
        <v>0</v>
      </c>
      <c r="M59" s="262">
        <f t="shared" si="9"/>
        <v>0</v>
      </c>
      <c r="N59" s="608">
        <f t="shared" si="41"/>
        <v>0</v>
      </c>
      <c r="O59" s="151">
        <v>0</v>
      </c>
      <c r="P59" s="570">
        <f t="shared" si="42"/>
        <v>0</v>
      </c>
      <c r="Q59" s="182"/>
      <c r="R59" s="365">
        <f t="shared" si="10"/>
        <v>0</v>
      </c>
      <c r="S59" s="570">
        <f t="shared" si="11"/>
        <v>0</v>
      </c>
      <c r="T59" s="182"/>
      <c r="U59" s="565">
        <v>0</v>
      </c>
      <c r="V59" s="570">
        <f t="shared" si="43"/>
        <v>0</v>
      </c>
      <c r="W59" s="564">
        <v>0</v>
      </c>
      <c r="X59" s="570">
        <f t="shared" si="44"/>
        <v>0</v>
      </c>
      <c r="Y59" s="564">
        <v>0</v>
      </c>
      <c r="Z59" s="570">
        <f t="shared" si="45"/>
        <v>0</v>
      </c>
      <c r="AA59" s="182"/>
    </row>
    <row r="60" spans="1:27">
      <c r="A60" s="182"/>
      <c r="B60" s="73"/>
      <c r="C60" s="69"/>
      <c r="D60" s="69" t="s">
        <v>83</v>
      </c>
      <c r="E60" s="68"/>
      <c r="F60" s="68" t="s">
        <v>84</v>
      </c>
      <c r="G60" s="75"/>
      <c r="H60" s="151">
        <v>0</v>
      </c>
      <c r="I60" s="151">
        <v>0</v>
      </c>
      <c r="J60" s="608">
        <f t="shared" si="40"/>
        <v>0</v>
      </c>
      <c r="K60" s="151">
        <v>0</v>
      </c>
      <c r="L60" s="151">
        <v>0</v>
      </c>
      <c r="M60" s="262">
        <f t="shared" si="9"/>
        <v>0</v>
      </c>
      <c r="N60" s="608">
        <f t="shared" si="41"/>
        <v>0</v>
      </c>
      <c r="O60" s="151">
        <v>0</v>
      </c>
      <c r="P60" s="570">
        <f t="shared" si="42"/>
        <v>0</v>
      </c>
      <c r="Q60" s="182"/>
      <c r="R60" s="365">
        <f t="shared" si="10"/>
        <v>0</v>
      </c>
      <c r="S60" s="570">
        <f t="shared" si="11"/>
        <v>0</v>
      </c>
      <c r="T60" s="182"/>
      <c r="U60" s="565">
        <v>0</v>
      </c>
      <c r="V60" s="570">
        <f t="shared" si="43"/>
        <v>0</v>
      </c>
      <c r="W60" s="564">
        <v>0</v>
      </c>
      <c r="X60" s="570">
        <f t="shared" si="44"/>
        <v>0</v>
      </c>
      <c r="Y60" s="564">
        <v>0</v>
      </c>
      <c r="Z60" s="570">
        <f t="shared" si="45"/>
        <v>0</v>
      </c>
      <c r="AA60" s="182"/>
    </row>
    <row r="61" spans="1:27">
      <c r="A61" s="182"/>
      <c r="B61" s="73"/>
      <c r="C61" s="69">
        <v>9.1999999999999993</v>
      </c>
      <c r="D61" s="69"/>
      <c r="E61" s="68" t="s">
        <v>85</v>
      </c>
      <c r="F61" s="69"/>
      <c r="G61" s="74"/>
      <c r="H61" s="151">
        <v>0</v>
      </c>
      <c r="I61" s="151">
        <v>0</v>
      </c>
      <c r="J61" s="608">
        <f t="shared" si="40"/>
        <v>0</v>
      </c>
      <c r="K61" s="151">
        <v>0</v>
      </c>
      <c r="L61" s="151">
        <v>0</v>
      </c>
      <c r="M61" s="262">
        <f t="shared" si="9"/>
        <v>0</v>
      </c>
      <c r="N61" s="608">
        <f t="shared" si="41"/>
        <v>0</v>
      </c>
      <c r="O61" s="151">
        <v>0</v>
      </c>
      <c r="P61" s="570">
        <f t="shared" si="42"/>
        <v>0</v>
      </c>
      <c r="Q61" s="182"/>
      <c r="R61" s="365">
        <f t="shared" si="10"/>
        <v>0</v>
      </c>
      <c r="S61" s="570">
        <f t="shared" si="11"/>
        <v>0</v>
      </c>
      <c r="T61" s="182"/>
      <c r="U61" s="565">
        <v>0</v>
      </c>
      <c r="V61" s="570">
        <f t="shared" si="43"/>
        <v>0</v>
      </c>
      <c r="W61" s="564">
        <v>0</v>
      </c>
      <c r="X61" s="570">
        <f t="shared" si="44"/>
        <v>0</v>
      </c>
      <c r="Y61" s="564">
        <v>0</v>
      </c>
      <c r="Z61" s="570">
        <f t="shared" si="45"/>
        <v>0</v>
      </c>
      <c r="AA61" s="182"/>
    </row>
    <row r="62" spans="1:27">
      <c r="A62" s="182"/>
      <c r="B62" s="73"/>
      <c r="C62" s="69"/>
      <c r="D62" s="69" t="s">
        <v>86</v>
      </c>
      <c r="E62" s="68"/>
      <c r="F62" s="68" t="s">
        <v>84</v>
      </c>
      <c r="G62" s="75"/>
      <c r="H62" s="151">
        <v>0</v>
      </c>
      <c r="I62" s="151">
        <v>0</v>
      </c>
      <c r="J62" s="608">
        <f t="shared" si="40"/>
        <v>0</v>
      </c>
      <c r="K62" s="151">
        <v>0</v>
      </c>
      <c r="L62" s="151">
        <v>0</v>
      </c>
      <c r="M62" s="262">
        <f t="shared" si="9"/>
        <v>0</v>
      </c>
      <c r="N62" s="608">
        <f t="shared" si="41"/>
        <v>0</v>
      </c>
      <c r="O62" s="151">
        <v>0</v>
      </c>
      <c r="P62" s="570">
        <f t="shared" si="42"/>
        <v>0</v>
      </c>
      <c r="Q62" s="182"/>
      <c r="R62" s="365">
        <f t="shared" si="10"/>
        <v>0</v>
      </c>
      <c r="S62" s="570">
        <f t="shared" si="11"/>
        <v>0</v>
      </c>
      <c r="T62" s="182"/>
      <c r="U62" s="565">
        <v>0</v>
      </c>
      <c r="V62" s="570">
        <f t="shared" si="43"/>
        <v>0</v>
      </c>
      <c r="W62" s="564">
        <v>0</v>
      </c>
      <c r="X62" s="570">
        <f t="shared" si="44"/>
        <v>0</v>
      </c>
      <c r="Y62" s="564">
        <v>0</v>
      </c>
      <c r="Z62" s="570">
        <f t="shared" si="45"/>
        <v>0</v>
      </c>
      <c r="AA62" s="182"/>
    </row>
    <row r="63" spans="1:27">
      <c r="A63" s="182"/>
      <c r="B63" s="73"/>
      <c r="C63" s="69">
        <v>9.3000000000000007</v>
      </c>
      <c r="D63" s="69"/>
      <c r="E63" s="68" t="s">
        <v>44</v>
      </c>
      <c r="F63" s="69"/>
      <c r="G63" s="74"/>
      <c r="H63" s="151">
        <v>0</v>
      </c>
      <c r="I63" s="151">
        <v>0</v>
      </c>
      <c r="J63" s="608">
        <f t="shared" si="40"/>
        <v>0</v>
      </c>
      <c r="K63" s="151">
        <v>0</v>
      </c>
      <c r="L63" s="151">
        <v>0</v>
      </c>
      <c r="M63" s="262">
        <f t="shared" si="9"/>
        <v>0</v>
      </c>
      <c r="N63" s="608">
        <f t="shared" si="41"/>
        <v>0</v>
      </c>
      <c r="O63" s="151">
        <v>0</v>
      </c>
      <c r="P63" s="570">
        <f t="shared" si="42"/>
        <v>0</v>
      </c>
      <c r="Q63" s="182"/>
      <c r="R63" s="365">
        <f t="shared" si="10"/>
        <v>0</v>
      </c>
      <c r="S63" s="570">
        <f t="shared" si="11"/>
        <v>0</v>
      </c>
      <c r="T63" s="182"/>
      <c r="U63" s="565">
        <v>0</v>
      </c>
      <c r="V63" s="570">
        <f t="shared" si="43"/>
        <v>0</v>
      </c>
      <c r="W63" s="564">
        <v>0</v>
      </c>
      <c r="X63" s="570">
        <f t="shared" si="44"/>
        <v>0</v>
      </c>
      <c r="Y63" s="564">
        <v>0</v>
      </c>
      <c r="Z63" s="570">
        <f t="shared" si="45"/>
        <v>0</v>
      </c>
      <c r="AA63" s="182"/>
    </row>
    <row r="64" spans="1:27" ht="15">
      <c r="A64" s="182"/>
      <c r="B64" s="71">
        <v>10</v>
      </c>
      <c r="C64" s="65"/>
      <c r="D64" s="64" t="s">
        <v>87</v>
      </c>
      <c r="E64" s="65"/>
      <c r="F64" s="65"/>
      <c r="G64" s="66"/>
      <c r="H64" s="262">
        <f>SUM(H65:H80)</f>
        <v>0</v>
      </c>
      <c r="I64" s="262">
        <f t="shared" ref="I64:O64" si="58">SUM(I65:I80)</f>
        <v>0</v>
      </c>
      <c r="J64" s="608">
        <f t="shared" si="40"/>
        <v>0</v>
      </c>
      <c r="K64" s="262">
        <f t="shared" si="58"/>
        <v>0</v>
      </c>
      <c r="L64" s="262">
        <f t="shared" si="58"/>
        <v>0</v>
      </c>
      <c r="M64" s="262">
        <f t="shared" si="9"/>
        <v>0</v>
      </c>
      <c r="N64" s="608">
        <f t="shared" si="41"/>
        <v>0</v>
      </c>
      <c r="O64" s="262">
        <f t="shared" si="58"/>
        <v>0</v>
      </c>
      <c r="P64" s="570">
        <f t="shared" si="42"/>
        <v>0</v>
      </c>
      <c r="Q64" s="182"/>
      <c r="R64" s="365">
        <f t="shared" si="10"/>
        <v>0</v>
      </c>
      <c r="S64" s="570">
        <f t="shared" si="11"/>
        <v>0</v>
      </c>
      <c r="T64" s="182"/>
      <c r="U64" s="365">
        <f t="shared" ref="U64" si="59">SUM(U65:U80)</f>
        <v>0</v>
      </c>
      <c r="V64" s="570">
        <f t="shared" si="43"/>
        <v>0</v>
      </c>
      <c r="W64" s="344">
        <f t="shared" ref="W64" si="60">SUM(W65:W80)</f>
        <v>0</v>
      </c>
      <c r="X64" s="570">
        <f t="shared" si="44"/>
        <v>0</v>
      </c>
      <c r="Y64" s="344">
        <f t="shared" ref="Y64" si="61">SUM(Y65:Y80)</f>
        <v>0</v>
      </c>
      <c r="Z64" s="570">
        <f t="shared" si="45"/>
        <v>0</v>
      </c>
      <c r="AA64" s="182"/>
    </row>
    <row r="65" spans="1:27">
      <c r="A65" s="182"/>
      <c r="B65" s="73"/>
      <c r="C65" s="69">
        <v>10.1</v>
      </c>
      <c r="D65" s="69"/>
      <c r="E65" s="68" t="s">
        <v>88</v>
      </c>
      <c r="F65" s="69"/>
      <c r="G65" s="74"/>
      <c r="H65" s="151">
        <v>0</v>
      </c>
      <c r="I65" s="151">
        <v>0</v>
      </c>
      <c r="J65" s="608">
        <f t="shared" si="40"/>
        <v>0</v>
      </c>
      <c r="K65" s="151">
        <v>0</v>
      </c>
      <c r="L65" s="151">
        <v>0</v>
      </c>
      <c r="M65" s="262">
        <f t="shared" si="9"/>
        <v>0</v>
      </c>
      <c r="N65" s="608">
        <f t="shared" si="41"/>
        <v>0</v>
      </c>
      <c r="O65" s="151">
        <v>0</v>
      </c>
      <c r="P65" s="570">
        <f t="shared" si="42"/>
        <v>0</v>
      </c>
      <c r="Q65" s="182"/>
      <c r="R65" s="365">
        <f t="shared" si="10"/>
        <v>0</v>
      </c>
      <c r="S65" s="570">
        <f t="shared" si="11"/>
        <v>0</v>
      </c>
      <c r="T65" s="182"/>
      <c r="U65" s="565">
        <v>0</v>
      </c>
      <c r="V65" s="570">
        <f t="shared" si="43"/>
        <v>0</v>
      </c>
      <c r="W65" s="564">
        <v>0</v>
      </c>
      <c r="X65" s="570">
        <f t="shared" si="44"/>
        <v>0</v>
      </c>
      <c r="Y65" s="564">
        <v>0</v>
      </c>
      <c r="Z65" s="570">
        <f t="shared" si="45"/>
        <v>0</v>
      </c>
      <c r="AA65" s="182"/>
    </row>
    <row r="66" spans="1:27">
      <c r="A66" s="182"/>
      <c r="B66" s="73"/>
      <c r="C66" s="69">
        <v>10.199999999999999</v>
      </c>
      <c r="D66" s="69"/>
      <c r="E66" s="68" t="s">
        <v>89</v>
      </c>
      <c r="F66" s="69"/>
      <c r="G66" s="74"/>
      <c r="H66" s="151">
        <v>0</v>
      </c>
      <c r="I66" s="151">
        <v>0</v>
      </c>
      <c r="J66" s="608">
        <f t="shared" si="40"/>
        <v>0</v>
      </c>
      <c r="K66" s="151">
        <v>0</v>
      </c>
      <c r="L66" s="151">
        <v>0</v>
      </c>
      <c r="M66" s="262">
        <f t="shared" si="9"/>
        <v>0</v>
      </c>
      <c r="N66" s="608">
        <f t="shared" si="41"/>
        <v>0</v>
      </c>
      <c r="O66" s="151">
        <v>0</v>
      </c>
      <c r="P66" s="570">
        <f t="shared" si="42"/>
        <v>0</v>
      </c>
      <c r="Q66" s="182"/>
      <c r="R66" s="365">
        <f t="shared" si="10"/>
        <v>0</v>
      </c>
      <c r="S66" s="570">
        <f t="shared" si="11"/>
        <v>0</v>
      </c>
      <c r="T66" s="182"/>
      <c r="U66" s="565">
        <v>0</v>
      </c>
      <c r="V66" s="570">
        <f t="shared" si="43"/>
        <v>0</v>
      </c>
      <c r="W66" s="564">
        <v>0</v>
      </c>
      <c r="X66" s="570">
        <f t="shared" si="44"/>
        <v>0</v>
      </c>
      <c r="Y66" s="564">
        <v>0</v>
      </c>
      <c r="Z66" s="570">
        <f t="shared" si="45"/>
        <v>0</v>
      </c>
      <c r="AA66" s="182"/>
    </row>
    <row r="67" spans="1:27">
      <c r="A67" s="182"/>
      <c r="B67" s="73"/>
      <c r="C67" s="69">
        <v>10.3</v>
      </c>
      <c r="D67" s="69"/>
      <c r="E67" s="68" t="s">
        <v>90</v>
      </c>
      <c r="F67" s="69"/>
      <c r="G67" s="74"/>
      <c r="H67" s="151">
        <v>0</v>
      </c>
      <c r="I67" s="151">
        <v>0</v>
      </c>
      <c r="J67" s="608">
        <f t="shared" si="40"/>
        <v>0</v>
      </c>
      <c r="K67" s="151">
        <v>0</v>
      </c>
      <c r="L67" s="151">
        <v>0</v>
      </c>
      <c r="M67" s="262">
        <f t="shared" si="9"/>
        <v>0</v>
      </c>
      <c r="N67" s="608">
        <f t="shared" si="41"/>
        <v>0</v>
      </c>
      <c r="O67" s="151">
        <v>0</v>
      </c>
      <c r="P67" s="570">
        <f t="shared" si="42"/>
        <v>0</v>
      </c>
      <c r="Q67" s="182"/>
      <c r="R67" s="365">
        <f t="shared" si="10"/>
        <v>0</v>
      </c>
      <c r="S67" s="570">
        <f t="shared" si="11"/>
        <v>0</v>
      </c>
      <c r="T67" s="182"/>
      <c r="U67" s="565">
        <v>0</v>
      </c>
      <c r="V67" s="570">
        <f t="shared" si="43"/>
        <v>0</v>
      </c>
      <c r="W67" s="564">
        <v>0</v>
      </c>
      <c r="X67" s="570">
        <f t="shared" si="44"/>
        <v>0</v>
      </c>
      <c r="Y67" s="564">
        <v>0</v>
      </c>
      <c r="Z67" s="570">
        <f t="shared" si="45"/>
        <v>0</v>
      </c>
      <c r="AA67" s="182"/>
    </row>
    <row r="68" spans="1:27">
      <c r="A68" s="182"/>
      <c r="B68" s="73"/>
      <c r="C68" s="69">
        <v>10.4</v>
      </c>
      <c r="D68" s="69"/>
      <c r="E68" s="68" t="s">
        <v>91</v>
      </c>
      <c r="F68" s="69"/>
      <c r="G68" s="74"/>
      <c r="H68" s="151">
        <v>0</v>
      </c>
      <c r="I68" s="151">
        <v>0</v>
      </c>
      <c r="J68" s="608">
        <f t="shared" si="40"/>
        <v>0</v>
      </c>
      <c r="K68" s="151">
        <v>0</v>
      </c>
      <c r="L68" s="151">
        <v>0</v>
      </c>
      <c r="M68" s="262">
        <f t="shared" si="9"/>
        <v>0</v>
      </c>
      <c r="N68" s="608">
        <f t="shared" si="41"/>
        <v>0</v>
      </c>
      <c r="O68" s="151">
        <v>0</v>
      </c>
      <c r="P68" s="570">
        <f t="shared" si="42"/>
        <v>0</v>
      </c>
      <c r="Q68" s="182"/>
      <c r="R68" s="365">
        <f t="shared" si="10"/>
        <v>0</v>
      </c>
      <c r="S68" s="570">
        <f t="shared" si="11"/>
        <v>0</v>
      </c>
      <c r="T68" s="182"/>
      <c r="U68" s="565">
        <v>0</v>
      </c>
      <c r="V68" s="570">
        <f t="shared" si="43"/>
        <v>0</v>
      </c>
      <c r="W68" s="564">
        <v>0</v>
      </c>
      <c r="X68" s="570">
        <f t="shared" si="44"/>
        <v>0</v>
      </c>
      <c r="Y68" s="564">
        <v>0</v>
      </c>
      <c r="Z68" s="570">
        <f t="shared" si="45"/>
        <v>0</v>
      </c>
      <c r="AA68" s="182"/>
    </row>
    <row r="69" spans="1:27">
      <c r="A69" s="182"/>
      <c r="B69" s="73"/>
      <c r="C69" s="69">
        <v>10.5</v>
      </c>
      <c r="D69" s="69"/>
      <c r="E69" s="68" t="s">
        <v>92</v>
      </c>
      <c r="F69" s="69"/>
      <c r="G69" s="74"/>
      <c r="H69" s="151">
        <v>0</v>
      </c>
      <c r="I69" s="151">
        <v>0</v>
      </c>
      <c r="J69" s="608">
        <f t="shared" si="40"/>
        <v>0</v>
      </c>
      <c r="K69" s="151">
        <v>0</v>
      </c>
      <c r="L69" s="151">
        <v>0</v>
      </c>
      <c r="M69" s="262">
        <f t="shared" si="9"/>
        <v>0</v>
      </c>
      <c r="N69" s="608">
        <f t="shared" si="41"/>
        <v>0</v>
      </c>
      <c r="O69" s="151">
        <v>0</v>
      </c>
      <c r="P69" s="570">
        <f t="shared" si="42"/>
        <v>0</v>
      </c>
      <c r="Q69" s="182"/>
      <c r="R69" s="365">
        <f t="shared" si="10"/>
        <v>0</v>
      </c>
      <c r="S69" s="570">
        <f t="shared" si="11"/>
        <v>0</v>
      </c>
      <c r="T69" s="182"/>
      <c r="U69" s="565">
        <v>0</v>
      </c>
      <c r="V69" s="570">
        <f t="shared" si="43"/>
        <v>0</v>
      </c>
      <c r="W69" s="564">
        <v>0</v>
      </c>
      <c r="X69" s="570">
        <f t="shared" si="44"/>
        <v>0</v>
      </c>
      <c r="Y69" s="564">
        <v>0</v>
      </c>
      <c r="Z69" s="570">
        <f t="shared" si="45"/>
        <v>0</v>
      </c>
      <c r="AA69" s="182"/>
    </row>
    <row r="70" spans="1:27">
      <c r="A70" s="182"/>
      <c r="B70" s="73"/>
      <c r="C70" s="69">
        <v>10.6</v>
      </c>
      <c r="D70" s="69"/>
      <c r="E70" s="68" t="s">
        <v>93</v>
      </c>
      <c r="F70" s="69"/>
      <c r="G70" s="74"/>
      <c r="H70" s="151">
        <v>0</v>
      </c>
      <c r="I70" s="151">
        <v>0</v>
      </c>
      <c r="J70" s="608">
        <f t="shared" si="40"/>
        <v>0</v>
      </c>
      <c r="K70" s="151">
        <v>0</v>
      </c>
      <c r="L70" s="151">
        <v>0</v>
      </c>
      <c r="M70" s="262">
        <f t="shared" si="9"/>
        <v>0</v>
      </c>
      <c r="N70" s="608">
        <f t="shared" si="41"/>
        <v>0</v>
      </c>
      <c r="O70" s="151">
        <v>0</v>
      </c>
      <c r="P70" s="570">
        <f t="shared" si="42"/>
        <v>0</v>
      </c>
      <c r="Q70" s="182"/>
      <c r="R70" s="365">
        <f t="shared" si="10"/>
        <v>0</v>
      </c>
      <c r="S70" s="570">
        <f t="shared" si="11"/>
        <v>0</v>
      </c>
      <c r="T70" s="182"/>
      <c r="U70" s="565">
        <v>0</v>
      </c>
      <c r="V70" s="570">
        <f t="shared" si="43"/>
        <v>0</v>
      </c>
      <c r="W70" s="564">
        <v>0</v>
      </c>
      <c r="X70" s="570">
        <f t="shared" si="44"/>
        <v>0</v>
      </c>
      <c r="Y70" s="564">
        <v>0</v>
      </c>
      <c r="Z70" s="570">
        <f t="shared" si="45"/>
        <v>0</v>
      </c>
      <c r="AA70" s="182"/>
    </row>
    <row r="71" spans="1:27">
      <c r="A71" s="182"/>
      <c r="B71" s="73"/>
      <c r="C71" s="69">
        <v>10.7</v>
      </c>
      <c r="D71" s="69"/>
      <c r="E71" s="68" t="s">
        <v>94</v>
      </c>
      <c r="F71" s="69"/>
      <c r="G71" s="74"/>
      <c r="H71" s="151">
        <v>0</v>
      </c>
      <c r="I71" s="151">
        <v>0</v>
      </c>
      <c r="J71" s="608">
        <f t="shared" si="40"/>
        <v>0</v>
      </c>
      <c r="K71" s="151">
        <v>0</v>
      </c>
      <c r="L71" s="151">
        <v>0</v>
      </c>
      <c r="M71" s="262">
        <f t="shared" si="9"/>
        <v>0</v>
      </c>
      <c r="N71" s="608">
        <f t="shared" si="41"/>
        <v>0</v>
      </c>
      <c r="O71" s="151">
        <v>0</v>
      </c>
      <c r="P71" s="570">
        <f t="shared" si="42"/>
        <v>0</v>
      </c>
      <c r="Q71" s="182"/>
      <c r="R71" s="365">
        <f t="shared" si="10"/>
        <v>0</v>
      </c>
      <c r="S71" s="570">
        <f t="shared" si="11"/>
        <v>0</v>
      </c>
      <c r="T71" s="182"/>
      <c r="U71" s="565">
        <v>0</v>
      </c>
      <c r="V71" s="570">
        <f t="shared" si="43"/>
        <v>0</v>
      </c>
      <c r="W71" s="564">
        <v>0</v>
      </c>
      <c r="X71" s="570">
        <f t="shared" si="44"/>
        <v>0</v>
      </c>
      <c r="Y71" s="564">
        <v>0</v>
      </c>
      <c r="Z71" s="570">
        <f t="shared" si="45"/>
        <v>0</v>
      </c>
      <c r="AA71" s="182"/>
    </row>
    <row r="72" spans="1:27">
      <c r="A72" s="182"/>
      <c r="B72" s="73"/>
      <c r="C72" s="69">
        <v>10.8</v>
      </c>
      <c r="D72" s="69"/>
      <c r="E72" s="68" t="s">
        <v>95</v>
      </c>
      <c r="F72" s="69"/>
      <c r="G72" s="74"/>
      <c r="H72" s="151">
        <v>0</v>
      </c>
      <c r="I72" s="151">
        <v>0</v>
      </c>
      <c r="J72" s="608">
        <f t="shared" si="40"/>
        <v>0</v>
      </c>
      <c r="K72" s="151">
        <v>0</v>
      </c>
      <c r="L72" s="151">
        <v>0</v>
      </c>
      <c r="M72" s="262">
        <f t="shared" si="9"/>
        <v>0</v>
      </c>
      <c r="N72" s="608">
        <f t="shared" si="41"/>
        <v>0</v>
      </c>
      <c r="O72" s="151">
        <v>0</v>
      </c>
      <c r="P72" s="570">
        <f t="shared" si="42"/>
        <v>0</v>
      </c>
      <c r="Q72" s="182"/>
      <c r="R72" s="365">
        <f t="shared" si="10"/>
        <v>0</v>
      </c>
      <c r="S72" s="570">
        <f t="shared" si="11"/>
        <v>0</v>
      </c>
      <c r="T72" s="182"/>
      <c r="U72" s="565">
        <v>0</v>
      </c>
      <c r="V72" s="570">
        <f t="shared" si="43"/>
        <v>0</v>
      </c>
      <c r="W72" s="564">
        <v>0</v>
      </c>
      <c r="X72" s="570">
        <f t="shared" si="44"/>
        <v>0</v>
      </c>
      <c r="Y72" s="564">
        <v>0</v>
      </c>
      <c r="Z72" s="570">
        <f t="shared" si="45"/>
        <v>0</v>
      </c>
      <c r="AA72" s="182"/>
    </row>
    <row r="73" spans="1:27">
      <c r="A73" s="182"/>
      <c r="B73" s="73"/>
      <c r="C73" s="69">
        <v>10.9</v>
      </c>
      <c r="D73" s="69"/>
      <c r="E73" s="68" t="s">
        <v>96</v>
      </c>
      <c r="F73" s="69"/>
      <c r="G73" s="74"/>
      <c r="H73" s="151">
        <v>0</v>
      </c>
      <c r="I73" s="151">
        <v>0</v>
      </c>
      <c r="J73" s="608">
        <f t="shared" si="40"/>
        <v>0</v>
      </c>
      <c r="K73" s="151">
        <v>0</v>
      </c>
      <c r="L73" s="151">
        <v>0</v>
      </c>
      <c r="M73" s="262">
        <f t="shared" si="9"/>
        <v>0</v>
      </c>
      <c r="N73" s="608">
        <f t="shared" si="41"/>
        <v>0</v>
      </c>
      <c r="O73" s="151">
        <v>0</v>
      </c>
      <c r="P73" s="570">
        <f t="shared" si="42"/>
        <v>0</v>
      </c>
      <c r="Q73" s="182"/>
      <c r="R73" s="365">
        <f t="shared" si="10"/>
        <v>0</v>
      </c>
      <c r="S73" s="570">
        <f t="shared" si="11"/>
        <v>0</v>
      </c>
      <c r="T73" s="182"/>
      <c r="U73" s="565">
        <v>0</v>
      </c>
      <c r="V73" s="570">
        <f t="shared" si="43"/>
        <v>0</v>
      </c>
      <c r="W73" s="564">
        <v>0</v>
      </c>
      <c r="X73" s="570">
        <f t="shared" si="44"/>
        <v>0</v>
      </c>
      <c r="Y73" s="564">
        <v>0</v>
      </c>
      <c r="Z73" s="570">
        <f t="shared" si="45"/>
        <v>0</v>
      </c>
      <c r="AA73" s="182"/>
    </row>
    <row r="74" spans="1:27">
      <c r="A74" s="182"/>
      <c r="B74" s="73"/>
      <c r="C74" s="76">
        <v>10.1</v>
      </c>
      <c r="D74" s="69"/>
      <c r="E74" s="68" t="s">
        <v>97</v>
      </c>
      <c r="F74" s="69"/>
      <c r="G74" s="74"/>
      <c r="H74" s="151">
        <v>0</v>
      </c>
      <c r="I74" s="151">
        <v>0</v>
      </c>
      <c r="J74" s="608">
        <f t="shared" si="40"/>
        <v>0</v>
      </c>
      <c r="K74" s="151">
        <v>0</v>
      </c>
      <c r="L74" s="151">
        <v>0</v>
      </c>
      <c r="M74" s="262">
        <f t="shared" si="9"/>
        <v>0</v>
      </c>
      <c r="N74" s="608">
        <f t="shared" si="41"/>
        <v>0</v>
      </c>
      <c r="O74" s="151">
        <v>0</v>
      </c>
      <c r="P74" s="570">
        <f t="shared" si="42"/>
        <v>0</v>
      </c>
      <c r="Q74" s="182"/>
      <c r="R74" s="365">
        <f t="shared" si="10"/>
        <v>0</v>
      </c>
      <c r="S74" s="570">
        <f t="shared" si="11"/>
        <v>0</v>
      </c>
      <c r="T74" s="182"/>
      <c r="U74" s="565">
        <v>0</v>
      </c>
      <c r="V74" s="570">
        <f t="shared" si="43"/>
        <v>0</v>
      </c>
      <c r="W74" s="564">
        <v>0</v>
      </c>
      <c r="X74" s="570">
        <f t="shared" si="44"/>
        <v>0</v>
      </c>
      <c r="Y74" s="564">
        <v>0</v>
      </c>
      <c r="Z74" s="570">
        <f t="shared" si="45"/>
        <v>0</v>
      </c>
      <c r="AA74" s="182"/>
    </row>
    <row r="75" spans="1:27">
      <c r="A75" s="182"/>
      <c r="B75" s="73"/>
      <c r="C75" s="76">
        <v>10.11</v>
      </c>
      <c r="D75" s="69"/>
      <c r="E75" s="68" t="s">
        <v>98</v>
      </c>
      <c r="F75" s="69"/>
      <c r="G75" s="74"/>
      <c r="H75" s="151">
        <v>0</v>
      </c>
      <c r="I75" s="151">
        <v>0</v>
      </c>
      <c r="J75" s="608">
        <f t="shared" si="40"/>
        <v>0</v>
      </c>
      <c r="K75" s="151">
        <v>0</v>
      </c>
      <c r="L75" s="151">
        <v>0</v>
      </c>
      <c r="M75" s="262">
        <f t="shared" si="9"/>
        <v>0</v>
      </c>
      <c r="N75" s="608">
        <f t="shared" si="41"/>
        <v>0</v>
      </c>
      <c r="O75" s="151">
        <v>0</v>
      </c>
      <c r="P75" s="570">
        <f t="shared" si="42"/>
        <v>0</v>
      </c>
      <c r="Q75" s="182"/>
      <c r="R75" s="365">
        <f t="shared" si="10"/>
        <v>0</v>
      </c>
      <c r="S75" s="570">
        <f t="shared" si="11"/>
        <v>0</v>
      </c>
      <c r="T75" s="182"/>
      <c r="U75" s="565">
        <v>0</v>
      </c>
      <c r="V75" s="570">
        <f t="shared" si="43"/>
        <v>0</v>
      </c>
      <c r="W75" s="564">
        <v>0</v>
      </c>
      <c r="X75" s="570">
        <f t="shared" si="44"/>
        <v>0</v>
      </c>
      <c r="Y75" s="564">
        <v>0</v>
      </c>
      <c r="Z75" s="570">
        <f t="shared" si="45"/>
        <v>0</v>
      </c>
      <c r="AA75" s="182"/>
    </row>
    <row r="76" spans="1:27">
      <c r="A76" s="182"/>
      <c r="B76" s="73"/>
      <c r="C76" s="76">
        <v>10.119999999999999</v>
      </c>
      <c r="D76" s="69"/>
      <c r="E76" s="68" t="s">
        <v>99</v>
      </c>
      <c r="F76" s="69"/>
      <c r="G76" s="74"/>
      <c r="H76" s="151">
        <v>0</v>
      </c>
      <c r="I76" s="151">
        <v>0</v>
      </c>
      <c r="J76" s="608">
        <f t="shared" ref="J76:J107" si="62">IFERROR(I76/$I$175,0)</f>
        <v>0</v>
      </c>
      <c r="K76" s="151">
        <v>0</v>
      </c>
      <c r="L76" s="151">
        <v>0</v>
      </c>
      <c r="M76" s="262">
        <f t="shared" si="9"/>
        <v>0</v>
      </c>
      <c r="N76" s="608">
        <f t="shared" ref="N76:N107" si="63">IFERROR(M76/$M$175,0)</f>
        <v>0</v>
      </c>
      <c r="O76" s="151">
        <v>0</v>
      </c>
      <c r="P76" s="570">
        <f t="shared" ref="P76:P107" si="64">IFERROR(O76/$O$175,0)</f>
        <v>0</v>
      </c>
      <c r="Q76" s="182"/>
      <c r="R76" s="365">
        <f t="shared" si="10"/>
        <v>0</v>
      </c>
      <c r="S76" s="570">
        <f t="shared" si="11"/>
        <v>0</v>
      </c>
      <c r="T76" s="182"/>
      <c r="U76" s="565">
        <v>0</v>
      </c>
      <c r="V76" s="570">
        <f t="shared" ref="V76:V107" si="65">IFERROR(U76/$U$175,0)</f>
        <v>0</v>
      </c>
      <c r="W76" s="564">
        <v>0</v>
      </c>
      <c r="X76" s="570">
        <f t="shared" ref="X76:X107" si="66">IFERROR(W76/$W$175,0)</f>
        <v>0</v>
      </c>
      <c r="Y76" s="564">
        <v>0</v>
      </c>
      <c r="Z76" s="570">
        <f t="shared" ref="Z76:Z107" si="67">IFERROR(Y76/$Y$175,0)</f>
        <v>0</v>
      </c>
      <c r="AA76" s="182"/>
    </row>
    <row r="77" spans="1:27">
      <c r="A77" s="182"/>
      <c r="B77" s="73"/>
      <c r="C77" s="76">
        <v>10.130000000000001</v>
      </c>
      <c r="D77" s="69"/>
      <c r="E77" s="68" t="s">
        <v>100</v>
      </c>
      <c r="F77" s="69"/>
      <c r="G77" s="74"/>
      <c r="H77" s="151">
        <v>0</v>
      </c>
      <c r="I77" s="151">
        <v>0</v>
      </c>
      <c r="J77" s="608">
        <f t="shared" si="62"/>
        <v>0</v>
      </c>
      <c r="K77" s="151">
        <v>0</v>
      </c>
      <c r="L77" s="151">
        <v>0</v>
      </c>
      <c r="M77" s="262">
        <f t="shared" ref="M77:M141" si="68">I77+K77-L77</f>
        <v>0</v>
      </c>
      <c r="N77" s="608">
        <f t="shared" si="63"/>
        <v>0</v>
      </c>
      <c r="O77" s="151">
        <v>0</v>
      </c>
      <c r="P77" s="570">
        <f t="shared" si="64"/>
        <v>0</v>
      </c>
      <c r="Q77" s="182"/>
      <c r="R77" s="365">
        <f t="shared" ref="R77:R141" si="69">M77-O77</f>
        <v>0</v>
      </c>
      <c r="S77" s="570">
        <f t="shared" ref="S77:S141" si="70">IFERROR(R77/O77,0)</f>
        <v>0</v>
      </c>
      <c r="T77" s="182"/>
      <c r="U77" s="565">
        <v>0</v>
      </c>
      <c r="V77" s="570">
        <f t="shared" si="65"/>
        <v>0</v>
      </c>
      <c r="W77" s="564">
        <v>0</v>
      </c>
      <c r="X77" s="570">
        <f t="shared" si="66"/>
        <v>0</v>
      </c>
      <c r="Y77" s="564">
        <v>0</v>
      </c>
      <c r="Z77" s="570">
        <f t="shared" si="67"/>
        <v>0</v>
      </c>
      <c r="AA77" s="182"/>
    </row>
    <row r="78" spans="1:27">
      <c r="A78" s="182"/>
      <c r="B78" s="73"/>
      <c r="C78" s="76">
        <v>10.14</v>
      </c>
      <c r="D78" s="69"/>
      <c r="E78" s="68" t="s">
        <v>101</v>
      </c>
      <c r="F78" s="69"/>
      <c r="G78" s="74"/>
      <c r="H78" s="151">
        <v>0</v>
      </c>
      <c r="I78" s="151">
        <v>0</v>
      </c>
      <c r="J78" s="608">
        <f t="shared" si="62"/>
        <v>0</v>
      </c>
      <c r="K78" s="151">
        <v>0</v>
      </c>
      <c r="L78" s="151">
        <v>0</v>
      </c>
      <c r="M78" s="262">
        <f t="shared" si="68"/>
        <v>0</v>
      </c>
      <c r="N78" s="608">
        <f t="shared" si="63"/>
        <v>0</v>
      </c>
      <c r="O78" s="151">
        <v>0</v>
      </c>
      <c r="P78" s="570">
        <f t="shared" si="64"/>
        <v>0</v>
      </c>
      <c r="Q78" s="182"/>
      <c r="R78" s="365">
        <f t="shared" si="69"/>
        <v>0</v>
      </c>
      <c r="S78" s="570">
        <f t="shared" si="70"/>
        <v>0</v>
      </c>
      <c r="T78" s="182"/>
      <c r="U78" s="565">
        <v>0</v>
      </c>
      <c r="V78" s="570">
        <f t="shared" si="65"/>
        <v>0</v>
      </c>
      <c r="W78" s="564">
        <v>0</v>
      </c>
      <c r="X78" s="570">
        <f t="shared" si="66"/>
        <v>0</v>
      </c>
      <c r="Y78" s="564">
        <v>0</v>
      </c>
      <c r="Z78" s="570">
        <f t="shared" si="67"/>
        <v>0</v>
      </c>
      <c r="AA78" s="182"/>
    </row>
    <row r="79" spans="1:27">
      <c r="A79" s="182"/>
      <c r="B79" s="73"/>
      <c r="C79" s="76">
        <v>10.15</v>
      </c>
      <c r="D79" s="69"/>
      <c r="E79" s="68" t="s">
        <v>102</v>
      </c>
      <c r="F79" s="69"/>
      <c r="G79" s="74"/>
      <c r="H79" s="151">
        <v>0</v>
      </c>
      <c r="I79" s="151">
        <v>0</v>
      </c>
      <c r="J79" s="608">
        <f t="shared" si="62"/>
        <v>0</v>
      </c>
      <c r="K79" s="151">
        <v>0</v>
      </c>
      <c r="L79" s="151">
        <v>0</v>
      </c>
      <c r="M79" s="262">
        <f t="shared" si="68"/>
        <v>0</v>
      </c>
      <c r="N79" s="608">
        <f t="shared" si="63"/>
        <v>0</v>
      </c>
      <c r="O79" s="151">
        <v>0</v>
      </c>
      <c r="P79" s="570">
        <f t="shared" si="64"/>
        <v>0</v>
      </c>
      <c r="Q79" s="182"/>
      <c r="R79" s="365">
        <f t="shared" si="69"/>
        <v>0</v>
      </c>
      <c r="S79" s="570">
        <f t="shared" si="70"/>
        <v>0</v>
      </c>
      <c r="T79" s="182"/>
      <c r="U79" s="565">
        <v>0</v>
      </c>
      <c r="V79" s="570">
        <f t="shared" si="65"/>
        <v>0</v>
      </c>
      <c r="W79" s="564">
        <v>0</v>
      </c>
      <c r="X79" s="570">
        <f t="shared" si="66"/>
        <v>0</v>
      </c>
      <c r="Y79" s="564">
        <v>0</v>
      </c>
      <c r="Z79" s="570">
        <f t="shared" si="67"/>
        <v>0</v>
      </c>
      <c r="AA79" s="182"/>
    </row>
    <row r="80" spans="1:27">
      <c r="A80" s="182"/>
      <c r="B80" s="73"/>
      <c r="C80" s="76">
        <v>10.16</v>
      </c>
      <c r="D80" s="69"/>
      <c r="E80" s="68" t="s">
        <v>44</v>
      </c>
      <c r="F80" s="69"/>
      <c r="G80" s="74"/>
      <c r="H80" s="151">
        <v>0</v>
      </c>
      <c r="I80" s="151">
        <v>0</v>
      </c>
      <c r="J80" s="608">
        <f t="shared" si="62"/>
        <v>0</v>
      </c>
      <c r="K80" s="151">
        <v>0</v>
      </c>
      <c r="L80" s="151">
        <v>0</v>
      </c>
      <c r="M80" s="262">
        <f t="shared" si="68"/>
        <v>0</v>
      </c>
      <c r="N80" s="608">
        <f t="shared" si="63"/>
        <v>0</v>
      </c>
      <c r="O80" s="151">
        <v>0</v>
      </c>
      <c r="P80" s="570">
        <f t="shared" si="64"/>
        <v>0</v>
      </c>
      <c r="Q80" s="182"/>
      <c r="R80" s="365">
        <f t="shared" si="69"/>
        <v>0</v>
      </c>
      <c r="S80" s="570">
        <f t="shared" si="70"/>
        <v>0</v>
      </c>
      <c r="T80" s="182"/>
      <c r="U80" s="565">
        <v>0</v>
      </c>
      <c r="V80" s="570">
        <f t="shared" si="65"/>
        <v>0</v>
      </c>
      <c r="W80" s="564">
        <v>0</v>
      </c>
      <c r="X80" s="570">
        <f t="shared" si="66"/>
        <v>0</v>
      </c>
      <c r="Y80" s="564">
        <v>0</v>
      </c>
      <c r="Z80" s="570">
        <f t="shared" si="67"/>
        <v>0</v>
      </c>
      <c r="AA80" s="182"/>
    </row>
    <row r="81" spans="1:27" ht="15">
      <c r="A81" s="182"/>
      <c r="B81" s="71">
        <v>11</v>
      </c>
      <c r="C81" s="65"/>
      <c r="D81" s="64" t="s">
        <v>103</v>
      </c>
      <c r="E81" s="64"/>
      <c r="F81" s="65"/>
      <c r="G81" s="66"/>
      <c r="H81" s="262">
        <f>SUM(H82:H88)</f>
        <v>0</v>
      </c>
      <c r="I81" s="262">
        <f t="shared" ref="I81:O81" si="71">SUM(I82:I88)</f>
        <v>0</v>
      </c>
      <c r="J81" s="608">
        <f t="shared" si="62"/>
        <v>0</v>
      </c>
      <c r="K81" s="262">
        <f t="shared" si="71"/>
        <v>0</v>
      </c>
      <c r="L81" s="262">
        <f t="shared" si="71"/>
        <v>0</v>
      </c>
      <c r="M81" s="262">
        <f t="shared" si="68"/>
        <v>0</v>
      </c>
      <c r="N81" s="608">
        <f t="shared" si="63"/>
        <v>0</v>
      </c>
      <c r="O81" s="262">
        <f t="shared" si="71"/>
        <v>0</v>
      </c>
      <c r="P81" s="570">
        <f t="shared" si="64"/>
        <v>0</v>
      </c>
      <c r="Q81" s="182"/>
      <c r="R81" s="365">
        <f t="shared" si="69"/>
        <v>0</v>
      </c>
      <c r="S81" s="570">
        <f t="shared" si="70"/>
        <v>0</v>
      </c>
      <c r="T81" s="182"/>
      <c r="U81" s="365">
        <f t="shared" ref="U81" si="72">SUM(U82:U88)</f>
        <v>0</v>
      </c>
      <c r="V81" s="570">
        <f t="shared" si="65"/>
        <v>0</v>
      </c>
      <c r="W81" s="344">
        <f t="shared" ref="W81" si="73">SUM(W82:W88)</f>
        <v>0</v>
      </c>
      <c r="X81" s="570">
        <f t="shared" si="66"/>
        <v>0</v>
      </c>
      <c r="Y81" s="344">
        <f t="shared" ref="Y81" si="74">SUM(Y82:Y88)</f>
        <v>0</v>
      </c>
      <c r="Z81" s="570">
        <f t="shared" si="67"/>
        <v>0</v>
      </c>
      <c r="AA81" s="182"/>
    </row>
    <row r="82" spans="1:27">
      <c r="A82" s="182"/>
      <c r="B82" s="73"/>
      <c r="C82" s="69">
        <v>11.1</v>
      </c>
      <c r="D82" s="68"/>
      <c r="E82" s="68" t="s">
        <v>104</v>
      </c>
      <c r="F82" s="69"/>
      <c r="G82" s="74"/>
      <c r="H82" s="151">
        <v>0</v>
      </c>
      <c r="I82" s="151">
        <v>0</v>
      </c>
      <c r="J82" s="608">
        <f t="shared" si="62"/>
        <v>0</v>
      </c>
      <c r="K82" s="151">
        <v>0</v>
      </c>
      <c r="L82" s="151">
        <v>0</v>
      </c>
      <c r="M82" s="262">
        <f t="shared" si="68"/>
        <v>0</v>
      </c>
      <c r="N82" s="608">
        <f t="shared" si="63"/>
        <v>0</v>
      </c>
      <c r="O82" s="151">
        <v>0</v>
      </c>
      <c r="P82" s="570">
        <f t="shared" si="64"/>
        <v>0</v>
      </c>
      <c r="Q82" s="182"/>
      <c r="R82" s="365">
        <f t="shared" si="69"/>
        <v>0</v>
      </c>
      <c r="S82" s="570">
        <f t="shared" si="70"/>
        <v>0</v>
      </c>
      <c r="T82" s="182"/>
      <c r="U82" s="19">
        <v>0</v>
      </c>
      <c r="V82" s="570">
        <f t="shared" si="65"/>
        <v>0</v>
      </c>
      <c r="W82" s="16">
        <v>0</v>
      </c>
      <c r="X82" s="570">
        <f t="shared" si="66"/>
        <v>0</v>
      </c>
      <c r="Y82" s="16">
        <v>0</v>
      </c>
      <c r="Z82" s="570">
        <f t="shared" si="67"/>
        <v>0</v>
      </c>
      <c r="AA82" s="182"/>
    </row>
    <row r="83" spans="1:27">
      <c r="A83" s="182"/>
      <c r="B83" s="73"/>
      <c r="C83" s="69">
        <v>11.2</v>
      </c>
      <c r="D83" s="68"/>
      <c r="E83" s="68" t="s">
        <v>105</v>
      </c>
      <c r="F83" s="69"/>
      <c r="G83" s="74"/>
      <c r="H83" s="151">
        <v>0</v>
      </c>
      <c r="I83" s="151">
        <v>0</v>
      </c>
      <c r="J83" s="608">
        <f t="shared" si="62"/>
        <v>0</v>
      </c>
      <c r="K83" s="151">
        <v>0</v>
      </c>
      <c r="L83" s="151">
        <v>0</v>
      </c>
      <c r="M83" s="262">
        <f t="shared" si="68"/>
        <v>0</v>
      </c>
      <c r="N83" s="608">
        <f t="shared" si="63"/>
        <v>0</v>
      </c>
      <c r="O83" s="151">
        <v>0</v>
      </c>
      <c r="P83" s="570">
        <f t="shared" si="64"/>
        <v>0</v>
      </c>
      <c r="Q83" s="182"/>
      <c r="R83" s="365">
        <f t="shared" si="69"/>
        <v>0</v>
      </c>
      <c r="S83" s="570">
        <f t="shared" si="70"/>
        <v>0</v>
      </c>
      <c r="T83" s="182"/>
      <c r="U83" s="19">
        <v>0</v>
      </c>
      <c r="V83" s="570">
        <f t="shared" si="65"/>
        <v>0</v>
      </c>
      <c r="W83" s="16">
        <v>0</v>
      </c>
      <c r="X83" s="570">
        <f t="shared" si="66"/>
        <v>0</v>
      </c>
      <c r="Y83" s="16">
        <v>0</v>
      </c>
      <c r="Z83" s="570">
        <f t="shared" si="67"/>
        <v>0</v>
      </c>
      <c r="AA83" s="182"/>
    </row>
    <row r="84" spans="1:27">
      <c r="A84" s="182"/>
      <c r="B84" s="73"/>
      <c r="C84" s="69">
        <v>11.3</v>
      </c>
      <c r="D84" s="68"/>
      <c r="E84" s="68" t="s">
        <v>106</v>
      </c>
      <c r="F84" s="69"/>
      <c r="G84" s="74"/>
      <c r="H84" s="151">
        <v>0</v>
      </c>
      <c r="I84" s="151">
        <v>0</v>
      </c>
      <c r="J84" s="608">
        <f t="shared" si="62"/>
        <v>0</v>
      </c>
      <c r="K84" s="151">
        <v>0</v>
      </c>
      <c r="L84" s="151">
        <v>0</v>
      </c>
      <c r="M84" s="262">
        <f t="shared" si="68"/>
        <v>0</v>
      </c>
      <c r="N84" s="608">
        <f t="shared" si="63"/>
        <v>0</v>
      </c>
      <c r="O84" s="151">
        <v>0</v>
      </c>
      <c r="P84" s="570">
        <f t="shared" si="64"/>
        <v>0</v>
      </c>
      <c r="Q84" s="182"/>
      <c r="R84" s="365">
        <f t="shared" si="69"/>
        <v>0</v>
      </c>
      <c r="S84" s="570">
        <f t="shared" si="70"/>
        <v>0</v>
      </c>
      <c r="T84" s="182"/>
      <c r="U84" s="19">
        <v>0</v>
      </c>
      <c r="V84" s="570">
        <f t="shared" si="65"/>
        <v>0</v>
      </c>
      <c r="W84" s="16">
        <v>0</v>
      </c>
      <c r="X84" s="570">
        <f t="shared" si="66"/>
        <v>0</v>
      </c>
      <c r="Y84" s="16">
        <v>0</v>
      </c>
      <c r="Z84" s="570">
        <f t="shared" si="67"/>
        <v>0</v>
      </c>
      <c r="AA84" s="182"/>
    </row>
    <row r="85" spans="1:27">
      <c r="A85" s="182"/>
      <c r="B85" s="73"/>
      <c r="C85" s="69">
        <v>11.4</v>
      </c>
      <c r="D85" s="68"/>
      <c r="E85" s="68" t="s">
        <v>44</v>
      </c>
      <c r="F85" s="69"/>
      <c r="G85" s="74"/>
      <c r="H85" s="151">
        <v>0</v>
      </c>
      <c r="I85" s="151">
        <v>0</v>
      </c>
      <c r="J85" s="608">
        <f t="shared" si="62"/>
        <v>0</v>
      </c>
      <c r="K85" s="151">
        <v>0</v>
      </c>
      <c r="L85" s="151">
        <v>0</v>
      </c>
      <c r="M85" s="262">
        <f t="shared" si="68"/>
        <v>0</v>
      </c>
      <c r="N85" s="608">
        <f t="shared" si="63"/>
        <v>0</v>
      </c>
      <c r="O85" s="151">
        <v>0</v>
      </c>
      <c r="P85" s="570">
        <f t="shared" si="64"/>
        <v>0</v>
      </c>
      <c r="Q85" s="182"/>
      <c r="R85" s="365">
        <f t="shared" si="69"/>
        <v>0</v>
      </c>
      <c r="S85" s="570">
        <f t="shared" si="70"/>
        <v>0</v>
      </c>
      <c r="T85" s="182"/>
      <c r="U85" s="19">
        <v>0</v>
      </c>
      <c r="V85" s="570">
        <f t="shared" si="65"/>
        <v>0</v>
      </c>
      <c r="W85" s="16">
        <v>0</v>
      </c>
      <c r="X85" s="570">
        <f t="shared" si="66"/>
        <v>0</v>
      </c>
      <c r="Y85" s="16">
        <v>0</v>
      </c>
      <c r="Z85" s="570">
        <f t="shared" si="67"/>
        <v>0</v>
      </c>
      <c r="AA85" s="182"/>
    </row>
    <row r="86" spans="1:27">
      <c r="A86" s="182"/>
      <c r="B86" s="73"/>
      <c r="C86" s="69">
        <v>11.5</v>
      </c>
      <c r="D86" s="68"/>
      <c r="E86" s="68" t="s">
        <v>70</v>
      </c>
      <c r="F86" s="69"/>
      <c r="G86" s="74"/>
      <c r="H86" s="151">
        <v>0</v>
      </c>
      <c r="I86" s="151">
        <v>0</v>
      </c>
      <c r="J86" s="608">
        <f t="shared" si="62"/>
        <v>0</v>
      </c>
      <c r="K86" s="151">
        <v>0</v>
      </c>
      <c r="L86" s="151">
        <v>0</v>
      </c>
      <c r="M86" s="262">
        <f t="shared" si="68"/>
        <v>0</v>
      </c>
      <c r="N86" s="608">
        <f t="shared" si="63"/>
        <v>0</v>
      </c>
      <c r="O86" s="151">
        <v>0</v>
      </c>
      <c r="P86" s="570">
        <f t="shared" si="64"/>
        <v>0</v>
      </c>
      <c r="Q86" s="182"/>
      <c r="R86" s="365">
        <f t="shared" si="69"/>
        <v>0</v>
      </c>
      <c r="S86" s="570">
        <f t="shared" si="70"/>
        <v>0</v>
      </c>
      <c r="T86" s="182"/>
      <c r="U86" s="19">
        <v>0</v>
      </c>
      <c r="V86" s="570">
        <f t="shared" si="65"/>
        <v>0</v>
      </c>
      <c r="W86" s="16">
        <v>0</v>
      </c>
      <c r="X86" s="570">
        <f t="shared" si="66"/>
        <v>0</v>
      </c>
      <c r="Y86" s="16">
        <v>0</v>
      </c>
      <c r="Z86" s="570">
        <f t="shared" si="67"/>
        <v>0</v>
      </c>
      <c r="AA86" s="182"/>
    </row>
    <row r="87" spans="1:27">
      <c r="A87" s="182"/>
      <c r="B87" s="73"/>
      <c r="C87" s="69">
        <v>11.6</v>
      </c>
      <c r="D87" s="68"/>
      <c r="E87" s="68" t="s">
        <v>72</v>
      </c>
      <c r="F87" s="69"/>
      <c r="G87" s="74"/>
      <c r="H87" s="151">
        <v>0</v>
      </c>
      <c r="I87" s="151">
        <v>0</v>
      </c>
      <c r="J87" s="608">
        <f t="shared" si="62"/>
        <v>0</v>
      </c>
      <c r="K87" s="151">
        <v>0</v>
      </c>
      <c r="L87" s="151">
        <v>0</v>
      </c>
      <c r="M87" s="262">
        <f t="shared" si="68"/>
        <v>0</v>
      </c>
      <c r="N87" s="608">
        <f t="shared" si="63"/>
        <v>0</v>
      </c>
      <c r="O87" s="151">
        <v>0</v>
      </c>
      <c r="P87" s="570">
        <f t="shared" si="64"/>
        <v>0</v>
      </c>
      <c r="Q87" s="182"/>
      <c r="R87" s="365">
        <f t="shared" si="69"/>
        <v>0</v>
      </c>
      <c r="S87" s="570">
        <f t="shared" si="70"/>
        <v>0</v>
      </c>
      <c r="T87" s="182"/>
      <c r="U87" s="19">
        <v>0</v>
      </c>
      <c r="V87" s="570">
        <f t="shared" si="65"/>
        <v>0</v>
      </c>
      <c r="W87" s="16">
        <v>0</v>
      </c>
      <c r="X87" s="570">
        <f t="shared" si="66"/>
        <v>0</v>
      </c>
      <c r="Y87" s="16">
        <v>0</v>
      </c>
      <c r="Z87" s="570">
        <f t="shared" si="67"/>
        <v>0</v>
      </c>
      <c r="AA87" s="182"/>
    </row>
    <row r="88" spans="1:27">
      <c r="A88" s="182"/>
      <c r="B88" s="73"/>
      <c r="C88" s="69">
        <v>11.7</v>
      </c>
      <c r="D88" s="68"/>
      <c r="E88" s="68" t="s">
        <v>31</v>
      </c>
      <c r="F88" s="69"/>
      <c r="G88" s="74"/>
      <c r="H88" s="151">
        <v>0</v>
      </c>
      <c r="I88" s="151">
        <v>0</v>
      </c>
      <c r="J88" s="608">
        <f t="shared" si="62"/>
        <v>0</v>
      </c>
      <c r="K88" s="151">
        <v>0</v>
      </c>
      <c r="L88" s="151">
        <v>0</v>
      </c>
      <c r="M88" s="262">
        <f t="shared" si="68"/>
        <v>0</v>
      </c>
      <c r="N88" s="608">
        <f t="shared" si="63"/>
        <v>0</v>
      </c>
      <c r="O88" s="151">
        <v>0</v>
      </c>
      <c r="P88" s="570">
        <f t="shared" si="64"/>
        <v>0</v>
      </c>
      <c r="Q88" s="182"/>
      <c r="R88" s="365">
        <f t="shared" si="69"/>
        <v>0</v>
      </c>
      <c r="S88" s="570">
        <f t="shared" si="70"/>
        <v>0</v>
      </c>
      <c r="T88" s="182"/>
      <c r="U88" s="19">
        <v>0</v>
      </c>
      <c r="V88" s="570">
        <f t="shared" si="65"/>
        <v>0</v>
      </c>
      <c r="W88" s="16">
        <v>0</v>
      </c>
      <c r="X88" s="570">
        <f t="shared" si="66"/>
        <v>0</v>
      </c>
      <c r="Y88" s="16">
        <v>0</v>
      </c>
      <c r="Z88" s="570">
        <f t="shared" si="67"/>
        <v>0</v>
      </c>
      <c r="AA88" s="182"/>
    </row>
    <row r="89" spans="1:27" ht="15">
      <c r="A89" s="182"/>
      <c r="B89" s="71">
        <v>12</v>
      </c>
      <c r="C89" s="65"/>
      <c r="D89" s="64" t="s">
        <v>107</v>
      </c>
      <c r="E89" s="64"/>
      <c r="F89" s="65"/>
      <c r="G89" s="66"/>
      <c r="H89" s="262">
        <f>SUM(H90:H92,H99,H102,H105,H120,H124:H126)</f>
        <v>0</v>
      </c>
      <c r="I89" s="262">
        <f t="shared" ref="I89:O89" si="75">SUM(I90:I92,I99,I102,I105,I120,I124:I126)</f>
        <v>0</v>
      </c>
      <c r="J89" s="608">
        <f t="shared" si="62"/>
        <v>0</v>
      </c>
      <c r="K89" s="262">
        <f t="shared" si="75"/>
        <v>0</v>
      </c>
      <c r="L89" s="262">
        <f t="shared" si="75"/>
        <v>0</v>
      </c>
      <c r="M89" s="262">
        <f t="shared" si="68"/>
        <v>0</v>
      </c>
      <c r="N89" s="608">
        <f t="shared" si="63"/>
        <v>0</v>
      </c>
      <c r="O89" s="262">
        <f t="shared" si="75"/>
        <v>0</v>
      </c>
      <c r="P89" s="570">
        <f t="shared" si="64"/>
        <v>0</v>
      </c>
      <c r="Q89" s="182"/>
      <c r="R89" s="365">
        <f t="shared" si="69"/>
        <v>0</v>
      </c>
      <c r="S89" s="570">
        <f t="shared" si="70"/>
        <v>0</v>
      </c>
      <c r="T89" s="182"/>
      <c r="U89" s="365">
        <f t="shared" ref="U89" si="76">SUM(U90:U92,U99,U102,U105,U120,U124:U126)</f>
        <v>0</v>
      </c>
      <c r="V89" s="570">
        <f t="shared" si="65"/>
        <v>0</v>
      </c>
      <c r="W89" s="344">
        <f t="shared" ref="W89" si="77">SUM(W90:W92,W99,W102,W105,W120,W124:W126)</f>
        <v>0</v>
      </c>
      <c r="X89" s="570">
        <f t="shared" si="66"/>
        <v>0</v>
      </c>
      <c r="Y89" s="344">
        <f t="shared" ref="Y89" si="78">SUM(Y90:Y92,Y99,Y102,Y105,Y120,Y124:Y126)</f>
        <v>0</v>
      </c>
      <c r="Z89" s="570">
        <f t="shared" si="67"/>
        <v>0</v>
      </c>
      <c r="AA89" s="182"/>
    </row>
    <row r="90" spans="1:27">
      <c r="A90" s="182"/>
      <c r="B90" s="73"/>
      <c r="C90" s="69">
        <v>12.1</v>
      </c>
      <c r="D90" s="68"/>
      <c r="E90" s="68" t="s">
        <v>108</v>
      </c>
      <c r="F90" s="69"/>
      <c r="G90" s="74"/>
      <c r="H90" s="151">
        <v>0</v>
      </c>
      <c r="I90" s="151">
        <v>0</v>
      </c>
      <c r="J90" s="608">
        <f t="shared" si="62"/>
        <v>0</v>
      </c>
      <c r="K90" s="151">
        <v>0</v>
      </c>
      <c r="L90" s="151">
        <v>0</v>
      </c>
      <c r="M90" s="262">
        <f t="shared" si="68"/>
        <v>0</v>
      </c>
      <c r="N90" s="608">
        <f t="shared" si="63"/>
        <v>0</v>
      </c>
      <c r="O90" s="151">
        <v>0</v>
      </c>
      <c r="P90" s="570">
        <f t="shared" si="64"/>
        <v>0</v>
      </c>
      <c r="Q90" s="182"/>
      <c r="R90" s="365">
        <f t="shared" si="69"/>
        <v>0</v>
      </c>
      <c r="S90" s="570">
        <f t="shared" si="70"/>
        <v>0</v>
      </c>
      <c r="T90" s="182"/>
      <c r="U90" s="565">
        <v>0</v>
      </c>
      <c r="V90" s="570">
        <f t="shared" si="65"/>
        <v>0</v>
      </c>
      <c r="W90" s="564">
        <v>0</v>
      </c>
      <c r="X90" s="570">
        <f t="shared" si="66"/>
        <v>0</v>
      </c>
      <c r="Y90" s="564">
        <v>0</v>
      </c>
      <c r="Z90" s="570">
        <f t="shared" si="67"/>
        <v>0</v>
      </c>
      <c r="AA90" s="182"/>
    </row>
    <row r="91" spans="1:27">
      <c r="A91" s="182"/>
      <c r="B91" s="73"/>
      <c r="C91" s="69">
        <v>12.2</v>
      </c>
      <c r="D91" s="69"/>
      <c r="E91" s="69" t="s">
        <v>109</v>
      </c>
      <c r="F91" s="69"/>
      <c r="G91" s="74"/>
      <c r="H91" s="151">
        <v>0</v>
      </c>
      <c r="I91" s="151">
        <v>0</v>
      </c>
      <c r="J91" s="608">
        <f t="shared" si="62"/>
        <v>0</v>
      </c>
      <c r="K91" s="151">
        <v>0</v>
      </c>
      <c r="L91" s="151">
        <v>0</v>
      </c>
      <c r="M91" s="262">
        <f t="shared" si="68"/>
        <v>0</v>
      </c>
      <c r="N91" s="608">
        <f t="shared" si="63"/>
        <v>0</v>
      </c>
      <c r="O91" s="151">
        <v>0</v>
      </c>
      <c r="P91" s="570">
        <f t="shared" si="64"/>
        <v>0</v>
      </c>
      <c r="Q91" s="182"/>
      <c r="R91" s="365">
        <f t="shared" si="69"/>
        <v>0</v>
      </c>
      <c r="S91" s="570">
        <f t="shared" si="70"/>
        <v>0</v>
      </c>
      <c r="T91" s="182"/>
      <c r="U91" s="565">
        <v>0</v>
      </c>
      <c r="V91" s="570">
        <f t="shared" si="65"/>
        <v>0</v>
      </c>
      <c r="W91" s="564">
        <v>0</v>
      </c>
      <c r="X91" s="570">
        <f t="shared" si="66"/>
        <v>0</v>
      </c>
      <c r="Y91" s="564">
        <v>0</v>
      </c>
      <c r="Z91" s="570">
        <f t="shared" si="67"/>
        <v>0</v>
      </c>
      <c r="AA91" s="182"/>
    </row>
    <row r="92" spans="1:27">
      <c r="A92" s="182"/>
      <c r="B92" s="73"/>
      <c r="C92" s="69">
        <v>12.3</v>
      </c>
      <c r="D92" s="68"/>
      <c r="E92" s="68" t="s">
        <v>110</v>
      </c>
      <c r="F92" s="69"/>
      <c r="G92" s="74"/>
      <c r="H92" s="262">
        <f>SUM(H93,H96)</f>
        <v>0</v>
      </c>
      <c r="I92" s="262">
        <f t="shared" ref="I92:O92" si="79">SUM(I93,I96)</f>
        <v>0</v>
      </c>
      <c r="J92" s="608">
        <f t="shared" si="62"/>
        <v>0</v>
      </c>
      <c r="K92" s="262">
        <f t="shared" si="79"/>
        <v>0</v>
      </c>
      <c r="L92" s="262">
        <f t="shared" si="79"/>
        <v>0</v>
      </c>
      <c r="M92" s="262">
        <f t="shared" si="68"/>
        <v>0</v>
      </c>
      <c r="N92" s="608">
        <f t="shared" si="63"/>
        <v>0</v>
      </c>
      <c r="O92" s="262">
        <f t="shared" si="79"/>
        <v>0</v>
      </c>
      <c r="P92" s="570">
        <f t="shared" si="64"/>
        <v>0</v>
      </c>
      <c r="Q92" s="182"/>
      <c r="R92" s="365">
        <f t="shared" si="69"/>
        <v>0</v>
      </c>
      <c r="S92" s="570">
        <f t="shared" si="70"/>
        <v>0</v>
      </c>
      <c r="T92" s="182"/>
      <c r="U92" s="365">
        <f t="shared" ref="U92" si="80">SUM(U93,U96)</f>
        <v>0</v>
      </c>
      <c r="V92" s="570">
        <f t="shared" si="65"/>
        <v>0</v>
      </c>
      <c r="W92" s="344">
        <f t="shared" ref="W92" si="81">SUM(W93,W96)</f>
        <v>0</v>
      </c>
      <c r="X92" s="570">
        <f t="shared" si="66"/>
        <v>0</v>
      </c>
      <c r="Y92" s="344">
        <f t="shared" ref="Y92" si="82">SUM(Y93,Y96)</f>
        <v>0</v>
      </c>
      <c r="Z92" s="570">
        <f t="shared" si="67"/>
        <v>0</v>
      </c>
      <c r="AA92" s="182"/>
    </row>
    <row r="93" spans="1:27">
      <c r="A93" s="182"/>
      <c r="B93" s="73"/>
      <c r="C93" s="69"/>
      <c r="D93" s="69" t="s">
        <v>111</v>
      </c>
      <c r="E93" s="68"/>
      <c r="F93" s="68" t="s">
        <v>53</v>
      </c>
      <c r="G93" s="68"/>
      <c r="H93" s="262">
        <f>SUM(H94:H95)</f>
        <v>0</v>
      </c>
      <c r="I93" s="262">
        <f t="shared" ref="I93:O93" si="83">SUM(I94:I95)</f>
        <v>0</v>
      </c>
      <c r="J93" s="608">
        <f t="shared" si="62"/>
        <v>0</v>
      </c>
      <c r="K93" s="262">
        <f t="shared" si="83"/>
        <v>0</v>
      </c>
      <c r="L93" s="262">
        <f t="shared" si="83"/>
        <v>0</v>
      </c>
      <c r="M93" s="262">
        <f t="shared" si="68"/>
        <v>0</v>
      </c>
      <c r="N93" s="608">
        <f t="shared" si="63"/>
        <v>0</v>
      </c>
      <c r="O93" s="262">
        <f t="shared" si="83"/>
        <v>0</v>
      </c>
      <c r="P93" s="570">
        <f t="shared" si="64"/>
        <v>0</v>
      </c>
      <c r="Q93" s="182"/>
      <c r="R93" s="365">
        <f t="shared" si="69"/>
        <v>0</v>
      </c>
      <c r="S93" s="570">
        <f t="shared" si="70"/>
        <v>0</v>
      </c>
      <c r="T93" s="182"/>
      <c r="U93" s="365">
        <f t="shared" ref="U93" si="84">SUM(U94:U95)</f>
        <v>0</v>
      </c>
      <c r="V93" s="570">
        <f t="shared" si="65"/>
        <v>0</v>
      </c>
      <c r="W93" s="344">
        <f t="shared" ref="W93" si="85">SUM(W94:W95)</f>
        <v>0</v>
      </c>
      <c r="X93" s="570">
        <f t="shared" si="66"/>
        <v>0</v>
      </c>
      <c r="Y93" s="344">
        <f t="shared" ref="Y93" si="86">SUM(Y94:Y95)</f>
        <v>0</v>
      </c>
      <c r="Z93" s="570">
        <f t="shared" si="67"/>
        <v>0</v>
      </c>
      <c r="AA93" s="182"/>
    </row>
    <row r="94" spans="1:27">
      <c r="A94" s="182"/>
      <c r="B94" s="73"/>
      <c r="C94" s="69"/>
      <c r="D94" s="69"/>
      <c r="E94" s="69" t="s">
        <v>112</v>
      </c>
      <c r="F94" s="68"/>
      <c r="G94" s="68" t="s">
        <v>64</v>
      </c>
      <c r="H94" s="151">
        <v>0</v>
      </c>
      <c r="I94" s="151">
        <v>0</v>
      </c>
      <c r="J94" s="608">
        <f t="shared" si="62"/>
        <v>0</v>
      </c>
      <c r="K94" s="151">
        <v>0</v>
      </c>
      <c r="L94" s="151">
        <v>0</v>
      </c>
      <c r="M94" s="262">
        <f t="shared" si="68"/>
        <v>0</v>
      </c>
      <c r="N94" s="608">
        <f t="shared" si="63"/>
        <v>0</v>
      </c>
      <c r="O94" s="151">
        <v>0</v>
      </c>
      <c r="P94" s="570">
        <f t="shared" si="64"/>
        <v>0</v>
      </c>
      <c r="Q94" s="182"/>
      <c r="R94" s="365">
        <f t="shared" si="69"/>
        <v>0</v>
      </c>
      <c r="S94" s="570">
        <f t="shared" si="70"/>
        <v>0</v>
      </c>
      <c r="T94" s="182"/>
      <c r="U94" s="565">
        <v>0</v>
      </c>
      <c r="V94" s="570">
        <f t="shared" si="65"/>
        <v>0</v>
      </c>
      <c r="W94" s="564">
        <v>0</v>
      </c>
      <c r="X94" s="570">
        <f t="shared" si="66"/>
        <v>0</v>
      </c>
      <c r="Y94" s="564">
        <v>0</v>
      </c>
      <c r="Z94" s="570">
        <f t="shared" si="67"/>
        <v>0</v>
      </c>
      <c r="AA94" s="182"/>
    </row>
    <row r="95" spans="1:27">
      <c r="A95" s="182"/>
      <c r="B95" s="73"/>
      <c r="C95" s="69"/>
      <c r="D95" s="69"/>
      <c r="E95" s="69" t="s">
        <v>113</v>
      </c>
      <c r="F95" s="68"/>
      <c r="G95" s="68" t="s">
        <v>66</v>
      </c>
      <c r="H95" s="151">
        <v>0</v>
      </c>
      <c r="I95" s="151">
        <v>0</v>
      </c>
      <c r="J95" s="608">
        <f t="shared" si="62"/>
        <v>0</v>
      </c>
      <c r="K95" s="151">
        <v>0</v>
      </c>
      <c r="L95" s="151">
        <v>0</v>
      </c>
      <c r="M95" s="262">
        <f t="shared" si="68"/>
        <v>0</v>
      </c>
      <c r="N95" s="608">
        <f t="shared" si="63"/>
        <v>0</v>
      </c>
      <c r="O95" s="151">
        <v>0</v>
      </c>
      <c r="P95" s="570">
        <f t="shared" si="64"/>
        <v>0</v>
      </c>
      <c r="Q95" s="182"/>
      <c r="R95" s="365">
        <f t="shared" si="69"/>
        <v>0</v>
      </c>
      <c r="S95" s="570">
        <f t="shared" si="70"/>
        <v>0</v>
      </c>
      <c r="T95" s="182"/>
      <c r="U95" s="565">
        <v>0</v>
      </c>
      <c r="V95" s="570">
        <f t="shared" si="65"/>
        <v>0</v>
      </c>
      <c r="W95" s="564">
        <v>0</v>
      </c>
      <c r="X95" s="570">
        <f t="shared" si="66"/>
        <v>0</v>
      </c>
      <c r="Y95" s="564">
        <v>0</v>
      </c>
      <c r="Z95" s="570">
        <f t="shared" si="67"/>
        <v>0</v>
      </c>
      <c r="AA95" s="182"/>
    </row>
    <row r="96" spans="1:27">
      <c r="A96" s="182"/>
      <c r="B96" s="73"/>
      <c r="C96" s="69"/>
      <c r="D96" s="69" t="s">
        <v>114</v>
      </c>
      <c r="E96" s="68"/>
      <c r="F96" s="68" t="s">
        <v>115</v>
      </c>
      <c r="G96" s="68"/>
      <c r="H96" s="262">
        <f>SUM(H97:H98)</f>
        <v>0</v>
      </c>
      <c r="I96" s="262">
        <f t="shared" ref="I96:O96" si="87">SUM(I97:I98)</f>
        <v>0</v>
      </c>
      <c r="J96" s="608">
        <f t="shared" si="62"/>
        <v>0</v>
      </c>
      <c r="K96" s="262">
        <f t="shared" si="87"/>
        <v>0</v>
      </c>
      <c r="L96" s="262">
        <f t="shared" si="87"/>
        <v>0</v>
      </c>
      <c r="M96" s="262">
        <f t="shared" si="68"/>
        <v>0</v>
      </c>
      <c r="N96" s="608">
        <f t="shared" si="63"/>
        <v>0</v>
      </c>
      <c r="O96" s="262">
        <f t="shared" si="87"/>
        <v>0</v>
      </c>
      <c r="P96" s="570">
        <f t="shared" si="64"/>
        <v>0</v>
      </c>
      <c r="Q96" s="182"/>
      <c r="R96" s="365">
        <f t="shared" si="69"/>
        <v>0</v>
      </c>
      <c r="S96" s="570">
        <f t="shared" si="70"/>
        <v>0</v>
      </c>
      <c r="T96" s="182"/>
      <c r="U96" s="365">
        <f t="shared" ref="U96" si="88">SUM(U97:U98)</f>
        <v>0</v>
      </c>
      <c r="V96" s="570">
        <f t="shared" si="65"/>
        <v>0</v>
      </c>
      <c r="W96" s="344">
        <f t="shared" ref="W96" si="89">SUM(W97:W98)</f>
        <v>0</v>
      </c>
      <c r="X96" s="570">
        <f t="shared" si="66"/>
        <v>0</v>
      </c>
      <c r="Y96" s="344">
        <f t="shared" ref="Y96" si="90">SUM(Y97:Y98)</f>
        <v>0</v>
      </c>
      <c r="Z96" s="570">
        <f t="shared" si="67"/>
        <v>0</v>
      </c>
      <c r="AA96" s="182"/>
    </row>
    <row r="97" spans="1:27">
      <c r="A97" s="182"/>
      <c r="B97" s="73"/>
      <c r="C97" s="69"/>
      <c r="D97" s="69"/>
      <c r="E97" s="69" t="s">
        <v>116</v>
      </c>
      <c r="F97" s="68"/>
      <c r="G97" s="68" t="s">
        <v>64</v>
      </c>
      <c r="H97" s="151">
        <v>0</v>
      </c>
      <c r="I97" s="151">
        <v>0</v>
      </c>
      <c r="J97" s="608">
        <f t="shared" si="62"/>
        <v>0</v>
      </c>
      <c r="K97" s="151">
        <v>0</v>
      </c>
      <c r="L97" s="151">
        <v>0</v>
      </c>
      <c r="M97" s="262">
        <f t="shared" si="68"/>
        <v>0</v>
      </c>
      <c r="N97" s="608">
        <f t="shared" si="63"/>
        <v>0</v>
      </c>
      <c r="O97" s="151">
        <v>0</v>
      </c>
      <c r="P97" s="570">
        <f t="shared" si="64"/>
        <v>0</v>
      </c>
      <c r="Q97" s="182"/>
      <c r="R97" s="365">
        <f t="shared" si="69"/>
        <v>0</v>
      </c>
      <c r="S97" s="570">
        <f t="shared" si="70"/>
        <v>0</v>
      </c>
      <c r="T97" s="182"/>
      <c r="U97" s="565">
        <v>0</v>
      </c>
      <c r="V97" s="570">
        <f t="shared" si="65"/>
        <v>0</v>
      </c>
      <c r="W97" s="564">
        <v>0</v>
      </c>
      <c r="X97" s="570">
        <f t="shared" si="66"/>
        <v>0</v>
      </c>
      <c r="Y97" s="564">
        <v>0</v>
      </c>
      <c r="Z97" s="570">
        <f t="shared" si="67"/>
        <v>0</v>
      </c>
      <c r="AA97" s="182"/>
    </row>
    <row r="98" spans="1:27">
      <c r="A98" s="182"/>
      <c r="B98" s="73"/>
      <c r="C98" s="69"/>
      <c r="D98" s="69"/>
      <c r="E98" s="69" t="s">
        <v>117</v>
      </c>
      <c r="F98" s="68"/>
      <c r="G98" s="68" t="s">
        <v>66</v>
      </c>
      <c r="H98" s="151">
        <v>0</v>
      </c>
      <c r="I98" s="151">
        <v>0</v>
      </c>
      <c r="J98" s="608">
        <f t="shared" si="62"/>
        <v>0</v>
      </c>
      <c r="K98" s="151">
        <v>0</v>
      </c>
      <c r="L98" s="151">
        <v>0</v>
      </c>
      <c r="M98" s="262">
        <f t="shared" si="68"/>
        <v>0</v>
      </c>
      <c r="N98" s="608">
        <f t="shared" si="63"/>
        <v>0</v>
      </c>
      <c r="O98" s="151">
        <v>0</v>
      </c>
      <c r="P98" s="570">
        <f t="shared" si="64"/>
        <v>0</v>
      </c>
      <c r="Q98" s="182"/>
      <c r="R98" s="365">
        <f t="shared" si="69"/>
        <v>0</v>
      </c>
      <c r="S98" s="570">
        <f t="shared" si="70"/>
        <v>0</v>
      </c>
      <c r="T98" s="182"/>
      <c r="U98" s="565">
        <v>0</v>
      </c>
      <c r="V98" s="570">
        <f t="shared" si="65"/>
        <v>0</v>
      </c>
      <c r="W98" s="564">
        <v>0</v>
      </c>
      <c r="X98" s="570">
        <f t="shared" si="66"/>
        <v>0</v>
      </c>
      <c r="Y98" s="564">
        <v>0</v>
      </c>
      <c r="Z98" s="570">
        <f t="shared" si="67"/>
        <v>0</v>
      </c>
      <c r="AA98" s="182"/>
    </row>
    <row r="99" spans="1:27">
      <c r="A99" s="182"/>
      <c r="B99" s="73"/>
      <c r="C99" s="69">
        <v>12.4</v>
      </c>
      <c r="D99" s="69"/>
      <c r="E99" s="68" t="s">
        <v>118</v>
      </c>
      <c r="F99" s="68"/>
      <c r="G99" s="74"/>
      <c r="H99" s="262">
        <f>SUM(H100:H101)</f>
        <v>0</v>
      </c>
      <c r="I99" s="262">
        <f t="shared" ref="I99:O99" si="91">SUM(I100:I101)</f>
        <v>0</v>
      </c>
      <c r="J99" s="608">
        <f t="shared" si="62"/>
        <v>0</v>
      </c>
      <c r="K99" s="262">
        <f t="shared" si="91"/>
        <v>0</v>
      </c>
      <c r="L99" s="262">
        <f t="shared" si="91"/>
        <v>0</v>
      </c>
      <c r="M99" s="262">
        <f t="shared" si="68"/>
        <v>0</v>
      </c>
      <c r="N99" s="608">
        <f t="shared" si="63"/>
        <v>0</v>
      </c>
      <c r="O99" s="262">
        <f t="shared" si="91"/>
        <v>0</v>
      </c>
      <c r="P99" s="570">
        <f t="shared" si="64"/>
        <v>0</v>
      </c>
      <c r="Q99" s="182"/>
      <c r="R99" s="365">
        <f t="shared" si="69"/>
        <v>0</v>
      </c>
      <c r="S99" s="570">
        <f t="shared" si="70"/>
        <v>0</v>
      </c>
      <c r="T99" s="182"/>
      <c r="U99" s="365">
        <f t="shared" ref="U99" si="92">SUM(U100:U101)</f>
        <v>0</v>
      </c>
      <c r="V99" s="570">
        <f t="shared" si="65"/>
        <v>0</v>
      </c>
      <c r="W99" s="344">
        <f t="shared" ref="W99" si="93">SUM(W100:W101)</f>
        <v>0</v>
      </c>
      <c r="X99" s="570">
        <f t="shared" si="66"/>
        <v>0</v>
      </c>
      <c r="Y99" s="344">
        <f t="shared" ref="Y99" si="94">SUM(Y100:Y101)</f>
        <v>0</v>
      </c>
      <c r="Z99" s="570">
        <f t="shared" si="67"/>
        <v>0</v>
      </c>
      <c r="AA99" s="182"/>
    </row>
    <row r="100" spans="1:27">
      <c r="A100" s="182"/>
      <c r="B100" s="73"/>
      <c r="C100" s="69"/>
      <c r="D100" s="69" t="s">
        <v>119</v>
      </c>
      <c r="E100" s="68"/>
      <c r="F100" s="68" t="s">
        <v>104</v>
      </c>
      <c r="G100" s="75"/>
      <c r="H100" s="151">
        <v>0</v>
      </c>
      <c r="I100" s="151">
        <v>0</v>
      </c>
      <c r="J100" s="608">
        <f t="shared" si="62"/>
        <v>0</v>
      </c>
      <c r="K100" s="151">
        <v>0</v>
      </c>
      <c r="L100" s="151">
        <v>0</v>
      </c>
      <c r="M100" s="262">
        <f t="shared" si="68"/>
        <v>0</v>
      </c>
      <c r="N100" s="608">
        <f t="shared" si="63"/>
        <v>0</v>
      </c>
      <c r="O100" s="151">
        <v>0</v>
      </c>
      <c r="P100" s="570">
        <f t="shared" si="64"/>
        <v>0</v>
      </c>
      <c r="Q100" s="182"/>
      <c r="R100" s="365">
        <f t="shared" si="69"/>
        <v>0</v>
      </c>
      <c r="S100" s="570">
        <f t="shared" si="70"/>
        <v>0</v>
      </c>
      <c r="T100" s="182"/>
      <c r="U100" s="565">
        <v>0</v>
      </c>
      <c r="V100" s="570">
        <f t="shared" si="65"/>
        <v>0</v>
      </c>
      <c r="W100" s="564">
        <v>0</v>
      </c>
      <c r="X100" s="570">
        <f t="shared" si="66"/>
        <v>0</v>
      </c>
      <c r="Y100" s="564">
        <v>0</v>
      </c>
      <c r="Z100" s="570">
        <f t="shared" si="67"/>
        <v>0</v>
      </c>
      <c r="AA100" s="182"/>
    </row>
    <row r="101" spans="1:27">
      <c r="A101" s="182"/>
      <c r="B101" s="73"/>
      <c r="C101" s="69"/>
      <c r="D101" s="69" t="s">
        <v>120</v>
      </c>
      <c r="E101" s="68"/>
      <c r="F101" s="68" t="s">
        <v>105</v>
      </c>
      <c r="G101" s="75"/>
      <c r="H101" s="151">
        <v>0</v>
      </c>
      <c r="I101" s="151">
        <v>0</v>
      </c>
      <c r="J101" s="608">
        <f t="shared" si="62"/>
        <v>0</v>
      </c>
      <c r="K101" s="151">
        <v>0</v>
      </c>
      <c r="L101" s="151">
        <v>0</v>
      </c>
      <c r="M101" s="262">
        <f t="shared" si="68"/>
        <v>0</v>
      </c>
      <c r="N101" s="608">
        <f t="shared" si="63"/>
        <v>0</v>
      </c>
      <c r="O101" s="151">
        <v>0</v>
      </c>
      <c r="P101" s="570">
        <f t="shared" si="64"/>
        <v>0</v>
      </c>
      <c r="Q101" s="182"/>
      <c r="R101" s="365">
        <f t="shared" si="69"/>
        <v>0</v>
      </c>
      <c r="S101" s="570">
        <f t="shared" si="70"/>
        <v>0</v>
      </c>
      <c r="T101" s="182"/>
      <c r="U101" s="565">
        <v>0</v>
      </c>
      <c r="V101" s="570">
        <f t="shared" si="65"/>
        <v>0</v>
      </c>
      <c r="W101" s="564">
        <v>0</v>
      </c>
      <c r="X101" s="570">
        <f t="shared" si="66"/>
        <v>0</v>
      </c>
      <c r="Y101" s="564">
        <v>0</v>
      </c>
      <c r="Z101" s="570">
        <f t="shared" si="67"/>
        <v>0</v>
      </c>
      <c r="AA101" s="182"/>
    </row>
    <row r="102" spans="1:27">
      <c r="A102" s="182"/>
      <c r="B102" s="73"/>
      <c r="C102" s="69">
        <v>12.5</v>
      </c>
      <c r="D102" s="69"/>
      <c r="E102" s="68" t="s">
        <v>121</v>
      </c>
      <c r="F102" s="68"/>
      <c r="G102" s="74"/>
      <c r="H102" s="262">
        <f>SUM(H103:H104)</f>
        <v>0</v>
      </c>
      <c r="I102" s="262">
        <f t="shared" ref="I102:O102" si="95">SUM(I103:I104)</f>
        <v>0</v>
      </c>
      <c r="J102" s="608">
        <f t="shared" si="62"/>
        <v>0</v>
      </c>
      <c r="K102" s="262">
        <f t="shared" si="95"/>
        <v>0</v>
      </c>
      <c r="L102" s="262">
        <f t="shared" si="95"/>
        <v>0</v>
      </c>
      <c r="M102" s="262">
        <f t="shared" si="68"/>
        <v>0</v>
      </c>
      <c r="N102" s="608">
        <f t="shared" si="63"/>
        <v>0</v>
      </c>
      <c r="O102" s="262">
        <f t="shared" si="95"/>
        <v>0</v>
      </c>
      <c r="P102" s="570">
        <f t="shared" si="64"/>
        <v>0</v>
      </c>
      <c r="Q102" s="182"/>
      <c r="R102" s="365">
        <f t="shared" si="69"/>
        <v>0</v>
      </c>
      <c r="S102" s="570">
        <f t="shared" si="70"/>
        <v>0</v>
      </c>
      <c r="T102" s="182"/>
      <c r="U102" s="365">
        <f t="shared" ref="U102" si="96">SUM(U103:U104)</f>
        <v>0</v>
      </c>
      <c r="V102" s="570">
        <f t="shared" si="65"/>
        <v>0</v>
      </c>
      <c r="W102" s="344">
        <f t="shared" ref="W102" si="97">SUM(W103:W104)</f>
        <v>0</v>
      </c>
      <c r="X102" s="570">
        <f t="shared" si="66"/>
        <v>0</v>
      </c>
      <c r="Y102" s="344">
        <f t="shared" ref="Y102" si="98">SUM(Y103:Y104)</f>
        <v>0</v>
      </c>
      <c r="Z102" s="570">
        <f t="shared" si="67"/>
        <v>0</v>
      </c>
      <c r="AA102" s="182"/>
    </row>
    <row r="103" spans="1:27">
      <c r="A103" s="182"/>
      <c r="B103" s="73"/>
      <c r="C103" s="69"/>
      <c r="D103" s="69" t="s">
        <v>122</v>
      </c>
      <c r="E103" s="68"/>
      <c r="F103" s="68" t="s">
        <v>82</v>
      </c>
      <c r="G103" s="75"/>
      <c r="H103" s="151">
        <v>0</v>
      </c>
      <c r="I103" s="151">
        <v>0</v>
      </c>
      <c r="J103" s="608">
        <f t="shared" si="62"/>
        <v>0</v>
      </c>
      <c r="K103" s="151">
        <v>0</v>
      </c>
      <c r="L103" s="151">
        <v>0</v>
      </c>
      <c r="M103" s="262">
        <f t="shared" si="68"/>
        <v>0</v>
      </c>
      <c r="N103" s="608">
        <f t="shared" si="63"/>
        <v>0</v>
      </c>
      <c r="O103" s="151">
        <v>0</v>
      </c>
      <c r="P103" s="570">
        <f t="shared" si="64"/>
        <v>0</v>
      </c>
      <c r="Q103" s="182"/>
      <c r="R103" s="365">
        <f t="shared" si="69"/>
        <v>0</v>
      </c>
      <c r="S103" s="570">
        <f t="shared" si="70"/>
        <v>0</v>
      </c>
      <c r="T103" s="182"/>
      <c r="U103" s="565">
        <v>0</v>
      </c>
      <c r="V103" s="570">
        <f t="shared" si="65"/>
        <v>0</v>
      </c>
      <c r="W103" s="564">
        <v>0</v>
      </c>
      <c r="X103" s="570">
        <f t="shared" si="66"/>
        <v>0</v>
      </c>
      <c r="Y103" s="564">
        <v>0</v>
      </c>
      <c r="Z103" s="570">
        <f t="shared" si="67"/>
        <v>0</v>
      </c>
      <c r="AA103" s="182"/>
    </row>
    <row r="104" spans="1:27">
      <c r="A104" s="182"/>
      <c r="B104" s="73"/>
      <c r="C104" s="69"/>
      <c r="D104" s="69" t="s">
        <v>123</v>
      </c>
      <c r="E104" s="68"/>
      <c r="F104" s="68" t="s">
        <v>85</v>
      </c>
      <c r="G104" s="75"/>
      <c r="H104" s="151">
        <v>0</v>
      </c>
      <c r="I104" s="151">
        <v>0</v>
      </c>
      <c r="J104" s="608">
        <f t="shared" si="62"/>
        <v>0</v>
      </c>
      <c r="K104" s="151">
        <v>0</v>
      </c>
      <c r="L104" s="151">
        <v>0</v>
      </c>
      <c r="M104" s="262">
        <f t="shared" si="68"/>
        <v>0</v>
      </c>
      <c r="N104" s="608">
        <f t="shared" si="63"/>
        <v>0</v>
      </c>
      <c r="O104" s="151">
        <v>0</v>
      </c>
      <c r="P104" s="570">
        <f t="shared" si="64"/>
        <v>0</v>
      </c>
      <c r="Q104" s="182"/>
      <c r="R104" s="365">
        <f t="shared" si="69"/>
        <v>0</v>
      </c>
      <c r="S104" s="570">
        <f t="shared" si="70"/>
        <v>0</v>
      </c>
      <c r="T104" s="182"/>
      <c r="U104" s="565">
        <v>0</v>
      </c>
      <c r="V104" s="570">
        <f t="shared" si="65"/>
        <v>0</v>
      </c>
      <c r="W104" s="564">
        <v>0</v>
      </c>
      <c r="X104" s="570">
        <f t="shared" si="66"/>
        <v>0</v>
      </c>
      <c r="Y104" s="564">
        <v>0</v>
      </c>
      <c r="Z104" s="570">
        <f t="shared" si="67"/>
        <v>0</v>
      </c>
      <c r="AA104" s="182"/>
    </row>
    <row r="105" spans="1:27">
      <c r="A105" s="182"/>
      <c r="B105" s="73"/>
      <c r="C105" s="69">
        <v>12.6</v>
      </c>
      <c r="D105" s="69"/>
      <c r="E105" s="68" t="s">
        <v>124</v>
      </c>
      <c r="F105" s="68"/>
      <c r="G105" s="74"/>
      <c r="H105" s="262">
        <f>SUM(H106:H119)</f>
        <v>0</v>
      </c>
      <c r="I105" s="262">
        <f t="shared" ref="I105:O105" si="99">SUM(I106:I119)</f>
        <v>0</v>
      </c>
      <c r="J105" s="608">
        <f t="shared" si="62"/>
        <v>0</v>
      </c>
      <c r="K105" s="262">
        <f t="shared" si="99"/>
        <v>0</v>
      </c>
      <c r="L105" s="262">
        <f t="shared" si="99"/>
        <v>0</v>
      </c>
      <c r="M105" s="262">
        <f t="shared" si="68"/>
        <v>0</v>
      </c>
      <c r="N105" s="608">
        <f t="shared" si="63"/>
        <v>0</v>
      </c>
      <c r="O105" s="262">
        <f t="shared" si="99"/>
        <v>0</v>
      </c>
      <c r="P105" s="570">
        <f t="shared" si="64"/>
        <v>0</v>
      </c>
      <c r="Q105" s="182"/>
      <c r="R105" s="365">
        <f t="shared" si="69"/>
        <v>0</v>
      </c>
      <c r="S105" s="570">
        <f t="shared" si="70"/>
        <v>0</v>
      </c>
      <c r="T105" s="182"/>
      <c r="U105" s="365">
        <f t="shared" ref="U105" si="100">SUM(U106:U119)</f>
        <v>0</v>
      </c>
      <c r="V105" s="570">
        <f t="shared" si="65"/>
        <v>0</v>
      </c>
      <c r="W105" s="344">
        <f t="shared" ref="W105" si="101">SUM(W106:W119)</f>
        <v>0</v>
      </c>
      <c r="X105" s="570">
        <f t="shared" si="66"/>
        <v>0</v>
      </c>
      <c r="Y105" s="344">
        <f t="shared" ref="Y105" si="102">SUM(Y106:Y119)</f>
        <v>0</v>
      </c>
      <c r="Z105" s="570">
        <f t="shared" si="67"/>
        <v>0</v>
      </c>
      <c r="AA105" s="182"/>
    </row>
    <row r="106" spans="1:27">
      <c r="A106" s="182"/>
      <c r="B106" s="73"/>
      <c r="C106" s="69"/>
      <c r="D106" s="69" t="s">
        <v>125</v>
      </c>
      <c r="E106" s="68"/>
      <c r="F106" s="68" t="s">
        <v>88</v>
      </c>
      <c r="G106" s="75"/>
      <c r="H106" s="151">
        <v>0</v>
      </c>
      <c r="I106" s="151">
        <v>0</v>
      </c>
      <c r="J106" s="608">
        <f t="shared" si="62"/>
        <v>0</v>
      </c>
      <c r="K106" s="151">
        <v>0</v>
      </c>
      <c r="L106" s="151">
        <v>0</v>
      </c>
      <c r="M106" s="262">
        <f t="shared" si="68"/>
        <v>0</v>
      </c>
      <c r="N106" s="608">
        <f t="shared" si="63"/>
        <v>0</v>
      </c>
      <c r="O106" s="151">
        <v>0</v>
      </c>
      <c r="P106" s="570">
        <f t="shared" si="64"/>
        <v>0</v>
      </c>
      <c r="Q106" s="182"/>
      <c r="R106" s="365">
        <f t="shared" si="69"/>
        <v>0</v>
      </c>
      <c r="S106" s="570">
        <f t="shared" si="70"/>
        <v>0</v>
      </c>
      <c r="T106" s="182"/>
      <c r="U106" s="565">
        <v>0</v>
      </c>
      <c r="V106" s="570">
        <f t="shared" si="65"/>
        <v>0</v>
      </c>
      <c r="W106" s="564">
        <v>0</v>
      </c>
      <c r="X106" s="570">
        <f t="shared" si="66"/>
        <v>0</v>
      </c>
      <c r="Y106" s="564">
        <v>0</v>
      </c>
      <c r="Z106" s="570">
        <f t="shared" si="67"/>
        <v>0</v>
      </c>
      <c r="AA106" s="182"/>
    </row>
    <row r="107" spans="1:27">
      <c r="A107" s="182"/>
      <c r="B107" s="73"/>
      <c r="C107" s="69"/>
      <c r="D107" s="69" t="s">
        <v>126</v>
      </c>
      <c r="E107" s="68"/>
      <c r="F107" s="68" t="s">
        <v>89</v>
      </c>
      <c r="G107" s="75"/>
      <c r="H107" s="151">
        <v>0</v>
      </c>
      <c r="I107" s="151">
        <v>0</v>
      </c>
      <c r="J107" s="608">
        <f t="shared" si="62"/>
        <v>0</v>
      </c>
      <c r="K107" s="151">
        <v>0</v>
      </c>
      <c r="L107" s="151">
        <v>0</v>
      </c>
      <c r="M107" s="262">
        <f t="shared" si="68"/>
        <v>0</v>
      </c>
      <c r="N107" s="608">
        <f t="shared" si="63"/>
        <v>0</v>
      </c>
      <c r="O107" s="151">
        <v>0</v>
      </c>
      <c r="P107" s="570">
        <f t="shared" si="64"/>
        <v>0</v>
      </c>
      <c r="Q107" s="182"/>
      <c r="R107" s="365">
        <f t="shared" si="69"/>
        <v>0</v>
      </c>
      <c r="S107" s="570">
        <f t="shared" si="70"/>
        <v>0</v>
      </c>
      <c r="T107" s="182"/>
      <c r="U107" s="565">
        <v>0</v>
      </c>
      <c r="V107" s="570">
        <f t="shared" si="65"/>
        <v>0</v>
      </c>
      <c r="W107" s="564">
        <v>0</v>
      </c>
      <c r="X107" s="570">
        <f t="shared" si="66"/>
        <v>0</v>
      </c>
      <c r="Y107" s="564">
        <v>0</v>
      </c>
      <c r="Z107" s="570">
        <f t="shared" si="67"/>
        <v>0</v>
      </c>
      <c r="AA107" s="182"/>
    </row>
    <row r="108" spans="1:27">
      <c r="A108" s="182"/>
      <c r="B108" s="73"/>
      <c r="C108" s="69"/>
      <c r="D108" s="69" t="s">
        <v>127</v>
      </c>
      <c r="E108" s="68"/>
      <c r="F108" s="68" t="s">
        <v>90</v>
      </c>
      <c r="G108" s="75"/>
      <c r="H108" s="151">
        <v>0</v>
      </c>
      <c r="I108" s="151">
        <v>0</v>
      </c>
      <c r="J108" s="608">
        <f t="shared" ref="J108:J139" si="103">IFERROR(I108/$I$175,0)</f>
        <v>0</v>
      </c>
      <c r="K108" s="151">
        <v>0</v>
      </c>
      <c r="L108" s="151">
        <v>0</v>
      </c>
      <c r="M108" s="262">
        <f t="shared" si="68"/>
        <v>0</v>
      </c>
      <c r="N108" s="608">
        <f t="shared" ref="N108:N139" si="104">IFERROR(M108/$M$175,0)</f>
        <v>0</v>
      </c>
      <c r="O108" s="151">
        <v>0</v>
      </c>
      <c r="P108" s="570">
        <f t="shared" ref="P108:P139" si="105">IFERROR(O108/$O$175,0)</f>
        <v>0</v>
      </c>
      <c r="Q108" s="182"/>
      <c r="R108" s="365">
        <f t="shared" si="69"/>
        <v>0</v>
      </c>
      <c r="S108" s="570">
        <f t="shared" si="70"/>
        <v>0</v>
      </c>
      <c r="T108" s="182"/>
      <c r="U108" s="565">
        <v>0</v>
      </c>
      <c r="V108" s="570">
        <f t="shared" ref="V108:V139" si="106">IFERROR(U108/$U$175,0)</f>
        <v>0</v>
      </c>
      <c r="W108" s="564">
        <v>0</v>
      </c>
      <c r="X108" s="570">
        <f t="shared" ref="X108:X139" si="107">IFERROR(W108/$W$175,0)</f>
        <v>0</v>
      </c>
      <c r="Y108" s="564">
        <v>0</v>
      </c>
      <c r="Z108" s="570">
        <f t="shared" ref="Z108:Z139" si="108">IFERROR(Y108/$Y$175,0)</f>
        <v>0</v>
      </c>
      <c r="AA108" s="182"/>
    </row>
    <row r="109" spans="1:27">
      <c r="A109" s="182"/>
      <c r="B109" s="73"/>
      <c r="C109" s="69"/>
      <c r="D109" s="69" t="s">
        <v>128</v>
      </c>
      <c r="E109" s="68"/>
      <c r="F109" s="68" t="s">
        <v>91</v>
      </c>
      <c r="G109" s="75"/>
      <c r="H109" s="151">
        <v>0</v>
      </c>
      <c r="I109" s="151">
        <v>0</v>
      </c>
      <c r="J109" s="608">
        <f t="shared" si="103"/>
        <v>0</v>
      </c>
      <c r="K109" s="151">
        <v>0</v>
      </c>
      <c r="L109" s="151">
        <v>0</v>
      </c>
      <c r="M109" s="262">
        <f t="shared" si="68"/>
        <v>0</v>
      </c>
      <c r="N109" s="608">
        <f t="shared" si="104"/>
        <v>0</v>
      </c>
      <c r="O109" s="151">
        <v>0</v>
      </c>
      <c r="P109" s="570">
        <f t="shared" si="105"/>
        <v>0</v>
      </c>
      <c r="Q109" s="182"/>
      <c r="R109" s="365">
        <f t="shared" si="69"/>
        <v>0</v>
      </c>
      <c r="S109" s="570">
        <f t="shared" si="70"/>
        <v>0</v>
      </c>
      <c r="T109" s="182"/>
      <c r="U109" s="565">
        <v>0</v>
      </c>
      <c r="V109" s="570">
        <f t="shared" si="106"/>
        <v>0</v>
      </c>
      <c r="W109" s="564">
        <v>0</v>
      </c>
      <c r="X109" s="570">
        <f t="shared" si="107"/>
        <v>0</v>
      </c>
      <c r="Y109" s="564">
        <v>0</v>
      </c>
      <c r="Z109" s="570">
        <f t="shared" si="108"/>
        <v>0</v>
      </c>
      <c r="AA109" s="182"/>
    </row>
    <row r="110" spans="1:27">
      <c r="A110" s="182"/>
      <c r="B110" s="73"/>
      <c r="C110" s="69"/>
      <c r="D110" s="69" t="s">
        <v>129</v>
      </c>
      <c r="E110" s="69"/>
      <c r="F110" s="69" t="s">
        <v>92</v>
      </c>
      <c r="G110" s="75"/>
      <c r="H110" s="151">
        <v>0</v>
      </c>
      <c r="I110" s="151">
        <v>0</v>
      </c>
      <c r="J110" s="608">
        <f t="shared" si="103"/>
        <v>0</v>
      </c>
      <c r="K110" s="151">
        <v>0</v>
      </c>
      <c r="L110" s="151">
        <v>0</v>
      </c>
      <c r="M110" s="262">
        <f t="shared" si="68"/>
        <v>0</v>
      </c>
      <c r="N110" s="608">
        <f t="shared" si="104"/>
        <v>0</v>
      </c>
      <c r="O110" s="151">
        <v>0</v>
      </c>
      <c r="P110" s="570">
        <f t="shared" si="105"/>
        <v>0</v>
      </c>
      <c r="Q110" s="182"/>
      <c r="R110" s="365">
        <f t="shared" si="69"/>
        <v>0</v>
      </c>
      <c r="S110" s="570">
        <f t="shared" si="70"/>
        <v>0</v>
      </c>
      <c r="T110" s="182"/>
      <c r="U110" s="565">
        <v>0</v>
      </c>
      <c r="V110" s="570">
        <f t="shared" si="106"/>
        <v>0</v>
      </c>
      <c r="W110" s="564">
        <v>0</v>
      </c>
      <c r="X110" s="570">
        <f t="shared" si="107"/>
        <v>0</v>
      </c>
      <c r="Y110" s="564">
        <v>0</v>
      </c>
      <c r="Z110" s="570">
        <f t="shared" si="108"/>
        <v>0</v>
      </c>
      <c r="AA110" s="182"/>
    </row>
    <row r="111" spans="1:27">
      <c r="A111" s="182"/>
      <c r="B111" s="73"/>
      <c r="C111" s="69"/>
      <c r="D111" s="69" t="s">
        <v>130</v>
      </c>
      <c r="E111" s="68"/>
      <c r="F111" s="68" t="s">
        <v>94</v>
      </c>
      <c r="G111" s="75"/>
      <c r="H111" s="151">
        <v>0</v>
      </c>
      <c r="I111" s="151">
        <v>0</v>
      </c>
      <c r="J111" s="608">
        <f t="shared" si="103"/>
        <v>0</v>
      </c>
      <c r="K111" s="151">
        <v>0</v>
      </c>
      <c r="L111" s="151">
        <v>0</v>
      </c>
      <c r="M111" s="262">
        <f t="shared" si="68"/>
        <v>0</v>
      </c>
      <c r="N111" s="608">
        <f t="shared" si="104"/>
        <v>0</v>
      </c>
      <c r="O111" s="151">
        <v>0</v>
      </c>
      <c r="P111" s="570">
        <f t="shared" si="105"/>
        <v>0</v>
      </c>
      <c r="Q111" s="182"/>
      <c r="R111" s="365">
        <f t="shared" si="69"/>
        <v>0</v>
      </c>
      <c r="S111" s="570">
        <f t="shared" si="70"/>
        <v>0</v>
      </c>
      <c r="T111" s="182"/>
      <c r="U111" s="565">
        <v>0</v>
      </c>
      <c r="V111" s="570">
        <f t="shared" si="106"/>
        <v>0</v>
      </c>
      <c r="W111" s="564">
        <v>0</v>
      </c>
      <c r="X111" s="570">
        <f t="shared" si="107"/>
        <v>0</v>
      </c>
      <c r="Y111" s="564">
        <v>0</v>
      </c>
      <c r="Z111" s="570">
        <f t="shared" si="108"/>
        <v>0</v>
      </c>
      <c r="AA111" s="182"/>
    </row>
    <row r="112" spans="1:27">
      <c r="A112" s="182"/>
      <c r="B112" s="73"/>
      <c r="C112" s="69"/>
      <c r="D112" s="69" t="s">
        <v>131</v>
      </c>
      <c r="E112" s="68"/>
      <c r="F112" s="68" t="s">
        <v>95</v>
      </c>
      <c r="G112" s="75"/>
      <c r="H112" s="151">
        <v>0</v>
      </c>
      <c r="I112" s="151">
        <v>0</v>
      </c>
      <c r="J112" s="608">
        <f t="shared" si="103"/>
        <v>0</v>
      </c>
      <c r="K112" s="151">
        <v>0</v>
      </c>
      <c r="L112" s="151">
        <v>0</v>
      </c>
      <c r="M112" s="262">
        <f t="shared" si="68"/>
        <v>0</v>
      </c>
      <c r="N112" s="608">
        <f t="shared" si="104"/>
        <v>0</v>
      </c>
      <c r="O112" s="151">
        <v>0</v>
      </c>
      <c r="P112" s="570">
        <f t="shared" si="105"/>
        <v>0</v>
      </c>
      <c r="Q112" s="182"/>
      <c r="R112" s="365">
        <f t="shared" si="69"/>
        <v>0</v>
      </c>
      <c r="S112" s="570">
        <f t="shared" si="70"/>
        <v>0</v>
      </c>
      <c r="T112" s="182"/>
      <c r="U112" s="565">
        <v>0</v>
      </c>
      <c r="V112" s="570">
        <f t="shared" si="106"/>
        <v>0</v>
      </c>
      <c r="W112" s="564">
        <v>0</v>
      </c>
      <c r="X112" s="570">
        <f t="shared" si="107"/>
        <v>0</v>
      </c>
      <c r="Y112" s="564">
        <v>0</v>
      </c>
      <c r="Z112" s="570">
        <f t="shared" si="108"/>
        <v>0</v>
      </c>
      <c r="AA112" s="182"/>
    </row>
    <row r="113" spans="1:27">
      <c r="A113" s="182"/>
      <c r="B113" s="73"/>
      <c r="C113" s="69"/>
      <c r="D113" s="69" t="s">
        <v>132</v>
      </c>
      <c r="E113" s="68"/>
      <c r="F113" s="68" t="s">
        <v>96</v>
      </c>
      <c r="G113" s="75"/>
      <c r="H113" s="151">
        <v>0</v>
      </c>
      <c r="I113" s="151">
        <v>0</v>
      </c>
      <c r="J113" s="608">
        <f t="shared" si="103"/>
        <v>0</v>
      </c>
      <c r="K113" s="151">
        <v>0</v>
      </c>
      <c r="L113" s="151">
        <v>0</v>
      </c>
      <c r="M113" s="262">
        <f t="shared" si="68"/>
        <v>0</v>
      </c>
      <c r="N113" s="608">
        <f t="shared" si="104"/>
        <v>0</v>
      </c>
      <c r="O113" s="151">
        <v>0</v>
      </c>
      <c r="P113" s="570">
        <f t="shared" si="105"/>
        <v>0</v>
      </c>
      <c r="Q113" s="182"/>
      <c r="R113" s="365">
        <f t="shared" si="69"/>
        <v>0</v>
      </c>
      <c r="S113" s="570">
        <f t="shared" si="70"/>
        <v>0</v>
      </c>
      <c r="T113" s="182"/>
      <c r="U113" s="565">
        <v>0</v>
      </c>
      <c r="V113" s="570">
        <f t="shared" si="106"/>
        <v>0</v>
      </c>
      <c r="W113" s="564">
        <v>0</v>
      </c>
      <c r="X113" s="570">
        <f t="shared" si="107"/>
        <v>0</v>
      </c>
      <c r="Y113" s="564">
        <v>0</v>
      </c>
      <c r="Z113" s="570">
        <f t="shared" si="108"/>
        <v>0</v>
      </c>
      <c r="AA113" s="182"/>
    </row>
    <row r="114" spans="1:27">
      <c r="A114" s="182"/>
      <c r="B114" s="73"/>
      <c r="C114" s="69"/>
      <c r="D114" s="69" t="s">
        <v>133</v>
      </c>
      <c r="E114" s="68"/>
      <c r="F114" s="68" t="s">
        <v>134</v>
      </c>
      <c r="G114" s="75"/>
      <c r="H114" s="151">
        <v>0</v>
      </c>
      <c r="I114" s="151">
        <v>0</v>
      </c>
      <c r="J114" s="608">
        <f t="shared" si="103"/>
        <v>0</v>
      </c>
      <c r="K114" s="151">
        <v>0</v>
      </c>
      <c r="L114" s="151">
        <v>0</v>
      </c>
      <c r="M114" s="262">
        <f t="shared" si="68"/>
        <v>0</v>
      </c>
      <c r="N114" s="608">
        <f t="shared" si="104"/>
        <v>0</v>
      </c>
      <c r="O114" s="151">
        <v>0</v>
      </c>
      <c r="P114" s="570">
        <f t="shared" si="105"/>
        <v>0</v>
      </c>
      <c r="Q114" s="182"/>
      <c r="R114" s="365">
        <f t="shared" si="69"/>
        <v>0</v>
      </c>
      <c r="S114" s="570">
        <f t="shared" si="70"/>
        <v>0</v>
      </c>
      <c r="T114" s="182"/>
      <c r="U114" s="565">
        <v>0</v>
      </c>
      <c r="V114" s="570">
        <f t="shared" si="106"/>
        <v>0</v>
      </c>
      <c r="W114" s="564">
        <v>0</v>
      </c>
      <c r="X114" s="570">
        <f t="shared" si="107"/>
        <v>0</v>
      </c>
      <c r="Y114" s="564">
        <v>0</v>
      </c>
      <c r="Z114" s="570">
        <f t="shared" si="108"/>
        <v>0</v>
      </c>
      <c r="AA114" s="182"/>
    </row>
    <row r="115" spans="1:27">
      <c r="A115" s="182"/>
      <c r="B115" s="73"/>
      <c r="C115" s="69"/>
      <c r="D115" s="69" t="s">
        <v>135</v>
      </c>
      <c r="E115" s="68"/>
      <c r="F115" s="68" t="s">
        <v>98</v>
      </c>
      <c r="G115" s="75"/>
      <c r="H115" s="151">
        <v>0</v>
      </c>
      <c r="I115" s="151">
        <v>0</v>
      </c>
      <c r="J115" s="608">
        <f t="shared" si="103"/>
        <v>0</v>
      </c>
      <c r="K115" s="151">
        <v>0</v>
      </c>
      <c r="L115" s="151">
        <v>0</v>
      </c>
      <c r="M115" s="262">
        <f t="shared" si="68"/>
        <v>0</v>
      </c>
      <c r="N115" s="608">
        <f t="shared" si="104"/>
        <v>0</v>
      </c>
      <c r="O115" s="151">
        <v>0</v>
      </c>
      <c r="P115" s="570">
        <f t="shared" si="105"/>
        <v>0</v>
      </c>
      <c r="Q115" s="182"/>
      <c r="R115" s="365">
        <f t="shared" si="69"/>
        <v>0</v>
      </c>
      <c r="S115" s="570">
        <f t="shared" si="70"/>
        <v>0</v>
      </c>
      <c r="T115" s="182"/>
      <c r="U115" s="565">
        <v>0</v>
      </c>
      <c r="V115" s="570">
        <f t="shared" si="106"/>
        <v>0</v>
      </c>
      <c r="W115" s="564">
        <v>0</v>
      </c>
      <c r="X115" s="570">
        <f t="shared" si="107"/>
        <v>0</v>
      </c>
      <c r="Y115" s="564">
        <v>0</v>
      </c>
      <c r="Z115" s="570">
        <f t="shared" si="108"/>
        <v>0</v>
      </c>
      <c r="AA115" s="182"/>
    </row>
    <row r="116" spans="1:27">
      <c r="A116" s="182"/>
      <c r="B116" s="73"/>
      <c r="C116" s="69"/>
      <c r="D116" s="69" t="s">
        <v>136</v>
      </c>
      <c r="E116" s="68"/>
      <c r="F116" s="68" t="s">
        <v>137</v>
      </c>
      <c r="G116" s="75"/>
      <c r="H116" s="151">
        <v>0</v>
      </c>
      <c r="I116" s="151">
        <v>0</v>
      </c>
      <c r="J116" s="608">
        <f t="shared" si="103"/>
        <v>0</v>
      </c>
      <c r="K116" s="151">
        <v>0</v>
      </c>
      <c r="L116" s="151">
        <v>0</v>
      </c>
      <c r="M116" s="262">
        <f t="shared" si="68"/>
        <v>0</v>
      </c>
      <c r="N116" s="608">
        <f t="shared" si="104"/>
        <v>0</v>
      </c>
      <c r="O116" s="151">
        <v>0</v>
      </c>
      <c r="P116" s="570">
        <f t="shared" si="105"/>
        <v>0</v>
      </c>
      <c r="Q116" s="182"/>
      <c r="R116" s="365">
        <f t="shared" si="69"/>
        <v>0</v>
      </c>
      <c r="S116" s="570">
        <f t="shared" si="70"/>
        <v>0</v>
      </c>
      <c r="T116" s="182"/>
      <c r="U116" s="565">
        <v>0</v>
      </c>
      <c r="V116" s="570">
        <f t="shared" si="106"/>
        <v>0</v>
      </c>
      <c r="W116" s="564">
        <v>0</v>
      </c>
      <c r="X116" s="570">
        <f t="shared" si="107"/>
        <v>0</v>
      </c>
      <c r="Y116" s="564">
        <v>0</v>
      </c>
      <c r="Z116" s="570">
        <f t="shared" si="108"/>
        <v>0</v>
      </c>
      <c r="AA116" s="182"/>
    </row>
    <row r="117" spans="1:27">
      <c r="A117" s="182"/>
      <c r="B117" s="73"/>
      <c r="C117" s="69"/>
      <c r="D117" s="69" t="s">
        <v>138</v>
      </c>
      <c r="E117" s="68"/>
      <c r="F117" s="68" t="s">
        <v>100</v>
      </c>
      <c r="G117" s="75"/>
      <c r="H117" s="151">
        <v>0</v>
      </c>
      <c r="I117" s="151">
        <v>0</v>
      </c>
      <c r="J117" s="608">
        <f t="shared" si="103"/>
        <v>0</v>
      </c>
      <c r="K117" s="151">
        <v>0</v>
      </c>
      <c r="L117" s="151">
        <v>0</v>
      </c>
      <c r="M117" s="262">
        <f t="shared" si="68"/>
        <v>0</v>
      </c>
      <c r="N117" s="608">
        <f t="shared" si="104"/>
        <v>0</v>
      </c>
      <c r="O117" s="151">
        <v>0</v>
      </c>
      <c r="P117" s="570">
        <f t="shared" si="105"/>
        <v>0</v>
      </c>
      <c r="Q117" s="182"/>
      <c r="R117" s="365">
        <f t="shared" si="69"/>
        <v>0</v>
      </c>
      <c r="S117" s="570">
        <f t="shared" si="70"/>
        <v>0</v>
      </c>
      <c r="T117" s="182"/>
      <c r="U117" s="565">
        <v>0</v>
      </c>
      <c r="V117" s="570">
        <f t="shared" si="106"/>
        <v>0</v>
      </c>
      <c r="W117" s="564">
        <v>0</v>
      </c>
      <c r="X117" s="570">
        <f t="shared" si="107"/>
        <v>0</v>
      </c>
      <c r="Y117" s="564">
        <v>0</v>
      </c>
      <c r="Z117" s="570">
        <f t="shared" si="108"/>
        <v>0</v>
      </c>
      <c r="AA117" s="182"/>
    </row>
    <row r="118" spans="1:27">
      <c r="A118" s="182"/>
      <c r="B118" s="73"/>
      <c r="C118" s="69"/>
      <c r="D118" s="69" t="s">
        <v>139</v>
      </c>
      <c r="E118" s="68"/>
      <c r="F118" s="68" t="s">
        <v>101</v>
      </c>
      <c r="G118" s="75"/>
      <c r="H118" s="151">
        <v>0</v>
      </c>
      <c r="I118" s="151">
        <v>0</v>
      </c>
      <c r="J118" s="608">
        <f t="shared" si="103"/>
        <v>0</v>
      </c>
      <c r="K118" s="151">
        <v>0</v>
      </c>
      <c r="L118" s="151">
        <v>0</v>
      </c>
      <c r="M118" s="262">
        <f t="shared" si="68"/>
        <v>0</v>
      </c>
      <c r="N118" s="608">
        <f t="shared" si="104"/>
        <v>0</v>
      </c>
      <c r="O118" s="151">
        <v>0</v>
      </c>
      <c r="P118" s="570">
        <f t="shared" si="105"/>
        <v>0</v>
      </c>
      <c r="Q118" s="182"/>
      <c r="R118" s="365">
        <f t="shared" si="69"/>
        <v>0</v>
      </c>
      <c r="S118" s="570">
        <f t="shared" si="70"/>
        <v>0</v>
      </c>
      <c r="T118" s="182"/>
      <c r="U118" s="565">
        <v>0</v>
      </c>
      <c r="V118" s="570">
        <f t="shared" si="106"/>
        <v>0</v>
      </c>
      <c r="W118" s="564">
        <v>0</v>
      </c>
      <c r="X118" s="570">
        <f t="shared" si="107"/>
        <v>0</v>
      </c>
      <c r="Y118" s="564">
        <v>0</v>
      </c>
      <c r="Z118" s="570">
        <f t="shared" si="108"/>
        <v>0</v>
      </c>
      <c r="AA118" s="182"/>
    </row>
    <row r="119" spans="1:27">
      <c r="A119" s="182"/>
      <c r="B119" s="73"/>
      <c r="C119" s="69"/>
      <c r="D119" s="69" t="s">
        <v>140</v>
      </c>
      <c r="E119" s="68"/>
      <c r="F119" s="68" t="s">
        <v>141</v>
      </c>
      <c r="G119" s="75"/>
      <c r="H119" s="151">
        <v>0</v>
      </c>
      <c r="I119" s="151">
        <v>0</v>
      </c>
      <c r="J119" s="608">
        <f t="shared" si="103"/>
        <v>0</v>
      </c>
      <c r="K119" s="151">
        <v>0</v>
      </c>
      <c r="L119" s="151">
        <v>0</v>
      </c>
      <c r="M119" s="262">
        <f t="shared" si="68"/>
        <v>0</v>
      </c>
      <c r="N119" s="608">
        <f t="shared" si="104"/>
        <v>0</v>
      </c>
      <c r="O119" s="151">
        <v>0</v>
      </c>
      <c r="P119" s="570">
        <f t="shared" si="105"/>
        <v>0</v>
      </c>
      <c r="Q119" s="182"/>
      <c r="R119" s="365">
        <f t="shared" si="69"/>
        <v>0</v>
      </c>
      <c r="S119" s="570">
        <f t="shared" si="70"/>
        <v>0</v>
      </c>
      <c r="T119" s="182"/>
      <c r="U119" s="565">
        <v>0</v>
      </c>
      <c r="V119" s="570">
        <f t="shared" si="106"/>
        <v>0</v>
      </c>
      <c r="W119" s="564">
        <v>0</v>
      </c>
      <c r="X119" s="570">
        <f t="shared" si="107"/>
        <v>0</v>
      </c>
      <c r="Y119" s="564">
        <v>0</v>
      </c>
      <c r="Z119" s="570">
        <f t="shared" si="108"/>
        <v>0</v>
      </c>
      <c r="AA119" s="182"/>
    </row>
    <row r="120" spans="1:27">
      <c r="A120" s="182"/>
      <c r="B120" s="73"/>
      <c r="C120" s="69">
        <v>12.7</v>
      </c>
      <c r="D120" s="69"/>
      <c r="E120" s="68" t="s">
        <v>142</v>
      </c>
      <c r="F120" s="68"/>
      <c r="G120" s="68"/>
      <c r="H120" s="262">
        <f>SUM(H121:H123)</f>
        <v>0</v>
      </c>
      <c r="I120" s="262">
        <f t="shared" ref="I120:O120" si="109">SUM(I121:I123)</f>
        <v>0</v>
      </c>
      <c r="J120" s="608">
        <f t="shared" si="103"/>
        <v>0</v>
      </c>
      <c r="K120" s="262">
        <f t="shared" si="109"/>
        <v>0</v>
      </c>
      <c r="L120" s="262">
        <f t="shared" si="109"/>
        <v>0</v>
      </c>
      <c r="M120" s="262">
        <f t="shared" si="68"/>
        <v>0</v>
      </c>
      <c r="N120" s="608">
        <f t="shared" si="104"/>
        <v>0</v>
      </c>
      <c r="O120" s="262">
        <f t="shared" si="109"/>
        <v>0</v>
      </c>
      <c r="P120" s="570">
        <f t="shared" si="105"/>
        <v>0</v>
      </c>
      <c r="Q120" s="182"/>
      <c r="R120" s="365">
        <f t="shared" si="69"/>
        <v>0</v>
      </c>
      <c r="S120" s="570">
        <f t="shared" si="70"/>
        <v>0</v>
      </c>
      <c r="T120" s="182"/>
      <c r="U120" s="365">
        <f t="shared" ref="U120" si="110">SUM(U121:U123)</f>
        <v>0</v>
      </c>
      <c r="V120" s="570">
        <f t="shared" si="106"/>
        <v>0</v>
      </c>
      <c r="W120" s="344">
        <f t="shared" ref="W120" si="111">SUM(W121:W123)</f>
        <v>0</v>
      </c>
      <c r="X120" s="570">
        <f t="shared" si="107"/>
        <v>0</v>
      </c>
      <c r="Y120" s="344">
        <f t="shared" ref="Y120" si="112">SUM(Y121:Y123)</f>
        <v>0</v>
      </c>
      <c r="Z120" s="570">
        <f t="shared" si="108"/>
        <v>0</v>
      </c>
      <c r="AA120" s="182"/>
    </row>
    <row r="121" spans="1:27">
      <c r="A121" s="182"/>
      <c r="B121" s="73"/>
      <c r="C121" s="69"/>
      <c r="D121" s="69" t="s">
        <v>143</v>
      </c>
      <c r="E121" s="69"/>
      <c r="F121" s="68" t="s">
        <v>144</v>
      </c>
      <c r="G121" s="68"/>
      <c r="H121" s="151">
        <v>0</v>
      </c>
      <c r="I121" s="151">
        <v>0</v>
      </c>
      <c r="J121" s="608">
        <f t="shared" si="103"/>
        <v>0</v>
      </c>
      <c r="K121" s="151">
        <v>0</v>
      </c>
      <c r="L121" s="151">
        <v>0</v>
      </c>
      <c r="M121" s="262">
        <f t="shared" si="68"/>
        <v>0</v>
      </c>
      <c r="N121" s="608">
        <f t="shared" si="104"/>
        <v>0</v>
      </c>
      <c r="O121" s="151">
        <v>0</v>
      </c>
      <c r="P121" s="570">
        <f t="shared" si="105"/>
        <v>0</v>
      </c>
      <c r="Q121" s="182"/>
      <c r="R121" s="365">
        <f t="shared" si="69"/>
        <v>0</v>
      </c>
      <c r="S121" s="570">
        <f t="shared" si="70"/>
        <v>0</v>
      </c>
      <c r="T121" s="182"/>
      <c r="U121" s="565">
        <v>0</v>
      </c>
      <c r="V121" s="570">
        <f t="shared" si="106"/>
        <v>0</v>
      </c>
      <c r="W121" s="564">
        <v>0</v>
      </c>
      <c r="X121" s="570">
        <f t="shared" si="107"/>
        <v>0</v>
      </c>
      <c r="Y121" s="564">
        <v>0</v>
      </c>
      <c r="Z121" s="570">
        <f t="shared" si="108"/>
        <v>0</v>
      </c>
      <c r="AA121" s="182"/>
    </row>
    <row r="122" spans="1:27">
      <c r="A122" s="182"/>
      <c r="B122" s="73"/>
      <c r="C122" s="69"/>
      <c r="D122" s="69" t="s">
        <v>145</v>
      </c>
      <c r="E122" s="69"/>
      <c r="F122" s="68" t="s">
        <v>146</v>
      </c>
      <c r="G122" s="68"/>
      <c r="H122" s="151">
        <v>0</v>
      </c>
      <c r="I122" s="151">
        <v>0</v>
      </c>
      <c r="J122" s="608">
        <f t="shared" si="103"/>
        <v>0</v>
      </c>
      <c r="K122" s="151">
        <v>0</v>
      </c>
      <c r="L122" s="151">
        <v>0</v>
      </c>
      <c r="M122" s="262">
        <f t="shared" si="68"/>
        <v>0</v>
      </c>
      <c r="N122" s="608">
        <f t="shared" si="104"/>
        <v>0</v>
      </c>
      <c r="O122" s="151">
        <v>0</v>
      </c>
      <c r="P122" s="570">
        <f t="shared" si="105"/>
        <v>0</v>
      </c>
      <c r="Q122" s="182"/>
      <c r="R122" s="365">
        <f t="shared" si="69"/>
        <v>0</v>
      </c>
      <c r="S122" s="570">
        <f t="shared" si="70"/>
        <v>0</v>
      </c>
      <c r="T122" s="182"/>
      <c r="U122" s="565">
        <v>0</v>
      </c>
      <c r="V122" s="570">
        <f t="shared" si="106"/>
        <v>0</v>
      </c>
      <c r="W122" s="564">
        <v>0</v>
      </c>
      <c r="X122" s="570">
        <f t="shared" si="107"/>
        <v>0</v>
      </c>
      <c r="Y122" s="564">
        <v>0</v>
      </c>
      <c r="Z122" s="570">
        <f t="shared" si="108"/>
        <v>0</v>
      </c>
      <c r="AA122" s="182"/>
    </row>
    <row r="123" spans="1:27">
      <c r="A123" s="182"/>
      <c r="B123" s="73"/>
      <c r="C123" s="69"/>
      <c r="D123" s="69" t="s">
        <v>147</v>
      </c>
      <c r="E123" s="69"/>
      <c r="F123" s="68" t="s">
        <v>106</v>
      </c>
      <c r="G123" s="68"/>
      <c r="H123" s="151">
        <v>0</v>
      </c>
      <c r="I123" s="151">
        <v>0</v>
      </c>
      <c r="J123" s="608">
        <f t="shared" si="103"/>
        <v>0</v>
      </c>
      <c r="K123" s="151">
        <v>0</v>
      </c>
      <c r="L123" s="151">
        <v>0</v>
      </c>
      <c r="M123" s="262">
        <f t="shared" si="68"/>
        <v>0</v>
      </c>
      <c r="N123" s="608">
        <f t="shared" si="104"/>
        <v>0</v>
      </c>
      <c r="O123" s="151">
        <v>0</v>
      </c>
      <c r="P123" s="570">
        <f t="shared" si="105"/>
        <v>0</v>
      </c>
      <c r="Q123" s="182"/>
      <c r="R123" s="365">
        <f t="shared" si="69"/>
        <v>0</v>
      </c>
      <c r="S123" s="570">
        <f t="shared" si="70"/>
        <v>0</v>
      </c>
      <c r="T123" s="182"/>
      <c r="U123" s="565">
        <v>0</v>
      </c>
      <c r="V123" s="570">
        <f t="shared" si="106"/>
        <v>0</v>
      </c>
      <c r="W123" s="564">
        <v>0</v>
      </c>
      <c r="X123" s="570">
        <f t="shared" si="107"/>
        <v>0</v>
      </c>
      <c r="Y123" s="564">
        <v>0</v>
      </c>
      <c r="Z123" s="570">
        <f t="shared" si="108"/>
        <v>0</v>
      </c>
      <c r="AA123" s="182"/>
    </row>
    <row r="124" spans="1:27">
      <c r="A124" s="182"/>
      <c r="B124" s="73"/>
      <c r="C124" s="69">
        <v>12.8</v>
      </c>
      <c r="D124" s="69"/>
      <c r="E124" s="69" t="s">
        <v>148</v>
      </c>
      <c r="F124" s="68"/>
      <c r="G124" s="68"/>
      <c r="H124" s="151">
        <v>0</v>
      </c>
      <c r="I124" s="151">
        <v>0</v>
      </c>
      <c r="J124" s="608">
        <f t="shared" si="103"/>
        <v>0</v>
      </c>
      <c r="K124" s="151">
        <v>0</v>
      </c>
      <c r="L124" s="151">
        <v>0</v>
      </c>
      <c r="M124" s="262">
        <f t="shared" si="68"/>
        <v>0</v>
      </c>
      <c r="N124" s="608">
        <f t="shared" si="104"/>
        <v>0</v>
      </c>
      <c r="O124" s="151">
        <v>0</v>
      </c>
      <c r="P124" s="570">
        <f t="shared" si="105"/>
        <v>0</v>
      </c>
      <c r="Q124" s="182"/>
      <c r="R124" s="365">
        <f t="shared" si="69"/>
        <v>0</v>
      </c>
      <c r="S124" s="570">
        <f t="shared" si="70"/>
        <v>0</v>
      </c>
      <c r="T124" s="182"/>
      <c r="U124" s="565">
        <v>0</v>
      </c>
      <c r="V124" s="570">
        <f t="shared" si="106"/>
        <v>0</v>
      </c>
      <c r="W124" s="564">
        <v>0</v>
      </c>
      <c r="X124" s="570">
        <f t="shared" si="107"/>
        <v>0</v>
      </c>
      <c r="Y124" s="564">
        <v>0</v>
      </c>
      <c r="Z124" s="570">
        <f t="shared" si="108"/>
        <v>0</v>
      </c>
      <c r="AA124" s="182"/>
    </row>
    <row r="125" spans="1:27">
      <c r="A125" s="182"/>
      <c r="B125" s="73"/>
      <c r="C125" s="69">
        <v>12.9</v>
      </c>
      <c r="D125" s="69"/>
      <c r="E125" s="69" t="s">
        <v>149</v>
      </c>
      <c r="F125" s="68"/>
      <c r="G125" s="68"/>
      <c r="H125" s="151">
        <v>0</v>
      </c>
      <c r="I125" s="151">
        <v>0</v>
      </c>
      <c r="J125" s="608">
        <f t="shared" si="103"/>
        <v>0</v>
      </c>
      <c r="K125" s="151">
        <v>0</v>
      </c>
      <c r="L125" s="151">
        <v>0</v>
      </c>
      <c r="M125" s="262">
        <f t="shared" si="68"/>
        <v>0</v>
      </c>
      <c r="N125" s="608">
        <f t="shared" si="104"/>
        <v>0</v>
      </c>
      <c r="O125" s="151">
        <v>0</v>
      </c>
      <c r="P125" s="570">
        <f t="shared" si="105"/>
        <v>0</v>
      </c>
      <c r="Q125" s="182"/>
      <c r="R125" s="365">
        <f t="shared" si="69"/>
        <v>0</v>
      </c>
      <c r="S125" s="570">
        <f t="shared" si="70"/>
        <v>0</v>
      </c>
      <c r="T125" s="182"/>
      <c r="U125" s="565">
        <v>0</v>
      </c>
      <c r="V125" s="570">
        <f t="shared" si="106"/>
        <v>0</v>
      </c>
      <c r="W125" s="564">
        <v>0</v>
      </c>
      <c r="X125" s="570">
        <f t="shared" si="107"/>
        <v>0</v>
      </c>
      <c r="Y125" s="564">
        <v>0</v>
      </c>
      <c r="Z125" s="570">
        <f t="shared" si="108"/>
        <v>0</v>
      </c>
      <c r="AA125" s="182"/>
    </row>
    <row r="126" spans="1:27">
      <c r="A126" s="182"/>
      <c r="B126" s="73"/>
      <c r="C126" s="76">
        <v>12.1</v>
      </c>
      <c r="D126" s="69"/>
      <c r="E126" s="69" t="s">
        <v>150</v>
      </c>
      <c r="F126" s="68"/>
      <c r="G126" s="68"/>
      <c r="H126" s="151">
        <v>0</v>
      </c>
      <c r="I126" s="151">
        <v>0</v>
      </c>
      <c r="J126" s="608">
        <f t="shared" si="103"/>
        <v>0</v>
      </c>
      <c r="K126" s="151">
        <v>0</v>
      </c>
      <c r="L126" s="151">
        <v>0</v>
      </c>
      <c r="M126" s="262">
        <f t="shared" si="68"/>
        <v>0</v>
      </c>
      <c r="N126" s="608">
        <f t="shared" si="104"/>
        <v>0</v>
      </c>
      <c r="O126" s="151">
        <v>0</v>
      </c>
      <c r="P126" s="570">
        <f t="shared" si="105"/>
        <v>0</v>
      </c>
      <c r="Q126" s="182"/>
      <c r="R126" s="365">
        <f t="shared" si="69"/>
        <v>0</v>
      </c>
      <c r="S126" s="570">
        <f t="shared" si="70"/>
        <v>0</v>
      </c>
      <c r="T126" s="182"/>
      <c r="U126" s="565">
        <v>0</v>
      </c>
      <c r="V126" s="570">
        <f t="shared" si="106"/>
        <v>0</v>
      </c>
      <c r="W126" s="564">
        <v>0</v>
      </c>
      <c r="X126" s="570">
        <f t="shared" si="107"/>
        <v>0</v>
      </c>
      <c r="Y126" s="564">
        <v>0</v>
      </c>
      <c r="Z126" s="570">
        <f t="shared" si="108"/>
        <v>0</v>
      </c>
      <c r="AA126" s="182"/>
    </row>
    <row r="127" spans="1:27" ht="15">
      <c r="A127" s="182"/>
      <c r="B127" s="71">
        <v>13</v>
      </c>
      <c r="C127" s="65"/>
      <c r="D127" s="64" t="s">
        <v>151</v>
      </c>
      <c r="E127" s="64"/>
      <c r="F127" s="65"/>
      <c r="G127" s="66"/>
      <c r="H127" s="262">
        <f>SUM(H128:H131)</f>
        <v>0</v>
      </c>
      <c r="I127" s="262">
        <f>SUM(I128:I131)</f>
        <v>0</v>
      </c>
      <c r="J127" s="608">
        <f t="shared" si="103"/>
        <v>0</v>
      </c>
      <c r="K127" s="262">
        <f t="shared" ref="K127:O127" si="113">SUM(K128:K131)</f>
        <v>0</v>
      </c>
      <c r="L127" s="262">
        <f t="shared" si="113"/>
        <v>0</v>
      </c>
      <c r="M127" s="262">
        <f t="shared" si="68"/>
        <v>0</v>
      </c>
      <c r="N127" s="608">
        <f t="shared" si="104"/>
        <v>0</v>
      </c>
      <c r="O127" s="262">
        <f t="shared" si="113"/>
        <v>0</v>
      </c>
      <c r="P127" s="570">
        <f t="shared" si="105"/>
        <v>0</v>
      </c>
      <c r="Q127" s="182"/>
      <c r="R127" s="365">
        <f t="shared" si="69"/>
        <v>0</v>
      </c>
      <c r="S127" s="570">
        <f t="shared" si="70"/>
        <v>0</v>
      </c>
      <c r="T127" s="182"/>
      <c r="U127" s="365">
        <f t="shared" ref="U127" si="114">SUM(U128:U131)</f>
        <v>0</v>
      </c>
      <c r="V127" s="570">
        <f t="shared" si="106"/>
        <v>0</v>
      </c>
      <c r="W127" s="344">
        <f t="shared" ref="W127" si="115">SUM(W128:W131)</f>
        <v>0</v>
      </c>
      <c r="X127" s="570">
        <f t="shared" si="107"/>
        <v>0</v>
      </c>
      <c r="Y127" s="344">
        <f t="shared" ref="Y127" si="116">SUM(Y128:Y131)</f>
        <v>0</v>
      </c>
      <c r="Z127" s="570">
        <f t="shared" si="108"/>
        <v>0</v>
      </c>
      <c r="AA127" s="182"/>
    </row>
    <row r="128" spans="1:27">
      <c r="A128" s="182"/>
      <c r="B128" s="73"/>
      <c r="C128" s="68">
        <v>13.1</v>
      </c>
      <c r="D128" s="69"/>
      <c r="E128" s="68" t="s">
        <v>152</v>
      </c>
      <c r="F128" s="69"/>
      <c r="G128" s="74"/>
      <c r="H128" s="151">
        <v>0</v>
      </c>
      <c r="I128" s="151">
        <v>0</v>
      </c>
      <c r="J128" s="608">
        <f t="shared" si="103"/>
        <v>0</v>
      </c>
      <c r="K128" s="151">
        <v>0</v>
      </c>
      <c r="L128" s="151">
        <v>0</v>
      </c>
      <c r="M128" s="262">
        <f t="shared" si="68"/>
        <v>0</v>
      </c>
      <c r="N128" s="608">
        <f t="shared" si="104"/>
        <v>0</v>
      </c>
      <c r="O128" s="151">
        <v>0</v>
      </c>
      <c r="P128" s="570">
        <f t="shared" si="105"/>
        <v>0</v>
      </c>
      <c r="Q128" s="182"/>
      <c r="R128" s="365">
        <f t="shared" si="69"/>
        <v>0</v>
      </c>
      <c r="S128" s="570">
        <f t="shared" si="70"/>
        <v>0</v>
      </c>
      <c r="T128" s="182"/>
      <c r="U128" s="565">
        <v>0</v>
      </c>
      <c r="V128" s="570">
        <f t="shared" si="106"/>
        <v>0</v>
      </c>
      <c r="W128" s="564">
        <v>0</v>
      </c>
      <c r="X128" s="570">
        <f t="shared" si="107"/>
        <v>0</v>
      </c>
      <c r="Y128" s="564">
        <v>0</v>
      </c>
      <c r="Z128" s="570">
        <f t="shared" si="108"/>
        <v>0</v>
      </c>
      <c r="AA128" s="182"/>
    </row>
    <row r="129" spans="1:27">
      <c r="A129" s="182"/>
      <c r="B129" s="73"/>
      <c r="C129" s="68">
        <v>13.2</v>
      </c>
      <c r="D129" s="69"/>
      <c r="E129" s="68" t="s">
        <v>153</v>
      </c>
      <c r="F129" s="69"/>
      <c r="G129" s="74"/>
      <c r="H129" s="151">
        <v>0</v>
      </c>
      <c r="I129" s="151">
        <v>0</v>
      </c>
      <c r="J129" s="608">
        <f t="shared" si="103"/>
        <v>0</v>
      </c>
      <c r="K129" s="151">
        <v>0</v>
      </c>
      <c r="L129" s="151">
        <v>0</v>
      </c>
      <c r="M129" s="262">
        <f t="shared" si="68"/>
        <v>0</v>
      </c>
      <c r="N129" s="608">
        <f t="shared" si="104"/>
        <v>0</v>
      </c>
      <c r="O129" s="151">
        <v>0</v>
      </c>
      <c r="P129" s="570">
        <f t="shared" si="105"/>
        <v>0</v>
      </c>
      <c r="Q129" s="182"/>
      <c r="R129" s="365">
        <f t="shared" si="69"/>
        <v>0</v>
      </c>
      <c r="S129" s="570">
        <f t="shared" si="70"/>
        <v>0</v>
      </c>
      <c r="T129" s="182"/>
      <c r="U129" s="565">
        <v>0</v>
      </c>
      <c r="V129" s="570">
        <f t="shared" si="106"/>
        <v>0</v>
      </c>
      <c r="W129" s="564">
        <v>0</v>
      </c>
      <c r="X129" s="570">
        <f t="shared" si="107"/>
        <v>0</v>
      </c>
      <c r="Y129" s="564">
        <v>0</v>
      </c>
      <c r="Z129" s="570">
        <f t="shared" si="108"/>
        <v>0</v>
      </c>
      <c r="AA129" s="182"/>
    </row>
    <row r="130" spans="1:27">
      <c r="A130" s="600"/>
      <c r="B130" s="657"/>
      <c r="C130" s="684" t="s">
        <v>855</v>
      </c>
      <c r="D130" s="69"/>
      <c r="E130" s="68" t="s">
        <v>856</v>
      </c>
      <c r="F130" s="69"/>
      <c r="G130" s="74"/>
      <c r="H130" s="151">
        <v>0</v>
      </c>
      <c r="I130" s="151">
        <v>0</v>
      </c>
      <c r="J130" s="608">
        <f t="shared" si="103"/>
        <v>0</v>
      </c>
      <c r="K130" s="151">
        <v>0</v>
      </c>
      <c r="L130" s="151">
        <v>0</v>
      </c>
      <c r="M130" s="262">
        <f t="shared" ref="M130" si="117">I130+K130-L130</f>
        <v>0</v>
      </c>
      <c r="N130" s="608">
        <f t="shared" si="104"/>
        <v>0</v>
      </c>
      <c r="O130" s="151">
        <v>0</v>
      </c>
      <c r="P130" s="570">
        <f t="shared" si="105"/>
        <v>0</v>
      </c>
      <c r="Q130" s="600"/>
      <c r="R130" s="365">
        <f t="shared" ref="R130" si="118">M130-O130</f>
        <v>0</v>
      </c>
      <c r="S130" s="570">
        <f t="shared" ref="S130" si="119">IFERROR(R130/O130,0)</f>
        <v>0</v>
      </c>
      <c r="T130" s="600"/>
      <c r="U130" s="565">
        <v>0</v>
      </c>
      <c r="V130" s="570">
        <f t="shared" si="106"/>
        <v>0</v>
      </c>
      <c r="W130" s="564">
        <v>0</v>
      </c>
      <c r="X130" s="570">
        <f t="shared" si="107"/>
        <v>0</v>
      </c>
      <c r="Y130" s="564">
        <v>0</v>
      </c>
      <c r="Z130" s="570">
        <f t="shared" si="108"/>
        <v>0</v>
      </c>
      <c r="AA130" s="600"/>
    </row>
    <row r="131" spans="1:27">
      <c r="A131" s="182"/>
      <c r="B131" s="73"/>
      <c r="C131" s="68">
        <v>13.3</v>
      </c>
      <c r="D131" s="69"/>
      <c r="E131" s="68" t="s">
        <v>44</v>
      </c>
      <c r="F131" s="69"/>
      <c r="G131" s="74"/>
      <c r="H131" s="151">
        <v>0</v>
      </c>
      <c r="I131" s="151">
        <v>0</v>
      </c>
      <c r="J131" s="608">
        <f t="shared" si="103"/>
        <v>0</v>
      </c>
      <c r="K131" s="151">
        <v>0</v>
      </c>
      <c r="L131" s="151">
        <v>0</v>
      </c>
      <c r="M131" s="262">
        <f t="shared" si="68"/>
        <v>0</v>
      </c>
      <c r="N131" s="608">
        <f t="shared" si="104"/>
        <v>0</v>
      </c>
      <c r="O131" s="151">
        <v>0</v>
      </c>
      <c r="P131" s="570">
        <f t="shared" si="105"/>
        <v>0</v>
      </c>
      <c r="Q131" s="182"/>
      <c r="R131" s="365">
        <f t="shared" si="69"/>
        <v>0</v>
      </c>
      <c r="S131" s="570">
        <f t="shared" si="70"/>
        <v>0</v>
      </c>
      <c r="T131" s="182"/>
      <c r="U131" s="565">
        <v>0</v>
      </c>
      <c r="V131" s="570">
        <f t="shared" si="106"/>
        <v>0</v>
      </c>
      <c r="W131" s="564">
        <v>0</v>
      </c>
      <c r="X131" s="570">
        <f t="shared" si="107"/>
        <v>0</v>
      </c>
      <c r="Y131" s="564">
        <v>0</v>
      </c>
      <c r="Z131" s="570">
        <f t="shared" si="108"/>
        <v>0</v>
      </c>
      <c r="AA131" s="182"/>
    </row>
    <row r="132" spans="1:27" ht="15">
      <c r="A132" s="182"/>
      <c r="B132" s="71">
        <v>14</v>
      </c>
      <c r="C132" s="65"/>
      <c r="D132" s="64" t="s">
        <v>154</v>
      </c>
      <c r="E132" s="64"/>
      <c r="F132" s="65"/>
      <c r="G132" s="66"/>
      <c r="H132" s="262">
        <f>SUM(H133:H135)</f>
        <v>0</v>
      </c>
      <c r="I132" s="262">
        <f>SUM(I133:I135)</f>
        <v>0</v>
      </c>
      <c r="J132" s="608">
        <f t="shared" si="103"/>
        <v>0</v>
      </c>
      <c r="K132" s="262">
        <f>SUM(K133:K135)</f>
        <v>0</v>
      </c>
      <c r="L132" s="262">
        <f>SUM(L133:L135)</f>
        <v>0</v>
      </c>
      <c r="M132" s="262">
        <f>I132+K132-L132</f>
        <v>0</v>
      </c>
      <c r="N132" s="608">
        <f t="shared" si="104"/>
        <v>0</v>
      </c>
      <c r="O132" s="262">
        <f t="shared" ref="O132" si="120">SUM(O133:O135)</f>
        <v>0</v>
      </c>
      <c r="P132" s="570">
        <f t="shared" si="105"/>
        <v>0</v>
      </c>
      <c r="Q132" s="182"/>
      <c r="R132" s="365">
        <f t="shared" si="69"/>
        <v>0</v>
      </c>
      <c r="S132" s="570">
        <f t="shared" si="70"/>
        <v>0</v>
      </c>
      <c r="T132" s="182"/>
      <c r="U132" s="365">
        <f t="shared" ref="U132" si="121">SUM(U133:U135)</f>
        <v>0</v>
      </c>
      <c r="V132" s="570">
        <f t="shared" si="106"/>
        <v>0</v>
      </c>
      <c r="W132" s="344">
        <f t="shared" ref="W132" si="122">SUM(W133:W135)</f>
        <v>0</v>
      </c>
      <c r="X132" s="570">
        <f t="shared" si="107"/>
        <v>0</v>
      </c>
      <c r="Y132" s="344">
        <f t="shared" ref="Y132" si="123">SUM(Y133:Y135)</f>
        <v>0</v>
      </c>
      <c r="Z132" s="570">
        <f t="shared" si="108"/>
        <v>0</v>
      </c>
      <c r="AA132" s="182"/>
    </row>
    <row r="133" spans="1:27">
      <c r="A133" s="182"/>
      <c r="B133" s="73"/>
      <c r="C133" s="68">
        <v>14.1</v>
      </c>
      <c r="D133" s="69"/>
      <c r="E133" s="68" t="s">
        <v>155</v>
      </c>
      <c r="F133" s="69"/>
      <c r="G133" s="74"/>
      <c r="H133" s="151">
        <v>0</v>
      </c>
      <c r="I133" s="151">
        <v>0</v>
      </c>
      <c r="J133" s="608">
        <f t="shared" si="103"/>
        <v>0</v>
      </c>
      <c r="K133" s="151">
        <v>0</v>
      </c>
      <c r="L133" s="151">
        <v>0</v>
      </c>
      <c r="M133" s="262">
        <f t="shared" si="68"/>
        <v>0</v>
      </c>
      <c r="N133" s="608">
        <f t="shared" si="104"/>
        <v>0</v>
      </c>
      <c r="O133" s="151">
        <v>0</v>
      </c>
      <c r="P133" s="570">
        <f t="shared" si="105"/>
        <v>0</v>
      </c>
      <c r="Q133" s="182"/>
      <c r="R133" s="365">
        <f t="shared" si="69"/>
        <v>0</v>
      </c>
      <c r="S133" s="570">
        <f t="shared" si="70"/>
        <v>0</v>
      </c>
      <c r="T133" s="182"/>
      <c r="U133" s="565">
        <v>0</v>
      </c>
      <c r="V133" s="570">
        <f t="shared" si="106"/>
        <v>0</v>
      </c>
      <c r="W133" s="564">
        <v>0</v>
      </c>
      <c r="X133" s="570">
        <f t="shared" si="107"/>
        <v>0</v>
      </c>
      <c r="Y133" s="564">
        <v>0</v>
      </c>
      <c r="Z133" s="570">
        <f t="shared" si="108"/>
        <v>0</v>
      </c>
      <c r="AA133" s="182"/>
    </row>
    <row r="134" spans="1:27">
      <c r="A134" s="182"/>
      <c r="B134" s="73"/>
      <c r="C134" s="68">
        <v>14.2</v>
      </c>
      <c r="D134" s="69"/>
      <c r="E134" s="68" t="s">
        <v>156</v>
      </c>
      <c r="F134" s="69"/>
      <c r="G134" s="74"/>
      <c r="H134" s="151">
        <v>0</v>
      </c>
      <c r="I134" s="151">
        <v>0</v>
      </c>
      <c r="J134" s="608">
        <f t="shared" si="103"/>
        <v>0</v>
      </c>
      <c r="K134" s="151">
        <v>0</v>
      </c>
      <c r="L134" s="151">
        <v>0</v>
      </c>
      <c r="M134" s="262">
        <f t="shared" si="68"/>
        <v>0</v>
      </c>
      <c r="N134" s="608">
        <f t="shared" si="104"/>
        <v>0</v>
      </c>
      <c r="O134" s="151">
        <v>0</v>
      </c>
      <c r="P134" s="570">
        <f t="shared" si="105"/>
        <v>0</v>
      </c>
      <c r="Q134" s="182"/>
      <c r="R134" s="365">
        <f t="shared" si="69"/>
        <v>0</v>
      </c>
      <c r="S134" s="570">
        <f t="shared" si="70"/>
        <v>0</v>
      </c>
      <c r="T134" s="182"/>
      <c r="U134" s="565">
        <v>0</v>
      </c>
      <c r="V134" s="570">
        <f t="shared" si="106"/>
        <v>0</v>
      </c>
      <c r="W134" s="564">
        <v>0</v>
      </c>
      <c r="X134" s="570">
        <f t="shared" si="107"/>
        <v>0</v>
      </c>
      <c r="Y134" s="564">
        <v>0</v>
      </c>
      <c r="Z134" s="570">
        <f t="shared" si="108"/>
        <v>0</v>
      </c>
      <c r="AA134" s="182"/>
    </row>
    <row r="135" spans="1:27">
      <c r="A135" s="182"/>
      <c r="B135" s="73"/>
      <c r="C135" s="68">
        <v>14.3</v>
      </c>
      <c r="D135" s="69"/>
      <c r="E135" s="68" t="s">
        <v>157</v>
      </c>
      <c r="F135" s="69"/>
      <c r="G135" s="74"/>
      <c r="H135" s="151">
        <v>0</v>
      </c>
      <c r="I135" s="151">
        <v>0</v>
      </c>
      <c r="J135" s="608">
        <f t="shared" si="103"/>
        <v>0</v>
      </c>
      <c r="K135" s="151">
        <v>0</v>
      </c>
      <c r="L135" s="151">
        <v>0</v>
      </c>
      <c r="M135" s="262">
        <f t="shared" si="68"/>
        <v>0</v>
      </c>
      <c r="N135" s="608">
        <f t="shared" si="104"/>
        <v>0</v>
      </c>
      <c r="O135" s="151">
        <v>0</v>
      </c>
      <c r="P135" s="570">
        <f t="shared" si="105"/>
        <v>0</v>
      </c>
      <c r="Q135" s="182"/>
      <c r="R135" s="365">
        <f t="shared" si="69"/>
        <v>0</v>
      </c>
      <c r="S135" s="570">
        <f t="shared" si="70"/>
        <v>0</v>
      </c>
      <c r="T135" s="182"/>
      <c r="U135" s="565">
        <v>0</v>
      </c>
      <c r="V135" s="570">
        <f t="shared" si="106"/>
        <v>0</v>
      </c>
      <c r="W135" s="564">
        <v>0</v>
      </c>
      <c r="X135" s="570">
        <f t="shared" si="107"/>
        <v>0</v>
      </c>
      <c r="Y135" s="564">
        <v>0</v>
      </c>
      <c r="Z135" s="570">
        <f t="shared" si="108"/>
        <v>0</v>
      </c>
      <c r="AA135" s="182"/>
    </row>
    <row r="136" spans="1:27" ht="15">
      <c r="A136" s="182"/>
      <c r="B136" s="71">
        <v>15</v>
      </c>
      <c r="C136" s="65"/>
      <c r="D136" s="65" t="s">
        <v>158</v>
      </c>
      <c r="E136" s="64"/>
      <c r="F136" s="65"/>
      <c r="G136" s="77"/>
      <c r="H136" s="151">
        <v>0</v>
      </c>
      <c r="I136" s="184">
        <f>SEGFUND!AV254</f>
        <v>0</v>
      </c>
      <c r="J136" s="608">
        <f t="shared" si="103"/>
        <v>0</v>
      </c>
      <c r="K136" s="151">
        <v>0</v>
      </c>
      <c r="L136" s="151">
        <v>0</v>
      </c>
      <c r="M136" s="262">
        <f>I136+K136-L136</f>
        <v>0</v>
      </c>
      <c r="N136" s="608">
        <f t="shared" si="104"/>
        <v>0</v>
      </c>
      <c r="O136" s="184">
        <f>SEGFUND!AY254</f>
        <v>0</v>
      </c>
      <c r="P136" s="570">
        <f t="shared" si="105"/>
        <v>0</v>
      </c>
      <c r="Q136" s="182"/>
      <c r="R136" s="365">
        <f t="shared" si="69"/>
        <v>0</v>
      </c>
      <c r="S136" s="570">
        <f t="shared" si="70"/>
        <v>0</v>
      </c>
      <c r="T136" s="182"/>
      <c r="U136" s="366">
        <f>SEGFUND!BA254</f>
        <v>0</v>
      </c>
      <c r="V136" s="570">
        <f t="shared" si="106"/>
        <v>0</v>
      </c>
      <c r="W136" s="366">
        <f>SEGFUND!BC254</f>
        <v>0</v>
      </c>
      <c r="X136" s="570">
        <f t="shared" si="107"/>
        <v>0</v>
      </c>
      <c r="Y136" s="345">
        <f>SEGFUND!BE254</f>
        <v>0</v>
      </c>
      <c r="Z136" s="570">
        <f t="shared" si="108"/>
        <v>0</v>
      </c>
      <c r="AA136" s="182"/>
    </row>
    <row r="137" spans="1:27" ht="15">
      <c r="A137" s="182"/>
      <c r="B137" s="71">
        <v>16</v>
      </c>
      <c r="C137" s="65"/>
      <c r="D137" s="65" t="s">
        <v>159</v>
      </c>
      <c r="E137" s="64"/>
      <c r="F137" s="65"/>
      <c r="G137" s="66"/>
      <c r="H137" s="262">
        <f>SUM(H138:H154)</f>
        <v>0</v>
      </c>
      <c r="I137" s="262">
        <f>SUM(I138:I154)</f>
        <v>0</v>
      </c>
      <c r="J137" s="608">
        <f t="shared" si="103"/>
        <v>0</v>
      </c>
      <c r="K137" s="262">
        <f>SUM(K138:K154)</f>
        <v>0</v>
      </c>
      <c r="L137" s="262">
        <f>SUM(L138:L154)</f>
        <v>0</v>
      </c>
      <c r="M137" s="262">
        <f t="shared" si="68"/>
        <v>0</v>
      </c>
      <c r="N137" s="608">
        <f t="shared" si="104"/>
        <v>0</v>
      </c>
      <c r="O137" s="262">
        <f>SUM(O138:O154)</f>
        <v>0</v>
      </c>
      <c r="P137" s="570">
        <f t="shared" si="105"/>
        <v>0</v>
      </c>
      <c r="Q137" s="182"/>
      <c r="R137" s="365">
        <f t="shared" si="69"/>
        <v>0</v>
      </c>
      <c r="S137" s="570">
        <f t="shared" si="70"/>
        <v>0</v>
      </c>
      <c r="T137" s="182"/>
      <c r="U137" s="365">
        <f>SUM(U138:U154)</f>
        <v>0</v>
      </c>
      <c r="V137" s="570">
        <f t="shared" si="106"/>
        <v>0</v>
      </c>
      <c r="W137" s="344">
        <f>SUM(W138:W154)</f>
        <v>0</v>
      </c>
      <c r="X137" s="570">
        <f t="shared" si="107"/>
        <v>0</v>
      </c>
      <c r="Y137" s="344">
        <f>SUM(Y138:Y154)</f>
        <v>0</v>
      </c>
      <c r="Z137" s="570">
        <f t="shared" si="108"/>
        <v>0</v>
      </c>
      <c r="AA137" s="182"/>
    </row>
    <row r="138" spans="1:27">
      <c r="A138" s="182"/>
      <c r="B138" s="73"/>
      <c r="C138" s="69">
        <v>16.100000000000001</v>
      </c>
      <c r="D138" s="69"/>
      <c r="E138" s="68" t="s">
        <v>160</v>
      </c>
      <c r="F138" s="68"/>
      <c r="G138" s="74"/>
      <c r="H138" s="151">
        <v>0</v>
      </c>
      <c r="I138" s="151">
        <v>0</v>
      </c>
      <c r="J138" s="608">
        <f t="shared" si="103"/>
        <v>0</v>
      </c>
      <c r="K138" s="151">
        <v>0</v>
      </c>
      <c r="L138" s="151">
        <v>0</v>
      </c>
      <c r="M138" s="262">
        <f t="shared" si="68"/>
        <v>0</v>
      </c>
      <c r="N138" s="608">
        <f t="shared" si="104"/>
        <v>0</v>
      </c>
      <c r="O138" s="151">
        <v>0</v>
      </c>
      <c r="P138" s="570">
        <f t="shared" si="105"/>
        <v>0</v>
      </c>
      <c r="Q138" s="182"/>
      <c r="R138" s="365">
        <f t="shared" si="69"/>
        <v>0</v>
      </c>
      <c r="S138" s="570">
        <f t="shared" si="70"/>
        <v>0</v>
      </c>
      <c r="T138" s="182"/>
      <c r="U138" s="565">
        <v>0</v>
      </c>
      <c r="V138" s="570">
        <f t="shared" si="106"/>
        <v>0</v>
      </c>
      <c r="W138" s="564">
        <v>0</v>
      </c>
      <c r="X138" s="570">
        <f t="shared" si="107"/>
        <v>0</v>
      </c>
      <c r="Y138" s="564">
        <v>0</v>
      </c>
      <c r="Z138" s="570">
        <f t="shared" si="108"/>
        <v>0</v>
      </c>
      <c r="AA138" s="182"/>
    </row>
    <row r="139" spans="1:27">
      <c r="A139" s="182"/>
      <c r="B139" s="73"/>
      <c r="C139" s="69">
        <v>16.2</v>
      </c>
      <c r="D139" s="69"/>
      <c r="E139" s="68" t="s">
        <v>161</v>
      </c>
      <c r="F139" s="68"/>
      <c r="G139" s="74"/>
      <c r="H139" s="151">
        <v>0</v>
      </c>
      <c r="I139" s="151">
        <v>0</v>
      </c>
      <c r="J139" s="608">
        <f t="shared" si="103"/>
        <v>0</v>
      </c>
      <c r="K139" s="151">
        <v>0</v>
      </c>
      <c r="L139" s="151">
        <v>0</v>
      </c>
      <c r="M139" s="262">
        <f t="shared" si="68"/>
        <v>0</v>
      </c>
      <c r="N139" s="608">
        <f t="shared" si="104"/>
        <v>0</v>
      </c>
      <c r="O139" s="151">
        <v>0</v>
      </c>
      <c r="P139" s="570">
        <f t="shared" si="105"/>
        <v>0</v>
      </c>
      <c r="Q139" s="182"/>
      <c r="R139" s="365">
        <f t="shared" si="69"/>
        <v>0</v>
      </c>
      <c r="S139" s="570">
        <f t="shared" si="70"/>
        <v>0</v>
      </c>
      <c r="T139" s="182"/>
      <c r="U139" s="565">
        <v>0</v>
      </c>
      <c r="V139" s="570">
        <f t="shared" si="106"/>
        <v>0</v>
      </c>
      <c r="W139" s="564">
        <v>0</v>
      </c>
      <c r="X139" s="570">
        <f t="shared" si="107"/>
        <v>0</v>
      </c>
      <c r="Y139" s="564">
        <v>0</v>
      </c>
      <c r="Z139" s="570">
        <f t="shared" si="108"/>
        <v>0</v>
      </c>
      <c r="AA139" s="182"/>
    </row>
    <row r="140" spans="1:27">
      <c r="A140" s="182"/>
      <c r="B140" s="73"/>
      <c r="C140" s="69"/>
      <c r="D140" s="69" t="s">
        <v>162</v>
      </c>
      <c r="E140" s="68"/>
      <c r="F140" s="68" t="s">
        <v>163</v>
      </c>
      <c r="G140" s="75"/>
      <c r="H140" s="151">
        <v>0</v>
      </c>
      <c r="I140" s="151">
        <v>0</v>
      </c>
      <c r="J140" s="608">
        <f t="shared" ref="J140:J173" si="124">IFERROR(I140/$I$175,0)</f>
        <v>0</v>
      </c>
      <c r="K140" s="151">
        <v>0</v>
      </c>
      <c r="L140" s="151">
        <v>0</v>
      </c>
      <c r="M140" s="262">
        <f t="shared" si="68"/>
        <v>0</v>
      </c>
      <c r="N140" s="608">
        <f t="shared" ref="N140:N173" si="125">IFERROR(M140/$M$175,0)</f>
        <v>0</v>
      </c>
      <c r="O140" s="151">
        <v>0</v>
      </c>
      <c r="P140" s="570">
        <f t="shared" ref="P140:P173" si="126">IFERROR(O140/$O$175,0)</f>
        <v>0</v>
      </c>
      <c r="Q140" s="182"/>
      <c r="R140" s="365">
        <f t="shared" si="69"/>
        <v>0</v>
      </c>
      <c r="S140" s="570">
        <f t="shared" si="70"/>
        <v>0</v>
      </c>
      <c r="T140" s="182"/>
      <c r="U140" s="565">
        <v>0</v>
      </c>
      <c r="V140" s="570">
        <f t="shared" ref="V140:V173" si="127">IFERROR(U140/$U$175,0)</f>
        <v>0</v>
      </c>
      <c r="W140" s="564">
        <v>0</v>
      </c>
      <c r="X140" s="570">
        <f t="shared" ref="X140:X173" si="128">IFERROR(W140/$W$175,0)</f>
        <v>0</v>
      </c>
      <c r="Y140" s="564">
        <v>0</v>
      </c>
      <c r="Z140" s="570">
        <f t="shared" ref="Z140" si="129">IFERROR(Y140/$Y$175,0)</f>
        <v>0</v>
      </c>
      <c r="AA140" s="182"/>
    </row>
    <row r="141" spans="1:27">
      <c r="A141" s="182"/>
      <c r="B141" s="73"/>
      <c r="C141" s="69">
        <v>16.3</v>
      </c>
      <c r="D141" s="69"/>
      <c r="E141" s="68" t="s">
        <v>164</v>
      </c>
      <c r="F141" s="68"/>
      <c r="G141" s="74"/>
      <c r="H141" s="151">
        <v>0</v>
      </c>
      <c r="I141" s="151">
        <v>0</v>
      </c>
      <c r="J141" s="608">
        <f t="shared" si="124"/>
        <v>0</v>
      </c>
      <c r="K141" s="151">
        <v>0</v>
      </c>
      <c r="L141" s="151">
        <v>0</v>
      </c>
      <c r="M141" s="262">
        <f t="shared" si="68"/>
        <v>0</v>
      </c>
      <c r="N141" s="608">
        <f t="shared" si="125"/>
        <v>0</v>
      </c>
      <c r="O141" s="151">
        <v>0</v>
      </c>
      <c r="P141" s="570">
        <f t="shared" si="126"/>
        <v>0</v>
      </c>
      <c r="Q141" s="182"/>
      <c r="R141" s="365">
        <f t="shared" si="69"/>
        <v>0</v>
      </c>
      <c r="S141" s="570">
        <f t="shared" si="70"/>
        <v>0</v>
      </c>
      <c r="T141" s="182"/>
      <c r="U141" s="565">
        <v>0</v>
      </c>
      <c r="V141" s="570">
        <f t="shared" si="127"/>
        <v>0</v>
      </c>
      <c r="W141" s="564">
        <v>0</v>
      </c>
      <c r="X141" s="570">
        <f t="shared" si="128"/>
        <v>0</v>
      </c>
      <c r="Y141" s="564">
        <v>0</v>
      </c>
      <c r="Z141" s="570">
        <f t="shared" ref="Z141:Z175" si="130">IFERROR(Y141/$Y$175,0)</f>
        <v>0</v>
      </c>
      <c r="AA141" s="182"/>
    </row>
    <row r="142" spans="1:27">
      <c r="A142" s="182"/>
      <c r="B142" s="73"/>
      <c r="C142" s="69"/>
      <c r="D142" s="69" t="s">
        <v>165</v>
      </c>
      <c r="E142" s="68"/>
      <c r="F142" s="68" t="s">
        <v>166</v>
      </c>
      <c r="G142" s="75"/>
      <c r="H142" s="151">
        <v>0</v>
      </c>
      <c r="I142" s="151">
        <v>0</v>
      </c>
      <c r="J142" s="608">
        <f t="shared" si="124"/>
        <v>0</v>
      </c>
      <c r="K142" s="151">
        <v>0</v>
      </c>
      <c r="L142" s="151">
        <v>0</v>
      </c>
      <c r="M142" s="262">
        <f t="shared" ref="M142:M173" si="131">I142+K142-L142</f>
        <v>0</v>
      </c>
      <c r="N142" s="608">
        <f t="shared" si="125"/>
        <v>0</v>
      </c>
      <c r="O142" s="151">
        <v>0</v>
      </c>
      <c r="P142" s="570">
        <f t="shared" si="126"/>
        <v>0</v>
      </c>
      <c r="Q142" s="182"/>
      <c r="R142" s="365">
        <f t="shared" ref="R142:R174" si="132">M142-O142</f>
        <v>0</v>
      </c>
      <c r="S142" s="570">
        <f t="shared" ref="S142:S174" si="133">IFERROR(R142/O142,0)</f>
        <v>0</v>
      </c>
      <c r="T142" s="182"/>
      <c r="U142" s="565">
        <v>0</v>
      </c>
      <c r="V142" s="570">
        <f t="shared" si="127"/>
        <v>0</v>
      </c>
      <c r="W142" s="564">
        <v>0</v>
      </c>
      <c r="X142" s="570">
        <f t="shared" si="128"/>
        <v>0</v>
      </c>
      <c r="Y142" s="564">
        <v>0</v>
      </c>
      <c r="Z142" s="570">
        <f t="shared" si="130"/>
        <v>0</v>
      </c>
      <c r="AA142" s="182"/>
    </row>
    <row r="143" spans="1:27">
      <c r="A143" s="182"/>
      <c r="B143" s="73"/>
      <c r="C143" s="69">
        <v>16.399999999999999</v>
      </c>
      <c r="D143" s="69"/>
      <c r="E143" s="68" t="s">
        <v>167</v>
      </c>
      <c r="F143" s="68"/>
      <c r="G143" s="74"/>
      <c r="H143" s="151">
        <v>0</v>
      </c>
      <c r="I143" s="151">
        <v>0</v>
      </c>
      <c r="J143" s="608">
        <f t="shared" si="124"/>
        <v>0</v>
      </c>
      <c r="K143" s="151">
        <v>0</v>
      </c>
      <c r="L143" s="151">
        <v>0</v>
      </c>
      <c r="M143" s="262">
        <f t="shared" si="131"/>
        <v>0</v>
      </c>
      <c r="N143" s="608">
        <f t="shared" si="125"/>
        <v>0</v>
      </c>
      <c r="O143" s="151">
        <v>0</v>
      </c>
      <c r="P143" s="570">
        <f t="shared" si="126"/>
        <v>0</v>
      </c>
      <c r="Q143" s="182"/>
      <c r="R143" s="365">
        <f t="shared" si="132"/>
        <v>0</v>
      </c>
      <c r="S143" s="570">
        <f t="shared" si="133"/>
        <v>0</v>
      </c>
      <c r="T143" s="182"/>
      <c r="U143" s="565">
        <v>0</v>
      </c>
      <c r="V143" s="570">
        <f t="shared" si="127"/>
        <v>0</v>
      </c>
      <c r="W143" s="564">
        <v>0</v>
      </c>
      <c r="X143" s="570">
        <f t="shared" si="128"/>
        <v>0</v>
      </c>
      <c r="Y143" s="564">
        <v>0</v>
      </c>
      <c r="Z143" s="570">
        <f t="shared" si="130"/>
        <v>0</v>
      </c>
      <c r="AA143" s="182"/>
    </row>
    <row r="144" spans="1:27">
      <c r="A144" s="182"/>
      <c r="B144" s="73"/>
      <c r="C144" s="69"/>
      <c r="D144" s="69" t="s">
        <v>168</v>
      </c>
      <c r="E144" s="68"/>
      <c r="F144" s="68" t="s">
        <v>169</v>
      </c>
      <c r="G144" s="75"/>
      <c r="H144" s="151">
        <v>0</v>
      </c>
      <c r="I144" s="151">
        <v>0</v>
      </c>
      <c r="J144" s="608">
        <f t="shared" si="124"/>
        <v>0</v>
      </c>
      <c r="K144" s="151">
        <v>0</v>
      </c>
      <c r="L144" s="151">
        <v>0</v>
      </c>
      <c r="M144" s="262">
        <f t="shared" si="131"/>
        <v>0</v>
      </c>
      <c r="N144" s="608">
        <f t="shared" si="125"/>
        <v>0</v>
      </c>
      <c r="O144" s="151">
        <v>0</v>
      </c>
      <c r="P144" s="570">
        <f t="shared" si="126"/>
        <v>0</v>
      </c>
      <c r="Q144" s="182"/>
      <c r="R144" s="365">
        <f t="shared" si="132"/>
        <v>0</v>
      </c>
      <c r="S144" s="570">
        <f t="shared" si="133"/>
        <v>0</v>
      </c>
      <c r="T144" s="182"/>
      <c r="U144" s="565">
        <v>0</v>
      </c>
      <c r="V144" s="570">
        <f t="shared" si="127"/>
        <v>0</v>
      </c>
      <c r="W144" s="564">
        <v>0</v>
      </c>
      <c r="X144" s="570">
        <f t="shared" si="128"/>
        <v>0</v>
      </c>
      <c r="Y144" s="564">
        <v>0</v>
      </c>
      <c r="Z144" s="570">
        <f t="shared" si="130"/>
        <v>0</v>
      </c>
      <c r="AA144" s="182"/>
    </row>
    <row r="145" spans="1:27">
      <c r="A145" s="182"/>
      <c r="B145" s="73"/>
      <c r="C145" s="69">
        <v>16.5</v>
      </c>
      <c r="D145" s="69"/>
      <c r="E145" s="68" t="s">
        <v>170</v>
      </c>
      <c r="F145" s="68"/>
      <c r="G145" s="74"/>
      <c r="H145" s="151">
        <v>0</v>
      </c>
      <c r="I145" s="151">
        <v>0</v>
      </c>
      <c r="J145" s="608">
        <f t="shared" si="124"/>
        <v>0</v>
      </c>
      <c r="K145" s="151">
        <v>0</v>
      </c>
      <c r="L145" s="151">
        <v>0</v>
      </c>
      <c r="M145" s="262">
        <f t="shared" si="131"/>
        <v>0</v>
      </c>
      <c r="N145" s="608">
        <f t="shared" si="125"/>
        <v>0</v>
      </c>
      <c r="O145" s="151">
        <v>0</v>
      </c>
      <c r="P145" s="570">
        <f t="shared" si="126"/>
        <v>0</v>
      </c>
      <c r="Q145" s="182"/>
      <c r="R145" s="365">
        <f t="shared" si="132"/>
        <v>0</v>
      </c>
      <c r="S145" s="570">
        <f t="shared" si="133"/>
        <v>0</v>
      </c>
      <c r="T145" s="182"/>
      <c r="U145" s="565">
        <v>0</v>
      </c>
      <c r="V145" s="570">
        <f t="shared" si="127"/>
        <v>0</v>
      </c>
      <c r="W145" s="564">
        <v>0</v>
      </c>
      <c r="X145" s="570">
        <f t="shared" si="128"/>
        <v>0</v>
      </c>
      <c r="Y145" s="564">
        <v>0</v>
      </c>
      <c r="Z145" s="570">
        <f t="shared" si="130"/>
        <v>0</v>
      </c>
      <c r="AA145" s="182"/>
    </row>
    <row r="146" spans="1:27">
      <c r="A146" s="182"/>
      <c r="B146" s="73"/>
      <c r="C146" s="69"/>
      <c r="D146" s="69" t="s">
        <v>171</v>
      </c>
      <c r="E146" s="68"/>
      <c r="F146" s="68" t="s">
        <v>172</v>
      </c>
      <c r="G146" s="75"/>
      <c r="H146" s="151">
        <v>0</v>
      </c>
      <c r="I146" s="151">
        <v>0</v>
      </c>
      <c r="J146" s="608">
        <f t="shared" si="124"/>
        <v>0</v>
      </c>
      <c r="K146" s="151">
        <v>0</v>
      </c>
      <c r="L146" s="151">
        <v>0</v>
      </c>
      <c r="M146" s="262">
        <f t="shared" si="131"/>
        <v>0</v>
      </c>
      <c r="N146" s="608">
        <f t="shared" si="125"/>
        <v>0</v>
      </c>
      <c r="O146" s="151">
        <v>0</v>
      </c>
      <c r="P146" s="570">
        <f t="shared" si="126"/>
        <v>0</v>
      </c>
      <c r="Q146" s="182"/>
      <c r="R146" s="365">
        <f t="shared" si="132"/>
        <v>0</v>
      </c>
      <c r="S146" s="570">
        <f t="shared" si="133"/>
        <v>0</v>
      </c>
      <c r="T146" s="182"/>
      <c r="U146" s="565">
        <v>0</v>
      </c>
      <c r="V146" s="570">
        <f t="shared" si="127"/>
        <v>0</v>
      </c>
      <c r="W146" s="564">
        <v>0</v>
      </c>
      <c r="X146" s="570">
        <f t="shared" si="128"/>
        <v>0</v>
      </c>
      <c r="Y146" s="564">
        <v>0</v>
      </c>
      <c r="Z146" s="570">
        <f t="shared" si="130"/>
        <v>0</v>
      </c>
      <c r="AA146" s="182"/>
    </row>
    <row r="147" spans="1:27">
      <c r="A147" s="182"/>
      <c r="B147" s="73"/>
      <c r="C147" s="69">
        <v>16.600000000000001</v>
      </c>
      <c r="D147" s="69"/>
      <c r="E147" s="68" t="s">
        <v>173</v>
      </c>
      <c r="F147" s="68"/>
      <c r="G147" s="74"/>
      <c r="H147" s="151">
        <v>0</v>
      </c>
      <c r="I147" s="151">
        <v>0</v>
      </c>
      <c r="J147" s="608">
        <f t="shared" si="124"/>
        <v>0</v>
      </c>
      <c r="K147" s="151">
        <v>0</v>
      </c>
      <c r="L147" s="151">
        <v>0</v>
      </c>
      <c r="M147" s="262">
        <f t="shared" si="131"/>
        <v>0</v>
      </c>
      <c r="N147" s="608">
        <f t="shared" si="125"/>
        <v>0</v>
      </c>
      <c r="O147" s="151">
        <v>0</v>
      </c>
      <c r="P147" s="570">
        <f t="shared" si="126"/>
        <v>0</v>
      </c>
      <c r="Q147" s="182"/>
      <c r="R147" s="365">
        <f t="shared" si="132"/>
        <v>0</v>
      </c>
      <c r="S147" s="570">
        <f t="shared" si="133"/>
        <v>0</v>
      </c>
      <c r="T147" s="182"/>
      <c r="U147" s="565">
        <v>0</v>
      </c>
      <c r="V147" s="570">
        <f t="shared" si="127"/>
        <v>0</v>
      </c>
      <c r="W147" s="564">
        <v>0</v>
      </c>
      <c r="X147" s="570">
        <f t="shared" si="128"/>
        <v>0</v>
      </c>
      <c r="Y147" s="564">
        <v>0</v>
      </c>
      <c r="Z147" s="570">
        <f t="shared" si="130"/>
        <v>0</v>
      </c>
      <c r="AA147" s="182"/>
    </row>
    <row r="148" spans="1:27">
      <c r="A148" s="182"/>
      <c r="B148" s="73"/>
      <c r="C148" s="69"/>
      <c r="D148" s="69" t="s">
        <v>174</v>
      </c>
      <c r="E148" s="68"/>
      <c r="F148" s="68" t="s">
        <v>175</v>
      </c>
      <c r="G148" s="75"/>
      <c r="H148" s="151">
        <v>0</v>
      </c>
      <c r="I148" s="151">
        <v>0</v>
      </c>
      <c r="J148" s="608">
        <f t="shared" si="124"/>
        <v>0</v>
      </c>
      <c r="K148" s="151">
        <v>0</v>
      </c>
      <c r="L148" s="151">
        <v>0</v>
      </c>
      <c r="M148" s="262">
        <f t="shared" si="131"/>
        <v>0</v>
      </c>
      <c r="N148" s="608">
        <f t="shared" si="125"/>
        <v>0</v>
      </c>
      <c r="O148" s="151">
        <v>0</v>
      </c>
      <c r="P148" s="570">
        <f t="shared" si="126"/>
        <v>0</v>
      </c>
      <c r="Q148" s="182"/>
      <c r="R148" s="365">
        <f t="shared" si="132"/>
        <v>0</v>
      </c>
      <c r="S148" s="570">
        <f t="shared" si="133"/>
        <v>0</v>
      </c>
      <c r="T148" s="182"/>
      <c r="U148" s="565">
        <v>0</v>
      </c>
      <c r="V148" s="570">
        <f t="shared" si="127"/>
        <v>0</v>
      </c>
      <c r="W148" s="564">
        <v>0</v>
      </c>
      <c r="X148" s="570">
        <f t="shared" si="128"/>
        <v>0</v>
      </c>
      <c r="Y148" s="564">
        <v>0</v>
      </c>
      <c r="Z148" s="570">
        <f t="shared" si="130"/>
        <v>0</v>
      </c>
      <c r="AA148" s="182"/>
    </row>
    <row r="149" spans="1:27">
      <c r="A149" s="182"/>
      <c r="B149" s="73"/>
      <c r="C149" s="69">
        <v>16.7</v>
      </c>
      <c r="D149" s="69"/>
      <c r="E149" s="68" t="s">
        <v>176</v>
      </c>
      <c r="F149" s="68"/>
      <c r="G149" s="74"/>
      <c r="H149" s="151">
        <v>0</v>
      </c>
      <c r="I149" s="151">
        <v>0</v>
      </c>
      <c r="J149" s="608">
        <f t="shared" si="124"/>
        <v>0</v>
      </c>
      <c r="K149" s="151">
        <v>0</v>
      </c>
      <c r="L149" s="151">
        <v>0</v>
      </c>
      <c r="M149" s="262">
        <f t="shared" si="131"/>
        <v>0</v>
      </c>
      <c r="N149" s="608">
        <f t="shared" si="125"/>
        <v>0</v>
      </c>
      <c r="O149" s="151">
        <v>0</v>
      </c>
      <c r="P149" s="570">
        <f t="shared" si="126"/>
        <v>0</v>
      </c>
      <c r="Q149" s="182"/>
      <c r="R149" s="365">
        <f t="shared" si="132"/>
        <v>0</v>
      </c>
      <c r="S149" s="570">
        <f t="shared" si="133"/>
        <v>0</v>
      </c>
      <c r="T149" s="182"/>
      <c r="U149" s="565">
        <v>0</v>
      </c>
      <c r="V149" s="570">
        <f t="shared" si="127"/>
        <v>0</v>
      </c>
      <c r="W149" s="564">
        <v>0</v>
      </c>
      <c r="X149" s="570">
        <f t="shared" si="128"/>
        <v>0</v>
      </c>
      <c r="Y149" s="564">
        <v>0</v>
      </c>
      <c r="Z149" s="570">
        <f t="shared" si="130"/>
        <v>0</v>
      </c>
      <c r="AA149" s="182"/>
    </row>
    <row r="150" spans="1:27">
      <c r="A150" s="182"/>
      <c r="B150" s="73"/>
      <c r="C150" s="69"/>
      <c r="D150" s="69" t="s">
        <v>177</v>
      </c>
      <c r="E150" s="68"/>
      <c r="F150" s="68" t="s">
        <v>178</v>
      </c>
      <c r="G150" s="75"/>
      <c r="H150" s="151">
        <v>0</v>
      </c>
      <c r="I150" s="151">
        <v>0</v>
      </c>
      <c r="J150" s="608">
        <f t="shared" si="124"/>
        <v>0</v>
      </c>
      <c r="K150" s="151">
        <v>0</v>
      </c>
      <c r="L150" s="151">
        <v>0</v>
      </c>
      <c r="M150" s="262">
        <f t="shared" si="131"/>
        <v>0</v>
      </c>
      <c r="N150" s="608">
        <f t="shared" si="125"/>
        <v>0</v>
      </c>
      <c r="O150" s="151">
        <v>0</v>
      </c>
      <c r="P150" s="570">
        <f t="shared" si="126"/>
        <v>0</v>
      </c>
      <c r="Q150" s="182"/>
      <c r="R150" s="365">
        <f t="shared" si="132"/>
        <v>0</v>
      </c>
      <c r="S150" s="570">
        <f t="shared" si="133"/>
        <v>0</v>
      </c>
      <c r="T150" s="182"/>
      <c r="U150" s="565">
        <v>0</v>
      </c>
      <c r="V150" s="570">
        <f t="shared" si="127"/>
        <v>0</v>
      </c>
      <c r="W150" s="564">
        <v>0</v>
      </c>
      <c r="X150" s="570">
        <f t="shared" si="128"/>
        <v>0</v>
      </c>
      <c r="Y150" s="564">
        <v>0</v>
      </c>
      <c r="Z150" s="570">
        <f t="shared" si="130"/>
        <v>0</v>
      </c>
      <c r="AA150" s="182"/>
    </row>
    <row r="151" spans="1:27">
      <c r="A151" s="182"/>
      <c r="B151" s="73"/>
      <c r="C151" s="69">
        <v>16.8</v>
      </c>
      <c r="D151" s="69"/>
      <c r="E151" s="68" t="s">
        <v>179</v>
      </c>
      <c r="F151" s="68"/>
      <c r="G151" s="74"/>
      <c r="H151" s="151">
        <v>0</v>
      </c>
      <c r="I151" s="151">
        <v>0</v>
      </c>
      <c r="J151" s="608">
        <f t="shared" si="124"/>
        <v>0</v>
      </c>
      <c r="K151" s="151">
        <v>0</v>
      </c>
      <c r="L151" s="151">
        <v>0</v>
      </c>
      <c r="M151" s="262">
        <f t="shared" si="131"/>
        <v>0</v>
      </c>
      <c r="N151" s="608">
        <f t="shared" si="125"/>
        <v>0</v>
      </c>
      <c r="O151" s="151">
        <v>0</v>
      </c>
      <c r="P151" s="570">
        <f t="shared" si="126"/>
        <v>0</v>
      </c>
      <c r="Q151" s="182"/>
      <c r="R151" s="365">
        <f t="shared" si="132"/>
        <v>0</v>
      </c>
      <c r="S151" s="570">
        <f t="shared" si="133"/>
        <v>0</v>
      </c>
      <c r="T151" s="182"/>
      <c r="U151" s="565">
        <v>0</v>
      </c>
      <c r="V151" s="570">
        <f t="shared" si="127"/>
        <v>0</v>
      </c>
      <c r="W151" s="564">
        <v>0</v>
      </c>
      <c r="X151" s="570">
        <f t="shared" si="128"/>
        <v>0</v>
      </c>
      <c r="Y151" s="564">
        <v>0</v>
      </c>
      <c r="Z151" s="570">
        <f t="shared" si="130"/>
        <v>0</v>
      </c>
      <c r="AA151" s="182"/>
    </row>
    <row r="152" spans="1:27">
      <c r="A152" s="182"/>
      <c r="B152" s="73"/>
      <c r="C152" s="69"/>
      <c r="D152" s="69" t="s">
        <v>180</v>
      </c>
      <c r="E152" s="68"/>
      <c r="F152" s="68" t="s">
        <v>181</v>
      </c>
      <c r="G152" s="75"/>
      <c r="H152" s="151">
        <v>0</v>
      </c>
      <c r="I152" s="151">
        <v>0</v>
      </c>
      <c r="J152" s="608">
        <f t="shared" si="124"/>
        <v>0</v>
      </c>
      <c r="K152" s="151">
        <v>0</v>
      </c>
      <c r="L152" s="151">
        <v>0</v>
      </c>
      <c r="M152" s="262">
        <f t="shared" si="131"/>
        <v>0</v>
      </c>
      <c r="N152" s="608">
        <f t="shared" si="125"/>
        <v>0</v>
      </c>
      <c r="O152" s="151">
        <v>0</v>
      </c>
      <c r="P152" s="570">
        <f t="shared" si="126"/>
        <v>0</v>
      </c>
      <c r="Q152" s="182"/>
      <c r="R152" s="365">
        <f t="shared" si="132"/>
        <v>0</v>
      </c>
      <c r="S152" s="570">
        <f t="shared" si="133"/>
        <v>0</v>
      </c>
      <c r="T152" s="182"/>
      <c r="U152" s="565">
        <v>0</v>
      </c>
      <c r="V152" s="570">
        <f t="shared" si="127"/>
        <v>0</v>
      </c>
      <c r="W152" s="564">
        <v>0</v>
      </c>
      <c r="X152" s="570">
        <f t="shared" si="128"/>
        <v>0</v>
      </c>
      <c r="Y152" s="564">
        <v>0</v>
      </c>
      <c r="Z152" s="570">
        <f t="shared" si="130"/>
        <v>0</v>
      </c>
      <c r="AA152" s="182"/>
    </row>
    <row r="153" spans="1:27">
      <c r="A153" s="182"/>
      <c r="B153" s="73"/>
      <c r="C153" s="69">
        <v>16.899999999999999</v>
      </c>
      <c r="D153" s="69"/>
      <c r="E153" s="68" t="s">
        <v>182</v>
      </c>
      <c r="F153" s="68"/>
      <c r="G153" s="74"/>
      <c r="H153" s="151">
        <v>0</v>
      </c>
      <c r="I153" s="151">
        <v>0</v>
      </c>
      <c r="J153" s="608">
        <f>IFERROR(I153/$I$175,0)</f>
        <v>0</v>
      </c>
      <c r="K153" s="151">
        <v>0</v>
      </c>
      <c r="L153" s="151">
        <v>0</v>
      </c>
      <c r="M153" s="262">
        <f t="shared" si="131"/>
        <v>0</v>
      </c>
      <c r="N153" s="608">
        <f t="shared" si="125"/>
        <v>0</v>
      </c>
      <c r="O153" s="151">
        <v>0</v>
      </c>
      <c r="P153" s="570">
        <f t="shared" si="126"/>
        <v>0</v>
      </c>
      <c r="Q153" s="182"/>
      <c r="R153" s="365">
        <f t="shared" si="132"/>
        <v>0</v>
      </c>
      <c r="S153" s="570">
        <f t="shared" si="133"/>
        <v>0</v>
      </c>
      <c r="T153" s="182"/>
      <c r="U153" s="565">
        <v>0</v>
      </c>
      <c r="V153" s="570">
        <f t="shared" si="127"/>
        <v>0</v>
      </c>
      <c r="W153" s="564">
        <v>0</v>
      </c>
      <c r="X153" s="570">
        <f t="shared" si="128"/>
        <v>0</v>
      </c>
      <c r="Y153" s="564">
        <v>0</v>
      </c>
      <c r="Z153" s="570">
        <f t="shared" si="130"/>
        <v>0</v>
      </c>
      <c r="AA153" s="182"/>
    </row>
    <row r="154" spans="1:27">
      <c r="A154" s="600"/>
      <c r="B154" s="657"/>
      <c r="C154" s="76">
        <v>16.100000000000001</v>
      </c>
      <c r="D154" s="69"/>
      <c r="E154" s="68" t="s">
        <v>898</v>
      </c>
      <c r="F154" s="68"/>
      <c r="G154" s="74"/>
      <c r="H154" s="151">
        <v>0</v>
      </c>
      <c r="I154" s="151">
        <v>0</v>
      </c>
      <c r="J154" s="608">
        <f>IFERROR(I154/$I$175,0)</f>
        <v>0</v>
      </c>
      <c r="K154" s="151">
        <v>0</v>
      </c>
      <c r="L154" s="151">
        <v>0</v>
      </c>
      <c r="M154" s="262">
        <f t="shared" ref="M154" si="134">I154+K154-L154</f>
        <v>0</v>
      </c>
      <c r="N154" s="608">
        <f t="shared" si="125"/>
        <v>0</v>
      </c>
      <c r="O154" s="151">
        <v>0</v>
      </c>
      <c r="P154" s="570">
        <f t="shared" si="126"/>
        <v>0</v>
      </c>
      <c r="Q154" s="600"/>
      <c r="R154" s="365">
        <f t="shared" ref="R154" si="135">M154-O154</f>
        <v>0</v>
      </c>
      <c r="S154" s="570">
        <f t="shared" ref="S154" si="136">IFERROR(R154/O154,0)</f>
        <v>0</v>
      </c>
      <c r="T154" s="600"/>
      <c r="U154" s="565">
        <v>0</v>
      </c>
      <c r="V154" s="570">
        <f t="shared" si="127"/>
        <v>0</v>
      </c>
      <c r="W154" s="564">
        <v>0</v>
      </c>
      <c r="X154" s="570">
        <f t="shared" si="128"/>
        <v>0</v>
      </c>
      <c r="Y154" s="564">
        <v>0</v>
      </c>
      <c r="Z154" s="570">
        <f t="shared" si="130"/>
        <v>0</v>
      </c>
      <c r="AA154" s="600"/>
    </row>
    <row r="155" spans="1:27" ht="15">
      <c r="A155" s="182"/>
      <c r="B155" s="71">
        <v>17</v>
      </c>
      <c r="C155" s="65"/>
      <c r="D155" s="64" t="s">
        <v>183</v>
      </c>
      <c r="E155" s="64"/>
      <c r="F155" s="65"/>
      <c r="G155" s="77"/>
      <c r="H155" s="262">
        <f>SUM(H156:H163)</f>
        <v>0</v>
      </c>
      <c r="I155" s="262">
        <f>SUM(I156:I163)</f>
        <v>0</v>
      </c>
      <c r="J155" s="608">
        <f t="shared" si="124"/>
        <v>0</v>
      </c>
      <c r="K155" s="262">
        <f>SUM(K156:K163)</f>
        <v>0</v>
      </c>
      <c r="L155" s="262">
        <f>SUM(L156:L163)</f>
        <v>0</v>
      </c>
      <c r="M155" s="262">
        <f>I155+K155-L155</f>
        <v>0</v>
      </c>
      <c r="N155" s="608">
        <f>IFERROR(M155/$M$175,0)</f>
        <v>0</v>
      </c>
      <c r="O155" s="262">
        <f>SUM(O156:O163)</f>
        <v>0</v>
      </c>
      <c r="P155" s="570">
        <f t="shared" si="126"/>
        <v>0</v>
      </c>
      <c r="Q155" s="182"/>
      <c r="R155" s="365">
        <f>M155-O155</f>
        <v>0</v>
      </c>
      <c r="S155" s="570">
        <f t="shared" si="133"/>
        <v>0</v>
      </c>
      <c r="T155" s="182"/>
      <c r="U155" s="365">
        <f>SUM(U156:U163)</f>
        <v>0</v>
      </c>
      <c r="V155" s="570">
        <f t="shared" si="127"/>
        <v>0</v>
      </c>
      <c r="W155" s="344">
        <f>SUM(W156:W163)</f>
        <v>0</v>
      </c>
      <c r="X155" s="570">
        <f t="shared" si="128"/>
        <v>0</v>
      </c>
      <c r="Y155" s="344">
        <f>SUM(Y156:Y163)</f>
        <v>0</v>
      </c>
      <c r="Z155" s="570">
        <f t="shared" si="130"/>
        <v>0</v>
      </c>
      <c r="AA155" s="182"/>
    </row>
    <row r="156" spans="1:27">
      <c r="A156" s="182"/>
      <c r="B156" s="73"/>
      <c r="C156" s="69">
        <v>17.100000000000001</v>
      </c>
      <c r="D156" s="69"/>
      <c r="E156" s="68" t="s">
        <v>160</v>
      </c>
      <c r="F156" s="69"/>
      <c r="G156" s="74"/>
      <c r="H156" s="151">
        <v>0</v>
      </c>
      <c r="I156" s="151">
        <v>0</v>
      </c>
      <c r="J156" s="608">
        <f t="shared" si="124"/>
        <v>0</v>
      </c>
      <c r="K156" s="151">
        <v>0</v>
      </c>
      <c r="L156" s="151">
        <v>0</v>
      </c>
      <c r="M156" s="262">
        <f t="shared" si="131"/>
        <v>0</v>
      </c>
      <c r="N156" s="608">
        <f t="shared" si="125"/>
        <v>0</v>
      </c>
      <c r="O156" s="151">
        <v>0</v>
      </c>
      <c r="P156" s="570">
        <f t="shared" si="126"/>
        <v>0</v>
      </c>
      <c r="Q156" s="182"/>
      <c r="R156" s="365">
        <f t="shared" si="132"/>
        <v>0</v>
      </c>
      <c r="S156" s="570">
        <f t="shared" si="133"/>
        <v>0</v>
      </c>
      <c r="T156" s="182"/>
      <c r="U156" s="565">
        <v>0</v>
      </c>
      <c r="V156" s="570">
        <f t="shared" si="127"/>
        <v>0</v>
      </c>
      <c r="W156" s="564">
        <v>0</v>
      </c>
      <c r="X156" s="570">
        <f t="shared" si="128"/>
        <v>0</v>
      </c>
      <c r="Y156" s="564">
        <v>0</v>
      </c>
      <c r="Z156" s="570">
        <f t="shared" si="130"/>
        <v>0</v>
      </c>
      <c r="AA156" s="182"/>
    </row>
    <row r="157" spans="1:27">
      <c r="A157" s="182"/>
      <c r="B157" s="73"/>
      <c r="C157" s="69">
        <v>17.2</v>
      </c>
      <c r="D157" s="69"/>
      <c r="E157" s="68" t="s">
        <v>161</v>
      </c>
      <c r="F157" s="69"/>
      <c r="G157" s="74"/>
      <c r="H157" s="151">
        <v>0</v>
      </c>
      <c r="I157" s="151">
        <v>0</v>
      </c>
      <c r="J157" s="608">
        <f t="shared" si="124"/>
        <v>0</v>
      </c>
      <c r="K157" s="151">
        <v>0</v>
      </c>
      <c r="L157" s="151">
        <v>0</v>
      </c>
      <c r="M157" s="262">
        <f t="shared" si="131"/>
        <v>0</v>
      </c>
      <c r="N157" s="608">
        <f t="shared" si="125"/>
        <v>0</v>
      </c>
      <c r="O157" s="151">
        <v>0</v>
      </c>
      <c r="P157" s="570">
        <f t="shared" si="126"/>
        <v>0</v>
      </c>
      <c r="Q157" s="182"/>
      <c r="R157" s="365">
        <f t="shared" si="132"/>
        <v>0</v>
      </c>
      <c r="S157" s="570">
        <f t="shared" si="133"/>
        <v>0</v>
      </c>
      <c r="T157" s="182"/>
      <c r="U157" s="565">
        <v>0</v>
      </c>
      <c r="V157" s="570">
        <f t="shared" si="127"/>
        <v>0</v>
      </c>
      <c r="W157" s="564">
        <v>0</v>
      </c>
      <c r="X157" s="570">
        <f t="shared" si="128"/>
        <v>0</v>
      </c>
      <c r="Y157" s="564">
        <v>0</v>
      </c>
      <c r="Z157" s="570">
        <f t="shared" si="130"/>
        <v>0</v>
      </c>
      <c r="AA157" s="182"/>
    </row>
    <row r="158" spans="1:27">
      <c r="A158" s="182"/>
      <c r="B158" s="73"/>
      <c r="C158" s="69"/>
      <c r="D158" s="69" t="s">
        <v>184</v>
      </c>
      <c r="E158" s="68"/>
      <c r="F158" s="68" t="s">
        <v>163</v>
      </c>
      <c r="G158" s="75"/>
      <c r="H158" s="151">
        <v>0</v>
      </c>
      <c r="I158" s="151">
        <v>0</v>
      </c>
      <c r="J158" s="608">
        <f t="shared" si="124"/>
        <v>0</v>
      </c>
      <c r="K158" s="151">
        <v>0</v>
      </c>
      <c r="L158" s="151">
        <v>0</v>
      </c>
      <c r="M158" s="262">
        <f t="shared" si="131"/>
        <v>0</v>
      </c>
      <c r="N158" s="608">
        <f t="shared" si="125"/>
        <v>0</v>
      </c>
      <c r="O158" s="151">
        <v>0</v>
      </c>
      <c r="P158" s="570">
        <f t="shared" si="126"/>
        <v>0</v>
      </c>
      <c r="Q158" s="182"/>
      <c r="R158" s="365">
        <f t="shared" si="132"/>
        <v>0</v>
      </c>
      <c r="S158" s="570">
        <f t="shared" si="133"/>
        <v>0</v>
      </c>
      <c r="T158" s="182"/>
      <c r="U158" s="565">
        <v>0</v>
      </c>
      <c r="V158" s="570">
        <f t="shared" si="127"/>
        <v>0</v>
      </c>
      <c r="W158" s="564">
        <v>0</v>
      </c>
      <c r="X158" s="570">
        <f t="shared" si="128"/>
        <v>0</v>
      </c>
      <c r="Y158" s="564">
        <v>0</v>
      </c>
      <c r="Z158" s="570">
        <f t="shared" si="130"/>
        <v>0</v>
      </c>
      <c r="AA158" s="182"/>
    </row>
    <row r="159" spans="1:27">
      <c r="A159" s="182"/>
      <c r="B159" s="73"/>
      <c r="C159" s="69">
        <v>17.3</v>
      </c>
      <c r="D159" s="69"/>
      <c r="E159" s="69" t="s">
        <v>182</v>
      </c>
      <c r="F159" s="69"/>
      <c r="G159" s="74"/>
      <c r="H159" s="151">
        <v>0</v>
      </c>
      <c r="I159" s="151">
        <v>0</v>
      </c>
      <c r="J159" s="608">
        <f t="shared" si="124"/>
        <v>0</v>
      </c>
      <c r="K159" s="151">
        <v>0</v>
      </c>
      <c r="L159" s="151">
        <v>0</v>
      </c>
      <c r="M159" s="262">
        <f t="shared" si="131"/>
        <v>0</v>
      </c>
      <c r="N159" s="608">
        <f t="shared" si="125"/>
        <v>0</v>
      </c>
      <c r="O159" s="151">
        <v>0</v>
      </c>
      <c r="P159" s="570">
        <f t="shared" si="126"/>
        <v>0</v>
      </c>
      <c r="Q159" s="182"/>
      <c r="R159" s="365">
        <f t="shared" si="132"/>
        <v>0</v>
      </c>
      <c r="S159" s="570">
        <f t="shared" si="133"/>
        <v>0</v>
      </c>
      <c r="T159" s="182"/>
      <c r="U159" s="565">
        <v>0</v>
      </c>
      <c r="V159" s="570">
        <f t="shared" si="127"/>
        <v>0</v>
      </c>
      <c r="W159" s="564">
        <v>0</v>
      </c>
      <c r="X159" s="570">
        <f t="shared" si="128"/>
        <v>0</v>
      </c>
      <c r="Y159" s="564">
        <v>0</v>
      </c>
      <c r="Z159" s="570">
        <f t="shared" si="130"/>
        <v>0</v>
      </c>
      <c r="AA159" s="182"/>
    </row>
    <row r="160" spans="1:27">
      <c r="A160" s="182"/>
      <c r="B160" s="73"/>
      <c r="C160" s="69">
        <v>17.399999999999999</v>
      </c>
      <c r="D160" s="69"/>
      <c r="E160" s="68" t="s">
        <v>185</v>
      </c>
      <c r="F160" s="69"/>
      <c r="G160" s="74"/>
      <c r="H160" s="151">
        <v>0</v>
      </c>
      <c r="I160" s="151">
        <v>0</v>
      </c>
      <c r="J160" s="608">
        <f t="shared" si="124"/>
        <v>0</v>
      </c>
      <c r="K160" s="151">
        <v>0</v>
      </c>
      <c r="L160" s="151">
        <v>0</v>
      </c>
      <c r="M160" s="262">
        <f t="shared" si="131"/>
        <v>0</v>
      </c>
      <c r="N160" s="608">
        <f t="shared" si="125"/>
        <v>0</v>
      </c>
      <c r="O160" s="151">
        <v>0</v>
      </c>
      <c r="P160" s="570">
        <f t="shared" si="126"/>
        <v>0</v>
      </c>
      <c r="Q160" s="182"/>
      <c r="R160" s="365">
        <f t="shared" si="132"/>
        <v>0</v>
      </c>
      <c r="S160" s="570">
        <f t="shared" si="133"/>
        <v>0</v>
      </c>
      <c r="T160" s="182"/>
      <c r="U160" s="565">
        <v>0</v>
      </c>
      <c r="V160" s="570">
        <f t="shared" si="127"/>
        <v>0</v>
      </c>
      <c r="W160" s="564">
        <v>0</v>
      </c>
      <c r="X160" s="570">
        <f t="shared" si="128"/>
        <v>0</v>
      </c>
      <c r="Y160" s="564">
        <v>0</v>
      </c>
      <c r="Z160" s="570">
        <f t="shared" si="130"/>
        <v>0</v>
      </c>
      <c r="AA160" s="182"/>
    </row>
    <row r="161" spans="1:27">
      <c r="A161" s="182"/>
      <c r="B161" s="73"/>
      <c r="C161" s="69">
        <v>17.5</v>
      </c>
      <c r="D161" s="69"/>
      <c r="E161" s="68" t="s">
        <v>186</v>
      </c>
      <c r="F161" s="69"/>
      <c r="G161" s="74"/>
      <c r="H161" s="151">
        <v>0</v>
      </c>
      <c r="I161" s="151">
        <v>0</v>
      </c>
      <c r="J161" s="608">
        <f t="shared" si="124"/>
        <v>0</v>
      </c>
      <c r="K161" s="151">
        <v>0</v>
      </c>
      <c r="L161" s="151">
        <v>0</v>
      </c>
      <c r="M161" s="262">
        <f t="shared" si="131"/>
        <v>0</v>
      </c>
      <c r="N161" s="608">
        <f t="shared" si="125"/>
        <v>0</v>
      </c>
      <c r="O161" s="151">
        <v>0</v>
      </c>
      <c r="P161" s="570">
        <f t="shared" si="126"/>
        <v>0</v>
      </c>
      <c r="Q161" s="182"/>
      <c r="R161" s="365">
        <f t="shared" si="132"/>
        <v>0</v>
      </c>
      <c r="S161" s="570">
        <f t="shared" si="133"/>
        <v>0</v>
      </c>
      <c r="T161" s="182"/>
      <c r="U161" s="565">
        <v>0</v>
      </c>
      <c r="V161" s="570">
        <f t="shared" si="127"/>
        <v>0</v>
      </c>
      <c r="W161" s="564">
        <v>0</v>
      </c>
      <c r="X161" s="570">
        <f t="shared" si="128"/>
        <v>0</v>
      </c>
      <c r="Y161" s="564">
        <v>0</v>
      </c>
      <c r="Z161" s="570">
        <f t="shared" si="130"/>
        <v>0</v>
      </c>
      <c r="AA161" s="182"/>
    </row>
    <row r="162" spans="1:27">
      <c r="A162" s="182"/>
      <c r="B162" s="73"/>
      <c r="C162" s="69">
        <v>17.600000000000001</v>
      </c>
      <c r="D162" s="69"/>
      <c r="E162" s="68" t="s">
        <v>187</v>
      </c>
      <c r="F162" s="69"/>
      <c r="G162" s="74"/>
      <c r="H162" s="151">
        <v>0</v>
      </c>
      <c r="I162" s="151">
        <v>0</v>
      </c>
      <c r="J162" s="608">
        <f t="shared" si="124"/>
        <v>0</v>
      </c>
      <c r="K162" s="151">
        <v>0</v>
      </c>
      <c r="L162" s="151">
        <v>0</v>
      </c>
      <c r="M162" s="262">
        <f t="shared" si="131"/>
        <v>0</v>
      </c>
      <c r="N162" s="608">
        <f t="shared" si="125"/>
        <v>0</v>
      </c>
      <c r="O162" s="151">
        <v>0</v>
      </c>
      <c r="P162" s="570">
        <f t="shared" si="126"/>
        <v>0</v>
      </c>
      <c r="Q162" s="182"/>
      <c r="R162" s="365">
        <f t="shared" si="132"/>
        <v>0</v>
      </c>
      <c r="S162" s="570">
        <f t="shared" si="133"/>
        <v>0</v>
      </c>
      <c r="T162" s="182"/>
      <c r="U162" s="565">
        <v>0</v>
      </c>
      <c r="V162" s="570">
        <f t="shared" si="127"/>
        <v>0</v>
      </c>
      <c r="W162" s="564">
        <v>0</v>
      </c>
      <c r="X162" s="570">
        <f t="shared" si="128"/>
        <v>0</v>
      </c>
      <c r="Y162" s="564">
        <v>0</v>
      </c>
      <c r="Z162" s="570">
        <f t="shared" si="130"/>
        <v>0</v>
      </c>
      <c r="AA162" s="182"/>
    </row>
    <row r="163" spans="1:27">
      <c r="A163" s="600"/>
      <c r="B163" s="657"/>
      <c r="C163" s="69">
        <v>17.7</v>
      </c>
      <c r="D163" s="69"/>
      <c r="E163" s="68" t="s">
        <v>898</v>
      </c>
      <c r="F163" s="69"/>
      <c r="G163" s="74"/>
      <c r="H163" s="151">
        <v>0</v>
      </c>
      <c r="I163" s="151">
        <v>0</v>
      </c>
      <c r="J163" s="608">
        <f t="shared" si="124"/>
        <v>0</v>
      </c>
      <c r="K163" s="151">
        <v>0</v>
      </c>
      <c r="L163" s="151">
        <v>0</v>
      </c>
      <c r="M163" s="262">
        <f t="shared" ref="M163" si="137">I163+K163-L163</f>
        <v>0</v>
      </c>
      <c r="N163" s="608">
        <f t="shared" si="125"/>
        <v>0</v>
      </c>
      <c r="O163" s="151">
        <v>0</v>
      </c>
      <c r="P163" s="570">
        <f t="shared" si="126"/>
        <v>0</v>
      </c>
      <c r="Q163" s="600"/>
      <c r="R163" s="365">
        <f t="shared" ref="R163" si="138">M163-O163</f>
        <v>0</v>
      </c>
      <c r="S163" s="570">
        <f t="shared" ref="S163" si="139">IFERROR(R163/O163,0)</f>
        <v>0</v>
      </c>
      <c r="T163" s="600"/>
      <c r="U163" s="565">
        <v>0</v>
      </c>
      <c r="V163" s="570">
        <f t="shared" si="127"/>
        <v>0</v>
      </c>
      <c r="W163" s="564">
        <v>0</v>
      </c>
      <c r="X163" s="570">
        <f t="shared" si="128"/>
        <v>0</v>
      </c>
      <c r="Y163" s="564">
        <v>0</v>
      </c>
      <c r="Z163" s="570">
        <f t="shared" si="130"/>
        <v>0</v>
      </c>
      <c r="AA163" s="600"/>
    </row>
    <row r="164" spans="1:27" ht="15">
      <c r="A164" s="600"/>
      <c r="B164" s="701" t="s">
        <v>886</v>
      </c>
      <c r="C164" s="65" t="s">
        <v>906</v>
      </c>
      <c r="D164" s="65" t="s">
        <v>887</v>
      </c>
      <c r="E164" s="132"/>
      <c r="F164" s="702"/>
      <c r="G164" s="703"/>
      <c r="H164" s="151">
        <v>0</v>
      </c>
      <c r="I164" s="151">
        <v>0</v>
      </c>
      <c r="J164" s="608">
        <f t="shared" si="124"/>
        <v>0</v>
      </c>
      <c r="K164" s="151">
        <v>0</v>
      </c>
      <c r="L164" s="151">
        <v>0</v>
      </c>
      <c r="M164" s="262">
        <f t="shared" ref="M164" si="140">I164+K164-L164</f>
        <v>0</v>
      </c>
      <c r="N164" s="608">
        <f t="shared" si="125"/>
        <v>0</v>
      </c>
      <c r="O164" s="151">
        <v>0</v>
      </c>
      <c r="P164" s="570">
        <f t="shared" si="126"/>
        <v>0</v>
      </c>
      <c r="Q164" s="600"/>
      <c r="R164" s="365">
        <f t="shared" ref="R164" si="141">M164-O164</f>
        <v>0</v>
      </c>
      <c r="S164" s="570">
        <f t="shared" ref="S164" si="142">IFERROR(R164/O164,0)</f>
        <v>0</v>
      </c>
      <c r="T164" s="600"/>
      <c r="U164" s="565">
        <v>0</v>
      </c>
      <c r="V164" s="570">
        <f t="shared" si="127"/>
        <v>0</v>
      </c>
      <c r="W164" s="564">
        <v>0</v>
      </c>
      <c r="X164" s="570">
        <f t="shared" si="128"/>
        <v>0</v>
      </c>
      <c r="Y164" s="564">
        <v>0</v>
      </c>
      <c r="Z164" s="570">
        <f t="shared" si="130"/>
        <v>0</v>
      </c>
      <c r="AA164" s="600"/>
    </row>
    <row r="165" spans="1:27" ht="15">
      <c r="A165" s="182"/>
      <c r="B165" s="71">
        <v>18</v>
      </c>
      <c r="C165" s="65"/>
      <c r="D165" s="65" t="s">
        <v>188</v>
      </c>
      <c r="E165" s="64"/>
      <c r="F165" s="65"/>
      <c r="G165" s="66"/>
      <c r="H165" s="184">
        <f>NCAHFS!D41</f>
        <v>0</v>
      </c>
      <c r="I165" s="184">
        <f>NCAHFS!E41</f>
        <v>0</v>
      </c>
      <c r="J165" s="608">
        <f t="shared" si="124"/>
        <v>0</v>
      </c>
      <c r="K165" s="184">
        <f>NCAHFS!F41</f>
        <v>0</v>
      </c>
      <c r="L165" s="184">
        <f>NCAHFS!G41</f>
        <v>0</v>
      </c>
      <c r="M165" s="262">
        <f>I165+K165-L165</f>
        <v>0</v>
      </c>
      <c r="N165" s="608">
        <f t="shared" si="125"/>
        <v>0</v>
      </c>
      <c r="O165" s="184">
        <f>NCAHFS!J41</f>
        <v>0</v>
      </c>
      <c r="P165" s="570">
        <f t="shared" si="126"/>
        <v>0</v>
      </c>
      <c r="Q165" s="182"/>
      <c r="R165" s="365">
        <f t="shared" si="132"/>
        <v>0</v>
      </c>
      <c r="S165" s="570">
        <f t="shared" si="133"/>
        <v>0</v>
      </c>
      <c r="T165" s="182"/>
      <c r="U165" s="366">
        <f>NCAHFS!P41</f>
        <v>0</v>
      </c>
      <c r="V165" s="570">
        <f t="shared" si="127"/>
        <v>0</v>
      </c>
      <c r="W165" s="345">
        <f>NCAHFS!R41</f>
        <v>0</v>
      </c>
      <c r="X165" s="570">
        <f t="shared" si="128"/>
        <v>0</v>
      </c>
      <c r="Y165" s="345">
        <f>NCAHFS!T41</f>
        <v>0</v>
      </c>
      <c r="Z165" s="570">
        <f t="shared" si="130"/>
        <v>0</v>
      </c>
      <c r="AA165" s="182"/>
    </row>
    <row r="166" spans="1:27" ht="15">
      <c r="A166" s="182"/>
      <c r="B166" s="71">
        <v>19</v>
      </c>
      <c r="C166" s="65"/>
      <c r="D166" s="65" t="s">
        <v>189</v>
      </c>
      <c r="E166" s="64"/>
      <c r="F166" s="65"/>
      <c r="G166" s="66"/>
      <c r="H166" s="151">
        <v>0</v>
      </c>
      <c r="I166" s="151">
        <v>0</v>
      </c>
      <c r="J166" s="608">
        <f t="shared" si="124"/>
        <v>0</v>
      </c>
      <c r="K166" s="151">
        <v>0</v>
      </c>
      <c r="L166" s="151">
        <v>0</v>
      </c>
      <c r="M166" s="262">
        <f t="shared" si="131"/>
        <v>0</v>
      </c>
      <c r="N166" s="608">
        <f t="shared" si="125"/>
        <v>0</v>
      </c>
      <c r="O166" s="151">
        <v>0</v>
      </c>
      <c r="P166" s="570">
        <f t="shared" si="126"/>
        <v>0</v>
      </c>
      <c r="Q166" s="182"/>
      <c r="R166" s="365">
        <f t="shared" si="132"/>
        <v>0</v>
      </c>
      <c r="S166" s="570">
        <f t="shared" si="133"/>
        <v>0</v>
      </c>
      <c r="T166" s="182"/>
      <c r="U166" s="565">
        <v>0</v>
      </c>
      <c r="V166" s="570">
        <f t="shared" si="127"/>
        <v>0</v>
      </c>
      <c r="W166" s="564">
        <v>0</v>
      </c>
      <c r="X166" s="570">
        <f t="shared" si="128"/>
        <v>0</v>
      </c>
      <c r="Y166" s="564">
        <v>0</v>
      </c>
      <c r="Z166" s="570">
        <f t="shared" si="130"/>
        <v>0</v>
      </c>
      <c r="AA166" s="182"/>
    </row>
    <row r="167" spans="1:27" ht="15">
      <c r="A167" s="182"/>
      <c r="B167" s="71">
        <v>20</v>
      </c>
      <c r="C167" s="65"/>
      <c r="D167" s="65" t="s">
        <v>190</v>
      </c>
      <c r="E167" s="64"/>
      <c r="F167" s="65"/>
      <c r="G167" s="66"/>
      <c r="H167" s="151">
        <v>0</v>
      </c>
      <c r="I167" s="151">
        <v>0</v>
      </c>
      <c r="J167" s="608">
        <f t="shared" si="124"/>
        <v>0</v>
      </c>
      <c r="K167" s="151">
        <v>0</v>
      </c>
      <c r="L167" s="151">
        <v>0</v>
      </c>
      <c r="M167" s="262">
        <f t="shared" si="131"/>
        <v>0</v>
      </c>
      <c r="N167" s="608">
        <f t="shared" si="125"/>
        <v>0</v>
      </c>
      <c r="O167" s="151">
        <v>0</v>
      </c>
      <c r="P167" s="570">
        <f t="shared" si="126"/>
        <v>0</v>
      </c>
      <c r="Q167" s="182"/>
      <c r="R167" s="365">
        <f t="shared" si="132"/>
        <v>0</v>
      </c>
      <c r="S167" s="570">
        <f t="shared" si="133"/>
        <v>0</v>
      </c>
      <c r="T167" s="182"/>
      <c r="U167" s="565">
        <v>0</v>
      </c>
      <c r="V167" s="570">
        <f t="shared" si="127"/>
        <v>0</v>
      </c>
      <c r="W167" s="564">
        <v>0</v>
      </c>
      <c r="X167" s="570">
        <f t="shared" si="128"/>
        <v>0</v>
      </c>
      <c r="Y167" s="564">
        <v>0</v>
      </c>
      <c r="Z167" s="570">
        <f t="shared" si="130"/>
        <v>0</v>
      </c>
      <c r="AA167" s="182"/>
    </row>
    <row r="168" spans="1:27" ht="15">
      <c r="A168" s="182"/>
      <c r="B168" s="71">
        <v>21</v>
      </c>
      <c r="C168" s="65"/>
      <c r="D168" s="65" t="s">
        <v>191</v>
      </c>
      <c r="E168" s="64"/>
      <c r="F168" s="65"/>
      <c r="G168" s="66"/>
      <c r="H168" s="151">
        <v>0</v>
      </c>
      <c r="I168" s="151">
        <v>0</v>
      </c>
      <c r="J168" s="608">
        <f t="shared" si="124"/>
        <v>0</v>
      </c>
      <c r="K168" s="151">
        <v>0</v>
      </c>
      <c r="L168" s="151">
        <v>0</v>
      </c>
      <c r="M168" s="262">
        <f t="shared" si="131"/>
        <v>0</v>
      </c>
      <c r="N168" s="608">
        <f t="shared" si="125"/>
        <v>0</v>
      </c>
      <c r="O168" s="151">
        <v>0</v>
      </c>
      <c r="P168" s="570">
        <f t="shared" si="126"/>
        <v>0</v>
      </c>
      <c r="Q168" s="182"/>
      <c r="R168" s="365">
        <f t="shared" si="132"/>
        <v>0</v>
      </c>
      <c r="S168" s="570">
        <f t="shared" si="133"/>
        <v>0</v>
      </c>
      <c r="T168" s="182"/>
      <c r="U168" s="565">
        <v>0</v>
      </c>
      <c r="V168" s="570">
        <f t="shared" si="127"/>
        <v>0</v>
      </c>
      <c r="W168" s="564">
        <v>0</v>
      </c>
      <c r="X168" s="570">
        <f t="shared" si="128"/>
        <v>0</v>
      </c>
      <c r="Y168" s="564">
        <v>0</v>
      </c>
      <c r="Z168" s="570">
        <f t="shared" si="130"/>
        <v>0</v>
      </c>
      <c r="AA168" s="182"/>
    </row>
    <row r="169" spans="1:27" ht="15">
      <c r="A169" s="182"/>
      <c r="B169" s="71">
        <v>22</v>
      </c>
      <c r="C169" s="65"/>
      <c r="D169" s="65" t="s">
        <v>192</v>
      </c>
      <c r="E169" s="64"/>
      <c r="F169" s="65"/>
      <c r="G169" s="66"/>
      <c r="H169" s="151">
        <v>0</v>
      </c>
      <c r="I169" s="151">
        <v>0</v>
      </c>
      <c r="J169" s="608">
        <f t="shared" si="124"/>
        <v>0</v>
      </c>
      <c r="K169" s="151">
        <v>0</v>
      </c>
      <c r="L169" s="151">
        <v>0</v>
      </c>
      <c r="M169" s="262">
        <f t="shared" si="131"/>
        <v>0</v>
      </c>
      <c r="N169" s="608">
        <f t="shared" si="125"/>
        <v>0</v>
      </c>
      <c r="O169" s="151">
        <v>0</v>
      </c>
      <c r="P169" s="570">
        <f t="shared" si="126"/>
        <v>0</v>
      </c>
      <c r="Q169" s="182"/>
      <c r="R169" s="365">
        <f t="shared" si="132"/>
        <v>0</v>
      </c>
      <c r="S169" s="570">
        <f t="shared" si="133"/>
        <v>0</v>
      </c>
      <c r="T169" s="182"/>
      <c r="U169" s="565">
        <v>0</v>
      </c>
      <c r="V169" s="570">
        <f t="shared" si="127"/>
        <v>0</v>
      </c>
      <c r="W169" s="564">
        <v>0</v>
      </c>
      <c r="X169" s="570">
        <f t="shared" si="128"/>
        <v>0</v>
      </c>
      <c r="Y169" s="564">
        <v>0</v>
      </c>
      <c r="Z169" s="570">
        <f t="shared" si="130"/>
        <v>0</v>
      </c>
      <c r="AA169" s="182"/>
    </row>
    <row r="170" spans="1:27" ht="15">
      <c r="A170" s="182"/>
      <c r="B170" s="71">
        <v>23</v>
      </c>
      <c r="C170" s="65"/>
      <c r="D170" s="65" t="s">
        <v>193</v>
      </c>
      <c r="E170" s="64"/>
      <c r="F170" s="65"/>
      <c r="G170" s="66"/>
      <c r="H170" s="262">
        <f>SUM(H171:H173)</f>
        <v>0</v>
      </c>
      <c r="I170" s="262">
        <f t="shared" ref="I170:O170" si="143">SUM(I171:I173)</f>
        <v>0</v>
      </c>
      <c r="J170" s="608">
        <f t="shared" si="124"/>
        <v>0</v>
      </c>
      <c r="K170" s="262">
        <f t="shared" si="143"/>
        <v>0</v>
      </c>
      <c r="L170" s="262">
        <f t="shared" si="143"/>
        <v>0</v>
      </c>
      <c r="M170" s="262">
        <f t="shared" si="131"/>
        <v>0</v>
      </c>
      <c r="N170" s="608">
        <f t="shared" si="125"/>
        <v>0</v>
      </c>
      <c r="O170" s="262">
        <f t="shared" si="143"/>
        <v>0</v>
      </c>
      <c r="P170" s="570">
        <f t="shared" si="126"/>
        <v>0</v>
      </c>
      <c r="Q170" s="182"/>
      <c r="R170" s="365">
        <f t="shared" si="132"/>
        <v>0</v>
      </c>
      <c r="S170" s="570">
        <f t="shared" si="133"/>
        <v>0</v>
      </c>
      <c r="T170" s="182"/>
      <c r="U170" s="365">
        <f t="shared" ref="U170" si="144">SUM(U171:U173)</f>
        <v>0</v>
      </c>
      <c r="V170" s="570">
        <f t="shared" si="127"/>
        <v>0</v>
      </c>
      <c r="W170" s="344">
        <f t="shared" ref="W170" si="145">SUM(W171:W173)</f>
        <v>0</v>
      </c>
      <c r="X170" s="570">
        <f t="shared" si="128"/>
        <v>0</v>
      </c>
      <c r="Y170" s="344">
        <f t="shared" ref="Y170" si="146">SUM(Y171:Y173)</f>
        <v>0</v>
      </c>
      <c r="Z170" s="570">
        <f t="shared" si="130"/>
        <v>0</v>
      </c>
      <c r="AA170" s="182"/>
    </row>
    <row r="171" spans="1:27">
      <c r="A171" s="182"/>
      <c r="B171" s="73"/>
      <c r="C171" s="69">
        <v>23.1</v>
      </c>
      <c r="D171" s="69"/>
      <c r="E171" s="78" t="s">
        <v>194</v>
      </c>
      <c r="F171" s="69"/>
      <c r="G171" s="70"/>
      <c r="H171" s="151">
        <v>0</v>
      </c>
      <c r="I171" s="151">
        <v>0</v>
      </c>
      <c r="J171" s="608">
        <f t="shared" si="124"/>
        <v>0</v>
      </c>
      <c r="K171" s="151">
        <v>0</v>
      </c>
      <c r="L171" s="151">
        <v>0</v>
      </c>
      <c r="M171" s="262">
        <f t="shared" si="131"/>
        <v>0</v>
      </c>
      <c r="N171" s="608">
        <f t="shared" si="125"/>
        <v>0</v>
      </c>
      <c r="O171" s="151">
        <v>0</v>
      </c>
      <c r="P171" s="570">
        <f t="shared" si="126"/>
        <v>0</v>
      </c>
      <c r="Q171" s="182"/>
      <c r="R171" s="365">
        <f t="shared" si="132"/>
        <v>0</v>
      </c>
      <c r="S171" s="570">
        <f t="shared" si="133"/>
        <v>0</v>
      </c>
      <c r="T171" s="182"/>
      <c r="U171" s="565">
        <v>0</v>
      </c>
      <c r="V171" s="570">
        <f t="shared" si="127"/>
        <v>0</v>
      </c>
      <c r="W171" s="564">
        <v>0</v>
      </c>
      <c r="X171" s="570">
        <f t="shared" si="128"/>
        <v>0</v>
      </c>
      <c r="Y171" s="564">
        <v>0</v>
      </c>
      <c r="Z171" s="570">
        <f t="shared" si="130"/>
        <v>0</v>
      </c>
      <c r="AA171" s="182"/>
    </row>
    <row r="172" spans="1:27">
      <c r="A172" s="182"/>
      <c r="B172" s="73"/>
      <c r="C172" s="69">
        <v>23.2</v>
      </c>
      <c r="D172" s="69"/>
      <c r="E172" s="78" t="s">
        <v>195</v>
      </c>
      <c r="F172" s="69"/>
      <c r="G172" s="70"/>
      <c r="H172" s="151">
        <v>0</v>
      </c>
      <c r="I172" s="151">
        <v>0</v>
      </c>
      <c r="J172" s="608">
        <f t="shared" si="124"/>
        <v>0</v>
      </c>
      <c r="K172" s="151">
        <v>0</v>
      </c>
      <c r="L172" s="151">
        <v>0</v>
      </c>
      <c r="M172" s="262">
        <f t="shared" si="131"/>
        <v>0</v>
      </c>
      <c r="N172" s="608">
        <f t="shared" si="125"/>
        <v>0</v>
      </c>
      <c r="O172" s="151">
        <v>0</v>
      </c>
      <c r="P172" s="570">
        <f t="shared" si="126"/>
        <v>0</v>
      </c>
      <c r="Q172" s="182"/>
      <c r="R172" s="365">
        <f t="shared" si="132"/>
        <v>0</v>
      </c>
      <c r="S172" s="570">
        <f t="shared" si="133"/>
        <v>0</v>
      </c>
      <c r="T172" s="182"/>
      <c r="U172" s="565">
        <v>0</v>
      </c>
      <c r="V172" s="570">
        <f t="shared" si="127"/>
        <v>0</v>
      </c>
      <c r="W172" s="564">
        <v>0</v>
      </c>
      <c r="X172" s="570">
        <f t="shared" si="128"/>
        <v>0</v>
      </c>
      <c r="Y172" s="564">
        <v>0</v>
      </c>
      <c r="Z172" s="570">
        <f t="shared" si="130"/>
        <v>0</v>
      </c>
      <c r="AA172" s="182"/>
    </row>
    <row r="173" spans="1:27">
      <c r="A173" s="182"/>
      <c r="B173" s="73"/>
      <c r="C173" s="69">
        <v>23.3</v>
      </c>
      <c r="D173" s="79"/>
      <c r="E173" s="80" t="s">
        <v>196</v>
      </c>
      <c r="F173" s="69"/>
      <c r="G173" s="70"/>
      <c r="H173" s="151">
        <v>0</v>
      </c>
      <c r="I173" s="151">
        <v>0</v>
      </c>
      <c r="J173" s="608">
        <f t="shared" si="124"/>
        <v>0</v>
      </c>
      <c r="K173" s="151">
        <v>0</v>
      </c>
      <c r="L173" s="151">
        <v>0</v>
      </c>
      <c r="M173" s="262">
        <f t="shared" si="131"/>
        <v>0</v>
      </c>
      <c r="N173" s="608">
        <f t="shared" si="125"/>
        <v>0</v>
      </c>
      <c r="O173" s="151">
        <v>0</v>
      </c>
      <c r="P173" s="570">
        <f t="shared" si="126"/>
        <v>0</v>
      </c>
      <c r="Q173" s="182"/>
      <c r="R173" s="365">
        <f t="shared" si="132"/>
        <v>0</v>
      </c>
      <c r="S173" s="570">
        <f t="shared" si="133"/>
        <v>0</v>
      </c>
      <c r="T173" s="182"/>
      <c r="U173" s="565">
        <v>0</v>
      </c>
      <c r="V173" s="570">
        <f t="shared" si="127"/>
        <v>0</v>
      </c>
      <c r="W173" s="564">
        <v>0</v>
      </c>
      <c r="X173" s="570">
        <f t="shared" si="128"/>
        <v>0</v>
      </c>
      <c r="Y173" s="564">
        <v>0</v>
      </c>
      <c r="Z173" s="570">
        <f t="shared" si="130"/>
        <v>0</v>
      </c>
      <c r="AA173" s="182"/>
    </row>
    <row r="174" spans="1:27" ht="15.75" thickBot="1">
      <c r="A174" s="182"/>
      <c r="B174" s="81">
        <v>24</v>
      </c>
      <c r="C174" s="82"/>
      <c r="D174" s="82" t="s">
        <v>197</v>
      </c>
      <c r="E174" s="83"/>
      <c r="F174" s="82"/>
      <c r="G174" s="84"/>
      <c r="H174" s="264">
        <f>'OTHER ASSETS'!F40</f>
        <v>0</v>
      </c>
      <c r="I174" s="264">
        <f>'OTHER ASSETS'!G40</f>
        <v>0</v>
      </c>
      <c r="J174" s="608">
        <f t="shared" ref="J174" si="147">IFERROR(I174/$I$175,0)</f>
        <v>0</v>
      </c>
      <c r="K174" s="264">
        <f>'OTHER ASSETS'!H40</f>
        <v>0</v>
      </c>
      <c r="L174" s="264">
        <f>'OTHER ASSETS'!I40</f>
        <v>0</v>
      </c>
      <c r="M174" s="612">
        <f>I174+K174-L174</f>
        <v>0</v>
      </c>
      <c r="N174" s="608">
        <f t="shared" ref="N174:N175" si="148">IFERROR(M174/$M$175,0)</f>
        <v>0</v>
      </c>
      <c r="O174" s="766">
        <f>'OTHER ASSETS'!L40</f>
        <v>0</v>
      </c>
      <c r="P174" s="570">
        <f t="shared" ref="P174:P175" si="149">IFERROR(O174/$O$175,0)</f>
        <v>0</v>
      </c>
      <c r="Q174" s="182"/>
      <c r="R174" s="576">
        <f t="shared" si="132"/>
        <v>0</v>
      </c>
      <c r="S174" s="571">
        <f t="shared" si="133"/>
        <v>0</v>
      </c>
      <c r="T174" s="182"/>
      <c r="U174" s="367">
        <f>'OTHER ASSETS'!S40</f>
        <v>0</v>
      </c>
      <c r="V174" s="571">
        <f t="shared" ref="V174:V175" si="150">IFERROR(U174/$U$175,0)</f>
        <v>0</v>
      </c>
      <c r="W174" s="346">
        <f>'OTHER ASSETS'!U40</f>
        <v>0</v>
      </c>
      <c r="X174" s="571">
        <f t="shared" ref="X174:X175" si="151">IFERROR(W174/$W$175,0)</f>
        <v>0</v>
      </c>
      <c r="Y174" s="346">
        <f>'OTHER ASSETS'!W40</f>
        <v>0</v>
      </c>
      <c r="Z174" s="571">
        <f t="shared" si="130"/>
        <v>0</v>
      </c>
      <c r="AA174" s="182"/>
    </row>
    <row r="175" spans="1:27" ht="15.75" thickBot="1">
      <c r="A175" s="182"/>
      <c r="B175" s="265" t="s">
        <v>198</v>
      </c>
      <c r="C175" s="266"/>
      <c r="D175" s="266"/>
      <c r="E175" s="267"/>
      <c r="F175" s="266"/>
      <c r="G175" s="268"/>
      <c r="H175" s="269">
        <f>SUM(H174,H164:H170,H155,H136:H137,H132,H127,H89,H81,H64,H58,H41,H35,H32,H27:H28,H24,H19,H12)</f>
        <v>0</v>
      </c>
      <c r="I175" s="269">
        <f>SUM(I174,I164:I170,I155,I136:I137,I132,I127,I89,I81,I64,I58,I41,I35,I32,I27:I28,I24,I19,I12)</f>
        <v>0</v>
      </c>
      <c r="J175" s="609">
        <f>IFERROR(I175/$I$175,0)</f>
        <v>0</v>
      </c>
      <c r="K175" s="269">
        <f>SUM(K174,K164:K170,K155,K136:K137,K132,K127,K89,K81,K64,K58,K41,K35,K32,K27:K28,K24,K19,K12)</f>
        <v>0</v>
      </c>
      <c r="L175" s="269">
        <f>SUM(L174,L164:L170,L155,L136:L137,L132,L127,L89,L81,L64,L58,L41,L35,L32,L27:L28,L24,L19,L12)</f>
        <v>0</v>
      </c>
      <c r="M175" s="269">
        <f t="shared" ref="M175" si="152">SUM(M174,M164:M170,M155,M136:M137,M132,M127,M89,M81,M64,M58,M41,M35,M32,M27:M28,M24,M19,M12)</f>
        <v>0</v>
      </c>
      <c r="N175" s="609">
        <f t="shared" si="148"/>
        <v>0</v>
      </c>
      <c r="O175" s="269">
        <f>SUM(O174,O164:O170,O155,O136:O137,O132,O127,O89,O81,O64,O58,O41,O35,O32,O27:O28,O24,O19,O12)</f>
        <v>0</v>
      </c>
      <c r="P175" s="573">
        <f t="shared" si="149"/>
        <v>0</v>
      </c>
      <c r="Q175" s="182"/>
      <c r="R175" s="269">
        <f>SUM(R174,R164:R170,R155,R136:R137,R132,R127,R89,R81,R64,R58,R41,R35,R32,R27:R28,R24,R19,R12)</f>
        <v>0</v>
      </c>
      <c r="S175" s="573">
        <f>IFERROR(R175/O175,0)</f>
        <v>0</v>
      </c>
      <c r="T175" s="182"/>
      <c r="U175" s="269">
        <f>SUM(U174,U164:U170,U155,U136:U137,U132,U127,U89,U81,U64,U58,U41,U35,U32,U27:U28,U24,U19,U12)</f>
        <v>0</v>
      </c>
      <c r="V175" s="573">
        <f t="shared" si="150"/>
        <v>0</v>
      </c>
      <c r="W175" s="269">
        <f>SUM(W174,W164:W170,W155,W136:W137,W132,W127,W89,W81,W64,W58,W41,W35,W32,W27:W28,W24,W19,W12)</f>
        <v>0</v>
      </c>
      <c r="X175" s="573">
        <f t="shared" si="151"/>
        <v>0</v>
      </c>
      <c r="Y175" s="269">
        <f>SUM(Y174,Y164:Y170,Y155,Y136:Y137,Y132,Y127,Y89,Y81,Y64,Y58,Y41,Y35,Y32,Y27:Y28,Y24,Y19,Y12)</f>
        <v>0</v>
      </c>
      <c r="Z175" s="573">
        <f t="shared" si="130"/>
        <v>0</v>
      </c>
      <c r="AA175" s="182"/>
    </row>
    <row r="176" spans="1:27" ht="15" thickTop="1">
      <c r="A176" s="182"/>
      <c r="B176" s="73"/>
      <c r="C176" s="69"/>
      <c r="D176" s="69"/>
      <c r="E176" s="69"/>
      <c r="F176" s="69"/>
      <c r="G176" s="72"/>
      <c r="H176" s="44"/>
      <c r="I176" s="44"/>
      <c r="J176" s="44"/>
      <c r="K176" s="44"/>
      <c r="L176" s="44"/>
      <c r="M176" s="44"/>
      <c r="N176" s="44"/>
      <c r="O176" s="44"/>
      <c r="P176" s="15"/>
      <c r="Q176" s="182"/>
      <c r="R176" s="15"/>
      <c r="S176" s="569"/>
      <c r="T176" s="182"/>
      <c r="U176" s="46"/>
      <c r="V176" s="569"/>
      <c r="W176" s="15"/>
      <c r="X176" s="569"/>
      <c r="Y176" s="15"/>
      <c r="Z176" s="569"/>
      <c r="AA176" s="182"/>
    </row>
    <row r="177" spans="1:27" ht="15">
      <c r="A177" s="182"/>
      <c r="B177" s="73"/>
      <c r="C177" s="69"/>
      <c r="D177" s="270" t="s">
        <v>199</v>
      </c>
      <c r="E177" s="69"/>
      <c r="F177" s="69"/>
      <c r="G177" s="271"/>
      <c r="H177" s="44"/>
      <c r="I177" s="44"/>
      <c r="J177" s="44"/>
      <c r="K177" s="44"/>
      <c r="L177" s="44"/>
      <c r="M177" s="44"/>
      <c r="N177" s="44"/>
      <c r="O177" s="44"/>
      <c r="P177" s="15"/>
      <c r="Q177" s="182"/>
      <c r="R177" s="15"/>
      <c r="S177" s="569"/>
      <c r="T177" s="182"/>
      <c r="U177" s="46"/>
      <c r="V177" s="569"/>
      <c r="W177" s="15"/>
      <c r="X177" s="569"/>
      <c r="Y177" s="15"/>
      <c r="Z177" s="569"/>
      <c r="AA177" s="182"/>
    </row>
    <row r="178" spans="1:27" ht="15">
      <c r="A178" s="182"/>
      <c r="B178" s="71">
        <v>25</v>
      </c>
      <c r="C178" s="65"/>
      <c r="D178" s="90" t="s">
        <v>200</v>
      </c>
      <c r="E178" s="65"/>
      <c r="F178" s="65"/>
      <c r="G178" s="66"/>
      <c r="H178" s="297"/>
      <c r="I178" s="151">
        <v>0</v>
      </c>
      <c r="J178" s="608">
        <f t="shared" ref="J178:J209" si="153">IFERROR(I178/$I$252,0)</f>
        <v>0</v>
      </c>
      <c r="K178" s="151">
        <v>0</v>
      </c>
      <c r="L178" s="151">
        <v>0</v>
      </c>
      <c r="M178" s="262">
        <f>I178+K178-L178</f>
        <v>0</v>
      </c>
      <c r="N178" s="608">
        <f t="shared" ref="N178:N209" si="154">IFERROR(M178/$M$252,0)</f>
        <v>0</v>
      </c>
      <c r="O178" s="151">
        <v>0</v>
      </c>
      <c r="P178" s="570">
        <f t="shared" ref="P178:P209" si="155">IFERROR(O178/$O$252,0)</f>
        <v>0</v>
      </c>
      <c r="Q178" s="182"/>
      <c r="R178" s="344">
        <f t="shared" ref="R178:R243" si="156">M178-O178</f>
        <v>0</v>
      </c>
      <c r="S178" s="570">
        <f>IFERROR(R178/O178,0)</f>
        <v>0</v>
      </c>
      <c r="T178" s="182"/>
      <c r="U178" s="565">
        <v>0</v>
      </c>
      <c r="V178" s="570">
        <f t="shared" ref="V178:V209" si="157">IFERROR(U178/$U$252,0)</f>
        <v>0</v>
      </c>
      <c r="W178" s="564">
        <v>0</v>
      </c>
      <c r="X178" s="570">
        <f t="shared" ref="X178:X209" si="158">IFERROR(W178/$W$252,0)</f>
        <v>0</v>
      </c>
      <c r="Y178" s="564">
        <v>0</v>
      </c>
      <c r="Z178" s="570">
        <f t="shared" ref="Z178:Z209" si="159">IFERROR(Y178/$Y$252,0)</f>
        <v>0</v>
      </c>
      <c r="AA178" s="182"/>
    </row>
    <row r="179" spans="1:27" ht="15">
      <c r="A179" s="182"/>
      <c r="B179" s="71">
        <v>26</v>
      </c>
      <c r="C179" s="65"/>
      <c r="D179" s="91" t="s">
        <v>201</v>
      </c>
      <c r="E179" s="65"/>
      <c r="F179" s="65"/>
      <c r="G179" s="66"/>
      <c r="H179" s="297"/>
      <c r="I179" s="151">
        <v>0</v>
      </c>
      <c r="J179" s="608">
        <f t="shared" si="153"/>
        <v>0</v>
      </c>
      <c r="K179" s="151">
        <v>0</v>
      </c>
      <c r="L179" s="151">
        <v>0</v>
      </c>
      <c r="M179" s="262">
        <f t="shared" ref="M179:M244" si="160">I179+K179-L179</f>
        <v>0</v>
      </c>
      <c r="N179" s="608">
        <f t="shared" si="154"/>
        <v>0</v>
      </c>
      <c r="O179" s="151">
        <v>0</v>
      </c>
      <c r="P179" s="570">
        <f t="shared" si="155"/>
        <v>0</v>
      </c>
      <c r="Q179" s="182"/>
      <c r="R179" s="344">
        <f t="shared" si="156"/>
        <v>0</v>
      </c>
      <c r="S179" s="570">
        <f t="shared" ref="S179:S243" si="161">IFERROR(R179/O179,0)</f>
        <v>0</v>
      </c>
      <c r="T179" s="182"/>
      <c r="U179" s="565">
        <v>0</v>
      </c>
      <c r="V179" s="570">
        <f t="shared" si="157"/>
        <v>0</v>
      </c>
      <c r="W179" s="564">
        <v>0</v>
      </c>
      <c r="X179" s="570">
        <f t="shared" si="158"/>
        <v>0</v>
      </c>
      <c r="Y179" s="564">
        <v>0</v>
      </c>
      <c r="Z179" s="570">
        <f t="shared" si="159"/>
        <v>0</v>
      </c>
      <c r="AA179" s="182"/>
    </row>
    <row r="180" spans="1:27" ht="15">
      <c r="A180" s="182"/>
      <c r="B180" s="71">
        <v>27</v>
      </c>
      <c r="C180" s="65"/>
      <c r="D180" s="91" t="s">
        <v>202</v>
      </c>
      <c r="E180" s="65"/>
      <c r="F180" s="65"/>
      <c r="G180" s="66"/>
      <c r="H180" s="297"/>
      <c r="I180" s="151">
        <v>0</v>
      </c>
      <c r="J180" s="608">
        <f t="shared" si="153"/>
        <v>0</v>
      </c>
      <c r="K180" s="151">
        <v>0</v>
      </c>
      <c r="L180" s="151">
        <v>0</v>
      </c>
      <c r="M180" s="262">
        <f t="shared" si="160"/>
        <v>0</v>
      </c>
      <c r="N180" s="608">
        <f t="shared" si="154"/>
        <v>0</v>
      </c>
      <c r="O180" s="151">
        <v>0</v>
      </c>
      <c r="P180" s="570">
        <f t="shared" si="155"/>
        <v>0</v>
      </c>
      <c r="Q180" s="182"/>
      <c r="R180" s="344">
        <f t="shared" si="156"/>
        <v>0</v>
      </c>
      <c r="S180" s="570">
        <f t="shared" si="161"/>
        <v>0</v>
      </c>
      <c r="T180" s="182"/>
      <c r="U180" s="565">
        <v>0</v>
      </c>
      <c r="V180" s="570">
        <f t="shared" si="157"/>
        <v>0</v>
      </c>
      <c r="W180" s="564">
        <v>0</v>
      </c>
      <c r="X180" s="570">
        <f t="shared" si="158"/>
        <v>0</v>
      </c>
      <c r="Y180" s="564">
        <v>0</v>
      </c>
      <c r="Z180" s="570">
        <f t="shared" si="159"/>
        <v>0</v>
      </c>
      <c r="AA180" s="182"/>
    </row>
    <row r="181" spans="1:27" ht="15">
      <c r="A181" s="182"/>
      <c r="B181" s="71">
        <v>28</v>
      </c>
      <c r="C181" s="65"/>
      <c r="D181" s="91" t="s">
        <v>203</v>
      </c>
      <c r="E181" s="65"/>
      <c r="F181" s="65"/>
      <c r="G181" s="66"/>
      <c r="H181" s="297"/>
      <c r="I181" s="262">
        <f>SUM(I182:I185)</f>
        <v>0</v>
      </c>
      <c r="J181" s="608">
        <f t="shared" si="153"/>
        <v>0</v>
      </c>
      <c r="K181" s="262">
        <f>SUM(K182:K185)</f>
        <v>0</v>
      </c>
      <c r="L181" s="262">
        <f>SUM(L182:L185)</f>
        <v>0</v>
      </c>
      <c r="M181" s="262">
        <f t="shared" si="160"/>
        <v>0</v>
      </c>
      <c r="N181" s="608">
        <f t="shared" si="154"/>
        <v>0</v>
      </c>
      <c r="O181" s="262">
        <f>SUM(O182:O185)</f>
        <v>0</v>
      </c>
      <c r="P181" s="570">
        <f t="shared" si="155"/>
        <v>0</v>
      </c>
      <c r="Q181" s="182"/>
      <c r="R181" s="344">
        <f t="shared" si="156"/>
        <v>0</v>
      </c>
      <c r="S181" s="570">
        <f t="shared" si="161"/>
        <v>0</v>
      </c>
      <c r="T181" s="182"/>
      <c r="U181" s="365">
        <f>SUM(U182:U185)</f>
        <v>0</v>
      </c>
      <c r="V181" s="570">
        <f t="shared" si="157"/>
        <v>0</v>
      </c>
      <c r="W181" s="344">
        <f>SUM(W182:W185)</f>
        <v>0</v>
      </c>
      <c r="X181" s="570">
        <f t="shared" si="158"/>
        <v>0</v>
      </c>
      <c r="Y181" s="344">
        <f t="shared" ref="Y181" si="162">SUM(Y182:Y185)</f>
        <v>0</v>
      </c>
      <c r="Z181" s="570">
        <f t="shared" si="159"/>
        <v>0</v>
      </c>
      <c r="AA181" s="182"/>
    </row>
    <row r="182" spans="1:27">
      <c r="A182" s="182"/>
      <c r="B182" s="73"/>
      <c r="C182" s="69">
        <v>28.1</v>
      </c>
      <c r="D182" s="69"/>
      <c r="E182" s="78" t="s">
        <v>204</v>
      </c>
      <c r="F182" s="69"/>
      <c r="G182" s="70"/>
      <c r="H182" s="297"/>
      <c r="I182" s="151">
        <v>0</v>
      </c>
      <c r="J182" s="608">
        <f t="shared" si="153"/>
        <v>0</v>
      </c>
      <c r="K182" s="151">
        <v>0</v>
      </c>
      <c r="L182" s="151">
        <v>0</v>
      </c>
      <c r="M182" s="262">
        <f t="shared" si="160"/>
        <v>0</v>
      </c>
      <c r="N182" s="608">
        <f t="shared" si="154"/>
        <v>0</v>
      </c>
      <c r="O182" s="151">
        <v>0</v>
      </c>
      <c r="P182" s="570">
        <f t="shared" si="155"/>
        <v>0</v>
      </c>
      <c r="Q182" s="182"/>
      <c r="R182" s="344">
        <f t="shared" si="156"/>
        <v>0</v>
      </c>
      <c r="S182" s="570">
        <f t="shared" si="161"/>
        <v>0</v>
      </c>
      <c r="T182" s="182"/>
      <c r="U182" s="565">
        <v>0</v>
      </c>
      <c r="V182" s="570">
        <f t="shared" si="157"/>
        <v>0</v>
      </c>
      <c r="W182" s="564">
        <v>0</v>
      </c>
      <c r="X182" s="570">
        <f t="shared" si="158"/>
        <v>0</v>
      </c>
      <c r="Y182" s="564">
        <v>0</v>
      </c>
      <c r="Z182" s="570">
        <f t="shared" si="159"/>
        <v>0</v>
      </c>
      <c r="AA182" s="182"/>
    </row>
    <row r="183" spans="1:27">
      <c r="A183" s="182"/>
      <c r="B183" s="73"/>
      <c r="C183" s="69">
        <v>28.2</v>
      </c>
      <c r="D183" s="69"/>
      <c r="E183" s="78" t="s">
        <v>205</v>
      </c>
      <c r="F183" s="69"/>
      <c r="G183" s="70"/>
      <c r="H183" s="297"/>
      <c r="I183" s="151">
        <v>0</v>
      </c>
      <c r="J183" s="608">
        <f t="shared" si="153"/>
        <v>0</v>
      </c>
      <c r="K183" s="151">
        <v>0</v>
      </c>
      <c r="L183" s="151">
        <v>0</v>
      </c>
      <c r="M183" s="262">
        <f t="shared" si="160"/>
        <v>0</v>
      </c>
      <c r="N183" s="608">
        <f t="shared" si="154"/>
        <v>0</v>
      </c>
      <c r="O183" s="151">
        <v>0</v>
      </c>
      <c r="P183" s="570">
        <f t="shared" si="155"/>
        <v>0</v>
      </c>
      <c r="Q183" s="182"/>
      <c r="R183" s="344">
        <f t="shared" si="156"/>
        <v>0</v>
      </c>
      <c r="S183" s="570">
        <f t="shared" si="161"/>
        <v>0</v>
      </c>
      <c r="T183" s="182"/>
      <c r="U183" s="565">
        <v>0</v>
      </c>
      <c r="V183" s="570">
        <f t="shared" si="157"/>
        <v>0</v>
      </c>
      <c r="W183" s="564">
        <v>0</v>
      </c>
      <c r="X183" s="570">
        <f t="shared" si="158"/>
        <v>0</v>
      </c>
      <c r="Y183" s="564">
        <v>0</v>
      </c>
      <c r="Z183" s="570">
        <f t="shared" si="159"/>
        <v>0</v>
      </c>
      <c r="AA183" s="182"/>
    </row>
    <row r="184" spans="1:27">
      <c r="A184" s="182"/>
      <c r="B184" s="73"/>
      <c r="C184" s="69">
        <v>28.3</v>
      </c>
      <c r="D184" s="69"/>
      <c r="E184" s="78" t="s">
        <v>206</v>
      </c>
      <c r="F184" s="69"/>
      <c r="G184" s="70"/>
      <c r="H184" s="297"/>
      <c r="I184" s="151">
        <v>0</v>
      </c>
      <c r="J184" s="608">
        <f t="shared" si="153"/>
        <v>0</v>
      </c>
      <c r="K184" s="151">
        <v>0</v>
      </c>
      <c r="L184" s="151">
        <v>0</v>
      </c>
      <c r="M184" s="262">
        <f t="shared" si="160"/>
        <v>0</v>
      </c>
      <c r="N184" s="608">
        <f t="shared" si="154"/>
        <v>0</v>
      </c>
      <c r="O184" s="151">
        <v>0</v>
      </c>
      <c r="P184" s="570">
        <f t="shared" si="155"/>
        <v>0</v>
      </c>
      <c r="Q184" s="182"/>
      <c r="R184" s="344">
        <f t="shared" si="156"/>
        <v>0</v>
      </c>
      <c r="S184" s="570">
        <f t="shared" si="161"/>
        <v>0</v>
      </c>
      <c r="T184" s="182"/>
      <c r="U184" s="565">
        <v>0</v>
      </c>
      <c r="V184" s="570">
        <f t="shared" si="157"/>
        <v>0</v>
      </c>
      <c r="W184" s="564">
        <v>0</v>
      </c>
      <c r="X184" s="570">
        <f t="shared" si="158"/>
        <v>0</v>
      </c>
      <c r="Y184" s="564">
        <v>0</v>
      </c>
      <c r="Z184" s="570">
        <f t="shared" si="159"/>
        <v>0</v>
      </c>
      <c r="AA184" s="182"/>
    </row>
    <row r="185" spans="1:27">
      <c r="A185" s="182"/>
      <c r="B185" s="73"/>
      <c r="C185" s="69">
        <v>28.4</v>
      </c>
      <c r="D185" s="69"/>
      <c r="E185" s="78" t="s">
        <v>207</v>
      </c>
      <c r="F185" s="69"/>
      <c r="G185" s="70"/>
      <c r="H185" s="297"/>
      <c r="I185" s="151">
        <v>0</v>
      </c>
      <c r="J185" s="608">
        <f t="shared" si="153"/>
        <v>0</v>
      </c>
      <c r="K185" s="151">
        <v>0</v>
      </c>
      <c r="L185" s="151">
        <v>0</v>
      </c>
      <c r="M185" s="262">
        <f t="shared" si="160"/>
        <v>0</v>
      </c>
      <c r="N185" s="608">
        <f t="shared" si="154"/>
        <v>0</v>
      </c>
      <c r="O185" s="151">
        <v>0</v>
      </c>
      <c r="P185" s="570">
        <f t="shared" si="155"/>
        <v>0</v>
      </c>
      <c r="Q185" s="182"/>
      <c r="R185" s="344">
        <f t="shared" si="156"/>
        <v>0</v>
      </c>
      <c r="S185" s="570">
        <f t="shared" si="161"/>
        <v>0</v>
      </c>
      <c r="T185" s="182"/>
      <c r="U185" s="565">
        <v>0</v>
      </c>
      <c r="V185" s="570">
        <f t="shared" si="157"/>
        <v>0</v>
      </c>
      <c r="W185" s="564">
        <v>0</v>
      </c>
      <c r="X185" s="570">
        <f t="shared" si="158"/>
        <v>0</v>
      </c>
      <c r="Y185" s="564">
        <v>0</v>
      </c>
      <c r="Z185" s="570">
        <f t="shared" si="159"/>
        <v>0</v>
      </c>
      <c r="AA185" s="182"/>
    </row>
    <row r="186" spans="1:27" ht="15">
      <c r="A186" s="182"/>
      <c r="B186" s="71">
        <v>29</v>
      </c>
      <c r="C186" s="65"/>
      <c r="D186" s="91" t="s">
        <v>208</v>
      </c>
      <c r="E186" s="65"/>
      <c r="F186" s="65"/>
      <c r="G186" s="66"/>
      <c r="H186" s="297"/>
      <c r="I186" s="262">
        <f>SUM(I187:I188)</f>
        <v>0</v>
      </c>
      <c r="J186" s="608">
        <f t="shared" si="153"/>
        <v>0</v>
      </c>
      <c r="K186" s="262">
        <f>SUM(K187:K188)</f>
        <v>0</v>
      </c>
      <c r="L186" s="262">
        <f>SUM(L187:L188)</f>
        <v>0</v>
      </c>
      <c r="M186" s="262">
        <f t="shared" si="160"/>
        <v>0</v>
      </c>
      <c r="N186" s="608">
        <f t="shared" si="154"/>
        <v>0</v>
      </c>
      <c r="O186" s="262">
        <f>SUM(O187:O188)</f>
        <v>0</v>
      </c>
      <c r="P186" s="570">
        <f t="shared" si="155"/>
        <v>0</v>
      </c>
      <c r="Q186" s="182"/>
      <c r="R186" s="344">
        <f t="shared" si="156"/>
        <v>0</v>
      </c>
      <c r="S186" s="570">
        <f t="shared" si="161"/>
        <v>0</v>
      </c>
      <c r="T186" s="182"/>
      <c r="U186" s="365">
        <f>SUM(U187:U188)</f>
        <v>0</v>
      </c>
      <c r="V186" s="570">
        <f t="shared" si="157"/>
        <v>0</v>
      </c>
      <c r="W186" s="344">
        <f>SUM(W187:W188)</f>
        <v>0</v>
      </c>
      <c r="X186" s="570">
        <f t="shared" si="158"/>
        <v>0</v>
      </c>
      <c r="Y186" s="344">
        <f t="shared" ref="Y186" si="163">SUM(Y187:Y188)</f>
        <v>0</v>
      </c>
      <c r="Z186" s="570">
        <f t="shared" si="159"/>
        <v>0</v>
      </c>
      <c r="AA186" s="182"/>
    </row>
    <row r="187" spans="1:27">
      <c r="A187" s="182"/>
      <c r="B187" s="73"/>
      <c r="C187" s="69">
        <v>29.1</v>
      </c>
      <c r="D187" s="69"/>
      <c r="E187" s="78" t="s">
        <v>209</v>
      </c>
      <c r="F187" s="69"/>
      <c r="G187" s="70"/>
      <c r="H187" s="297"/>
      <c r="I187" s="151">
        <v>0</v>
      </c>
      <c r="J187" s="608">
        <f t="shared" si="153"/>
        <v>0</v>
      </c>
      <c r="K187" s="151">
        <v>0</v>
      </c>
      <c r="L187" s="151">
        <v>0</v>
      </c>
      <c r="M187" s="262">
        <f t="shared" si="160"/>
        <v>0</v>
      </c>
      <c r="N187" s="608">
        <f t="shared" si="154"/>
        <v>0</v>
      </c>
      <c r="O187" s="151">
        <v>0</v>
      </c>
      <c r="P187" s="570">
        <f t="shared" si="155"/>
        <v>0</v>
      </c>
      <c r="Q187" s="182"/>
      <c r="R187" s="344">
        <f t="shared" si="156"/>
        <v>0</v>
      </c>
      <c r="S187" s="570">
        <f t="shared" si="161"/>
        <v>0</v>
      </c>
      <c r="T187" s="182"/>
      <c r="U187" s="565">
        <v>0</v>
      </c>
      <c r="V187" s="570">
        <f t="shared" si="157"/>
        <v>0</v>
      </c>
      <c r="W187" s="564">
        <v>0</v>
      </c>
      <c r="X187" s="570">
        <f t="shared" si="158"/>
        <v>0</v>
      </c>
      <c r="Y187" s="564">
        <v>0</v>
      </c>
      <c r="Z187" s="570">
        <f t="shared" si="159"/>
        <v>0</v>
      </c>
      <c r="AA187" s="182"/>
    </row>
    <row r="188" spans="1:27">
      <c r="A188" s="182"/>
      <c r="B188" s="73"/>
      <c r="C188" s="69">
        <v>29.2</v>
      </c>
      <c r="D188" s="69"/>
      <c r="E188" s="78" t="s">
        <v>210</v>
      </c>
      <c r="F188" s="69"/>
      <c r="G188" s="70"/>
      <c r="H188" s="297"/>
      <c r="I188" s="151">
        <v>0</v>
      </c>
      <c r="J188" s="608">
        <f t="shared" si="153"/>
        <v>0</v>
      </c>
      <c r="K188" s="151">
        <v>0</v>
      </c>
      <c r="L188" s="151">
        <v>0</v>
      </c>
      <c r="M188" s="262">
        <f t="shared" si="160"/>
        <v>0</v>
      </c>
      <c r="N188" s="608">
        <f t="shared" si="154"/>
        <v>0</v>
      </c>
      <c r="O188" s="151">
        <v>0</v>
      </c>
      <c r="P188" s="570">
        <f t="shared" si="155"/>
        <v>0</v>
      </c>
      <c r="Q188" s="182"/>
      <c r="R188" s="344">
        <f t="shared" si="156"/>
        <v>0</v>
      </c>
      <c r="S188" s="570">
        <f t="shared" si="161"/>
        <v>0</v>
      </c>
      <c r="T188" s="182"/>
      <c r="U188" s="565">
        <v>0</v>
      </c>
      <c r="V188" s="570">
        <f t="shared" si="157"/>
        <v>0</v>
      </c>
      <c r="W188" s="564">
        <v>0</v>
      </c>
      <c r="X188" s="570">
        <f t="shared" si="158"/>
        <v>0</v>
      </c>
      <c r="Y188" s="564">
        <v>0</v>
      </c>
      <c r="Z188" s="570">
        <f t="shared" si="159"/>
        <v>0</v>
      </c>
      <c r="AA188" s="182"/>
    </row>
    <row r="189" spans="1:27" ht="15">
      <c r="A189" s="182"/>
      <c r="B189" s="71">
        <v>30</v>
      </c>
      <c r="C189" s="65"/>
      <c r="D189" s="91" t="s">
        <v>211</v>
      </c>
      <c r="E189" s="65"/>
      <c r="F189" s="65"/>
      <c r="G189" s="66"/>
      <c r="H189" s="297"/>
      <c r="I189" s="357">
        <f>I190</f>
        <v>0</v>
      </c>
      <c r="J189" s="608">
        <f t="shared" si="153"/>
        <v>0</v>
      </c>
      <c r="K189" s="357">
        <f>K190</f>
        <v>0</v>
      </c>
      <c r="L189" s="357">
        <f>L190</f>
        <v>0</v>
      </c>
      <c r="M189" s="262">
        <f t="shared" si="160"/>
        <v>0</v>
      </c>
      <c r="N189" s="608">
        <f t="shared" si="154"/>
        <v>0</v>
      </c>
      <c r="O189" s="357">
        <f>O190</f>
        <v>0</v>
      </c>
      <c r="P189" s="570">
        <f t="shared" si="155"/>
        <v>0</v>
      </c>
      <c r="Q189" s="182"/>
      <c r="R189" s="344">
        <f t="shared" si="156"/>
        <v>0</v>
      </c>
      <c r="S189" s="570">
        <f t="shared" si="161"/>
        <v>0</v>
      </c>
      <c r="T189" s="182"/>
      <c r="U189" s="368">
        <f>U190</f>
        <v>0</v>
      </c>
      <c r="V189" s="570">
        <f t="shared" si="157"/>
        <v>0</v>
      </c>
      <c r="W189" s="348">
        <f>W190</f>
        <v>0</v>
      </c>
      <c r="X189" s="570">
        <f t="shared" si="158"/>
        <v>0</v>
      </c>
      <c r="Y189" s="348">
        <f t="shared" ref="Y189" si="164">Y190</f>
        <v>0</v>
      </c>
      <c r="Z189" s="570">
        <f t="shared" si="159"/>
        <v>0</v>
      </c>
      <c r="AA189" s="182"/>
    </row>
    <row r="190" spans="1:27">
      <c r="A190" s="182"/>
      <c r="B190" s="73"/>
      <c r="C190" s="69">
        <v>30.1</v>
      </c>
      <c r="D190" s="69"/>
      <c r="E190" s="78" t="s">
        <v>212</v>
      </c>
      <c r="F190" s="69"/>
      <c r="G190" s="70"/>
      <c r="H190" s="297"/>
      <c r="I190" s="151">
        <v>0</v>
      </c>
      <c r="J190" s="608">
        <f t="shared" si="153"/>
        <v>0</v>
      </c>
      <c r="K190" s="151">
        <v>0</v>
      </c>
      <c r="L190" s="151">
        <v>0</v>
      </c>
      <c r="M190" s="262">
        <f t="shared" si="160"/>
        <v>0</v>
      </c>
      <c r="N190" s="608">
        <f t="shared" si="154"/>
        <v>0</v>
      </c>
      <c r="O190" s="151">
        <v>0</v>
      </c>
      <c r="P190" s="570">
        <f t="shared" si="155"/>
        <v>0</v>
      </c>
      <c r="Q190" s="182"/>
      <c r="R190" s="344">
        <f t="shared" si="156"/>
        <v>0</v>
      </c>
      <c r="S190" s="570">
        <f t="shared" si="161"/>
        <v>0</v>
      </c>
      <c r="T190" s="182"/>
      <c r="U190" s="565">
        <v>0</v>
      </c>
      <c r="V190" s="570">
        <f t="shared" si="157"/>
        <v>0</v>
      </c>
      <c r="W190" s="564">
        <v>0</v>
      </c>
      <c r="X190" s="570">
        <f t="shared" si="158"/>
        <v>0</v>
      </c>
      <c r="Y190" s="564">
        <v>0</v>
      </c>
      <c r="Z190" s="570">
        <f t="shared" si="159"/>
        <v>0</v>
      </c>
      <c r="AA190" s="182"/>
    </row>
    <row r="191" spans="1:27" ht="15">
      <c r="A191" s="182"/>
      <c r="B191" s="71">
        <v>31</v>
      </c>
      <c r="C191" s="65"/>
      <c r="D191" s="91" t="s">
        <v>213</v>
      </c>
      <c r="E191" s="65"/>
      <c r="F191" s="65"/>
      <c r="G191" s="66"/>
      <c r="H191" s="297"/>
      <c r="I191" s="151">
        <v>0</v>
      </c>
      <c r="J191" s="608">
        <f t="shared" si="153"/>
        <v>0</v>
      </c>
      <c r="K191" s="151">
        <v>0</v>
      </c>
      <c r="L191" s="151">
        <v>0</v>
      </c>
      <c r="M191" s="262">
        <f t="shared" si="160"/>
        <v>0</v>
      </c>
      <c r="N191" s="608">
        <f t="shared" si="154"/>
        <v>0</v>
      </c>
      <c r="O191" s="151">
        <v>0</v>
      </c>
      <c r="P191" s="570">
        <f t="shared" si="155"/>
        <v>0</v>
      </c>
      <c r="Q191" s="182"/>
      <c r="R191" s="344">
        <f t="shared" si="156"/>
        <v>0</v>
      </c>
      <c r="S191" s="570">
        <f t="shared" si="161"/>
        <v>0</v>
      </c>
      <c r="T191" s="182"/>
      <c r="U191" s="565">
        <v>0</v>
      </c>
      <c r="V191" s="570">
        <f t="shared" si="157"/>
        <v>0</v>
      </c>
      <c r="W191" s="564">
        <v>0</v>
      </c>
      <c r="X191" s="570">
        <f t="shared" si="158"/>
        <v>0</v>
      </c>
      <c r="Y191" s="564">
        <v>0</v>
      </c>
      <c r="Z191" s="570">
        <f t="shared" si="159"/>
        <v>0</v>
      </c>
      <c r="AA191" s="182"/>
    </row>
    <row r="192" spans="1:27" ht="15">
      <c r="A192" s="182"/>
      <c r="B192" s="71">
        <v>32</v>
      </c>
      <c r="C192" s="65"/>
      <c r="D192" s="91" t="s">
        <v>214</v>
      </c>
      <c r="E192" s="65"/>
      <c r="F192" s="65"/>
      <c r="G192" s="66"/>
      <c r="H192" s="297"/>
      <c r="I192" s="184">
        <f>SEGFUND!AV261</f>
        <v>0</v>
      </c>
      <c r="J192" s="608">
        <f t="shared" si="153"/>
        <v>0</v>
      </c>
      <c r="K192" s="151">
        <v>0</v>
      </c>
      <c r="L192" s="151">
        <v>0</v>
      </c>
      <c r="M192" s="262">
        <f t="shared" si="160"/>
        <v>0</v>
      </c>
      <c r="N192" s="608">
        <f t="shared" si="154"/>
        <v>0</v>
      </c>
      <c r="O192" s="184">
        <f>SEGFUND!AY261</f>
        <v>0</v>
      </c>
      <c r="P192" s="570">
        <f t="shared" si="155"/>
        <v>0</v>
      </c>
      <c r="Q192" s="182"/>
      <c r="R192" s="344">
        <f t="shared" si="156"/>
        <v>0</v>
      </c>
      <c r="S192" s="570">
        <f t="shared" si="161"/>
        <v>0</v>
      </c>
      <c r="T192" s="182"/>
      <c r="U192" s="345">
        <f>SEGFUND!BA261</f>
        <v>0</v>
      </c>
      <c r="V192" s="570">
        <f t="shared" si="157"/>
        <v>0</v>
      </c>
      <c r="W192" s="345">
        <f>SEGFUND!BC261</f>
        <v>0</v>
      </c>
      <c r="X192" s="570">
        <f t="shared" si="158"/>
        <v>0</v>
      </c>
      <c r="Y192" s="345">
        <f>SEGFUND!BE261</f>
        <v>0</v>
      </c>
      <c r="Z192" s="570">
        <f t="shared" si="159"/>
        <v>0</v>
      </c>
      <c r="AA192" s="182"/>
    </row>
    <row r="193" spans="1:27" ht="15">
      <c r="A193" s="182"/>
      <c r="B193" s="71">
        <v>33</v>
      </c>
      <c r="C193" s="65"/>
      <c r="D193" s="91" t="s">
        <v>215</v>
      </c>
      <c r="E193" s="65"/>
      <c r="F193" s="65"/>
      <c r="G193" s="66"/>
      <c r="H193" s="297"/>
      <c r="I193" s="151">
        <v>0</v>
      </c>
      <c r="J193" s="608">
        <f t="shared" si="153"/>
        <v>0</v>
      </c>
      <c r="K193" s="151">
        <v>0</v>
      </c>
      <c r="L193" s="151">
        <v>0</v>
      </c>
      <c r="M193" s="262">
        <f t="shared" si="160"/>
        <v>0</v>
      </c>
      <c r="N193" s="608">
        <f t="shared" si="154"/>
        <v>0</v>
      </c>
      <c r="O193" s="151">
        <v>0</v>
      </c>
      <c r="P193" s="570">
        <f t="shared" si="155"/>
        <v>0</v>
      </c>
      <c r="Q193" s="182"/>
      <c r="R193" s="344">
        <f t="shared" si="156"/>
        <v>0</v>
      </c>
      <c r="S193" s="570">
        <f t="shared" si="161"/>
        <v>0</v>
      </c>
      <c r="T193" s="182"/>
      <c r="U193" s="565">
        <v>0</v>
      </c>
      <c r="V193" s="570">
        <f t="shared" si="157"/>
        <v>0</v>
      </c>
      <c r="W193" s="564">
        <v>0</v>
      </c>
      <c r="X193" s="570">
        <f t="shared" si="158"/>
        <v>0</v>
      </c>
      <c r="Y193" s="564">
        <v>0</v>
      </c>
      <c r="Z193" s="570">
        <f t="shared" si="159"/>
        <v>0</v>
      </c>
      <c r="AA193" s="182"/>
    </row>
    <row r="194" spans="1:27" ht="15">
      <c r="A194" s="182"/>
      <c r="B194" s="71">
        <v>34</v>
      </c>
      <c r="C194" s="65"/>
      <c r="D194" s="91" t="s">
        <v>216</v>
      </c>
      <c r="E194" s="65"/>
      <c r="F194" s="65"/>
      <c r="G194" s="66"/>
      <c r="H194" s="297"/>
      <c r="I194" s="151">
        <v>0</v>
      </c>
      <c r="J194" s="608">
        <f t="shared" si="153"/>
        <v>0</v>
      </c>
      <c r="K194" s="151">
        <v>0</v>
      </c>
      <c r="L194" s="151">
        <v>0</v>
      </c>
      <c r="M194" s="262">
        <f t="shared" si="160"/>
        <v>0</v>
      </c>
      <c r="N194" s="608">
        <f t="shared" si="154"/>
        <v>0</v>
      </c>
      <c r="O194" s="151">
        <v>0</v>
      </c>
      <c r="P194" s="570">
        <f t="shared" si="155"/>
        <v>0</v>
      </c>
      <c r="Q194" s="182"/>
      <c r="R194" s="344">
        <f t="shared" si="156"/>
        <v>0</v>
      </c>
      <c r="S194" s="570">
        <f t="shared" si="161"/>
        <v>0</v>
      </c>
      <c r="T194" s="182"/>
      <c r="U194" s="565">
        <v>0</v>
      </c>
      <c r="V194" s="570">
        <f t="shared" si="157"/>
        <v>0</v>
      </c>
      <c r="W194" s="564">
        <v>0</v>
      </c>
      <c r="X194" s="570">
        <f t="shared" si="158"/>
        <v>0</v>
      </c>
      <c r="Y194" s="564">
        <v>0</v>
      </c>
      <c r="Z194" s="570">
        <f t="shared" si="159"/>
        <v>0</v>
      </c>
      <c r="AA194" s="182"/>
    </row>
    <row r="195" spans="1:27" ht="15">
      <c r="A195" s="182"/>
      <c r="B195" s="71">
        <v>35</v>
      </c>
      <c r="C195" s="65"/>
      <c r="D195" s="91" t="s">
        <v>217</v>
      </c>
      <c r="E195" s="65"/>
      <c r="F195" s="65"/>
      <c r="G195" s="66"/>
      <c r="H195" s="297"/>
      <c r="I195" s="151">
        <v>0</v>
      </c>
      <c r="J195" s="608">
        <f t="shared" si="153"/>
        <v>0</v>
      </c>
      <c r="K195" s="151">
        <v>0</v>
      </c>
      <c r="L195" s="151">
        <v>0</v>
      </c>
      <c r="M195" s="262">
        <f t="shared" si="160"/>
        <v>0</v>
      </c>
      <c r="N195" s="608">
        <f t="shared" si="154"/>
        <v>0</v>
      </c>
      <c r="O195" s="151">
        <v>0</v>
      </c>
      <c r="P195" s="570">
        <f t="shared" si="155"/>
        <v>0</v>
      </c>
      <c r="Q195" s="182"/>
      <c r="R195" s="344">
        <f t="shared" si="156"/>
        <v>0</v>
      </c>
      <c r="S195" s="570">
        <f t="shared" si="161"/>
        <v>0</v>
      </c>
      <c r="T195" s="182"/>
      <c r="U195" s="565">
        <v>0</v>
      </c>
      <c r="V195" s="570">
        <f t="shared" si="157"/>
        <v>0</v>
      </c>
      <c r="W195" s="564">
        <v>0</v>
      </c>
      <c r="X195" s="570">
        <f t="shared" si="158"/>
        <v>0</v>
      </c>
      <c r="Y195" s="564">
        <v>0</v>
      </c>
      <c r="Z195" s="570">
        <f t="shared" si="159"/>
        <v>0</v>
      </c>
      <c r="AA195" s="182"/>
    </row>
    <row r="196" spans="1:27" ht="15">
      <c r="A196" s="182"/>
      <c r="B196" s="71">
        <v>36</v>
      </c>
      <c r="C196" s="65"/>
      <c r="D196" s="91" t="s">
        <v>218</v>
      </c>
      <c r="E196" s="65"/>
      <c r="F196" s="65"/>
      <c r="G196" s="66"/>
      <c r="H196" s="297"/>
      <c r="I196" s="357">
        <f>SUM(I197:I198)</f>
        <v>0</v>
      </c>
      <c r="J196" s="608">
        <f t="shared" si="153"/>
        <v>0</v>
      </c>
      <c r="K196" s="357">
        <f>SUM(K197:K198)</f>
        <v>0</v>
      </c>
      <c r="L196" s="357">
        <f>SUM(L197:L198)</f>
        <v>0</v>
      </c>
      <c r="M196" s="262">
        <f t="shared" si="160"/>
        <v>0</v>
      </c>
      <c r="N196" s="608">
        <f t="shared" si="154"/>
        <v>0</v>
      </c>
      <c r="O196" s="357">
        <f>SUM(O197:O198)</f>
        <v>0</v>
      </c>
      <c r="P196" s="570">
        <f t="shared" si="155"/>
        <v>0</v>
      </c>
      <c r="Q196" s="182"/>
      <c r="R196" s="344">
        <f t="shared" si="156"/>
        <v>0</v>
      </c>
      <c r="S196" s="570">
        <f t="shared" si="161"/>
        <v>0</v>
      </c>
      <c r="T196" s="182"/>
      <c r="U196" s="368">
        <f>SUM(U197:U198)</f>
        <v>0</v>
      </c>
      <c r="V196" s="570">
        <f t="shared" si="157"/>
        <v>0</v>
      </c>
      <c r="W196" s="348">
        <f>SUM(W197:W198)</f>
        <v>0</v>
      </c>
      <c r="X196" s="570">
        <f t="shared" si="158"/>
        <v>0</v>
      </c>
      <c r="Y196" s="348">
        <f t="shared" ref="Y196" si="165">SUM(Y197:Y198)</f>
        <v>0</v>
      </c>
      <c r="Z196" s="570">
        <f t="shared" si="159"/>
        <v>0</v>
      </c>
      <c r="AA196" s="182"/>
    </row>
    <row r="197" spans="1:27">
      <c r="A197" s="182"/>
      <c r="B197" s="73"/>
      <c r="C197" s="69">
        <v>36.1</v>
      </c>
      <c r="D197" s="78"/>
      <c r="E197" s="69" t="s">
        <v>219</v>
      </c>
      <c r="F197" s="69"/>
      <c r="G197" s="72"/>
      <c r="H197" s="297"/>
      <c r="I197" s="151">
        <v>0</v>
      </c>
      <c r="J197" s="608">
        <f t="shared" si="153"/>
        <v>0</v>
      </c>
      <c r="K197" s="151">
        <v>0</v>
      </c>
      <c r="L197" s="151">
        <v>0</v>
      </c>
      <c r="M197" s="262">
        <f t="shared" si="160"/>
        <v>0</v>
      </c>
      <c r="N197" s="608">
        <f t="shared" si="154"/>
        <v>0</v>
      </c>
      <c r="O197" s="151">
        <v>0</v>
      </c>
      <c r="P197" s="570">
        <f t="shared" si="155"/>
        <v>0</v>
      </c>
      <c r="Q197" s="182"/>
      <c r="R197" s="344">
        <f t="shared" si="156"/>
        <v>0</v>
      </c>
      <c r="S197" s="570">
        <f t="shared" si="161"/>
        <v>0</v>
      </c>
      <c r="T197" s="182"/>
      <c r="U197" s="565">
        <v>0</v>
      </c>
      <c r="V197" s="570">
        <f t="shared" si="157"/>
        <v>0</v>
      </c>
      <c r="W197" s="564">
        <v>0</v>
      </c>
      <c r="X197" s="570">
        <f t="shared" si="158"/>
        <v>0</v>
      </c>
      <c r="Y197" s="564">
        <v>0</v>
      </c>
      <c r="Z197" s="570">
        <f t="shared" si="159"/>
        <v>0</v>
      </c>
      <c r="AA197" s="182"/>
    </row>
    <row r="198" spans="1:27">
      <c r="A198" s="182"/>
      <c r="B198" s="73"/>
      <c r="C198" s="69">
        <v>36.200000000000003</v>
      </c>
      <c r="D198" s="78"/>
      <c r="E198" s="69" t="s">
        <v>220</v>
      </c>
      <c r="F198" s="69"/>
      <c r="G198" s="72"/>
      <c r="H198" s="297"/>
      <c r="I198" s="151">
        <v>0</v>
      </c>
      <c r="J198" s="608">
        <f t="shared" si="153"/>
        <v>0</v>
      </c>
      <c r="K198" s="151">
        <v>0</v>
      </c>
      <c r="L198" s="151">
        <v>0</v>
      </c>
      <c r="M198" s="262">
        <f t="shared" si="160"/>
        <v>0</v>
      </c>
      <c r="N198" s="608">
        <f t="shared" si="154"/>
        <v>0</v>
      </c>
      <c r="O198" s="151">
        <v>0</v>
      </c>
      <c r="P198" s="570">
        <f t="shared" si="155"/>
        <v>0</v>
      </c>
      <c r="Q198" s="182"/>
      <c r="R198" s="344">
        <f t="shared" si="156"/>
        <v>0</v>
      </c>
      <c r="S198" s="570">
        <f t="shared" si="161"/>
        <v>0</v>
      </c>
      <c r="T198" s="182"/>
      <c r="U198" s="565">
        <v>0</v>
      </c>
      <c r="V198" s="570">
        <f t="shared" si="157"/>
        <v>0</v>
      </c>
      <c r="W198" s="564">
        <v>0</v>
      </c>
      <c r="X198" s="570">
        <f t="shared" si="158"/>
        <v>0</v>
      </c>
      <c r="Y198" s="564">
        <v>0</v>
      </c>
      <c r="Z198" s="570">
        <f t="shared" si="159"/>
        <v>0</v>
      </c>
      <c r="AA198" s="182"/>
    </row>
    <row r="199" spans="1:27" ht="15">
      <c r="A199" s="182"/>
      <c r="B199" s="71">
        <v>37</v>
      </c>
      <c r="C199" s="65"/>
      <c r="D199" s="91" t="s">
        <v>221</v>
      </c>
      <c r="E199" s="65"/>
      <c r="F199" s="65"/>
      <c r="G199" s="66"/>
      <c r="H199" s="297"/>
      <c r="I199" s="151">
        <v>0</v>
      </c>
      <c r="J199" s="608">
        <f t="shared" si="153"/>
        <v>0</v>
      </c>
      <c r="K199" s="151">
        <v>0</v>
      </c>
      <c r="L199" s="151">
        <v>0</v>
      </c>
      <c r="M199" s="262">
        <f t="shared" si="160"/>
        <v>0</v>
      </c>
      <c r="N199" s="608">
        <f t="shared" si="154"/>
        <v>0</v>
      </c>
      <c r="O199" s="151">
        <v>0</v>
      </c>
      <c r="P199" s="570">
        <f t="shared" si="155"/>
        <v>0</v>
      </c>
      <c r="Q199" s="182"/>
      <c r="R199" s="344">
        <f t="shared" si="156"/>
        <v>0</v>
      </c>
      <c r="S199" s="570">
        <f t="shared" si="161"/>
        <v>0</v>
      </c>
      <c r="T199" s="182"/>
      <c r="U199" s="565">
        <v>0</v>
      </c>
      <c r="V199" s="570">
        <f t="shared" si="157"/>
        <v>0</v>
      </c>
      <c r="W199" s="564">
        <v>0</v>
      </c>
      <c r="X199" s="570">
        <f t="shared" si="158"/>
        <v>0</v>
      </c>
      <c r="Y199" s="564">
        <v>0</v>
      </c>
      <c r="Z199" s="570">
        <f t="shared" si="159"/>
        <v>0</v>
      </c>
      <c r="AA199" s="182"/>
    </row>
    <row r="200" spans="1:27" ht="15">
      <c r="A200" s="182"/>
      <c r="B200" s="71">
        <v>38</v>
      </c>
      <c r="C200" s="65"/>
      <c r="D200" s="91" t="s">
        <v>222</v>
      </c>
      <c r="E200" s="65"/>
      <c r="F200" s="65"/>
      <c r="G200" s="66"/>
      <c r="H200" s="297"/>
      <c r="I200" s="151">
        <v>0</v>
      </c>
      <c r="J200" s="608">
        <f t="shared" si="153"/>
        <v>0</v>
      </c>
      <c r="K200" s="151">
        <v>0</v>
      </c>
      <c r="L200" s="151">
        <v>0</v>
      </c>
      <c r="M200" s="262">
        <f t="shared" si="160"/>
        <v>0</v>
      </c>
      <c r="N200" s="608">
        <f t="shared" si="154"/>
        <v>0</v>
      </c>
      <c r="O200" s="151">
        <v>0</v>
      </c>
      <c r="P200" s="570">
        <f t="shared" si="155"/>
        <v>0</v>
      </c>
      <c r="Q200" s="182"/>
      <c r="R200" s="344">
        <f t="shared" si="156"/>
        <v>0</v>
      </c>
      <c r="S200" s="570">
        <f t="shared" si="161"/>
        <v>0</v>
      </c>
      <c r="T200" s="182"/>
      <c r="U200" s="565">
        <v>0</v>
      </c>
      <c r="V200" s="570">
        <f t="shared" si="157"/>
        <v>0</v>
      </c>
      <c r="W200" s="564">
        <v>0</v>
      </c>
      <c r="X200" s="570">
        <f t="shared" si="158"/>
        <v>0</v>
      </c>
      <c r="Y200" s="564">
        <v>0</v>
      </c>
      <c r="Z200" s="570">
        <f t="shared" si="159"/>
        <v>0</v>
      </c>
      <c r="AA200" s="182"/>
    </row>
    <row r="201" spans="1:27" ht="15">
      <c r="A201" s="182"/>
      <c r="B201" s="71">
        <v>39</v>
      </c>
      <c r="C201" s="65"/>
      <c r="D201" s="91" t="s">
        <v>223</v>
      </c>
      <c r="E201" s="65"/>
      <c r="F201" s="65"/>
      <c r="G201" s="66"/>
      <c r="H201" s="297"/>
      <c r="I201" s="151">
        <v>0</v>
      </c>
      <c r="J201" s="608">
        <f t="shared" si="153"/>
        <v>0</v>
      </c>
      <c r="K201" s="151">
        <v>0</v>
      </c>
      <c r="L201" s="151">
        <v>0</v>
      </c>
      <c r="M201" s="262">
        <f t="shared" si="160"/>
        <v>0</v>
      </c>
      <c r="N201" s="608">
        <f t="shared" si="154"/>
        <v>0</v>
      </c>
      <c r="O201" s="151">
        <v>0</v>
      </c>
      <c r="P201" s="570">
        <f t="shared" si="155"/>
        <v>0</v>
      </c>
      <c r="Q201" s="182"/>
      <c r="R201" s="344">
        <f t="shared" si="156"/>
        <v>0</v>
      </c>
      <c r="S201" s="570">
        <f t="shared" si="161"/>
        <v>0</v>
      </c>
      <c r="T201" s="182"/>
      <c r="U201" s="565">
        <v>0</v>
      </c>
      <c r="V201" s="570">
        <f t="shared" si="157"/>
        <v>0</v>
      </c>
      <c r="W201" s="564">
        <v>0</v>
      </c>
      <c r="X201" s="570">
        <f t="shared" si="158"/>
        <v>0</v>
      </c>
      <c r="Y201" s="564">
        <v>0</v>
      </c>
      <c r="Z201" s="570">
        <f t="shared" si="159"/>
        <v>0</v>
      </c>
      <c r="AA201" s="182"/>
    </row>
    <row r="202" spans="1:27" ht="15">
      <c r="A202" s="182"/>
      <c r="B202" s="71">
        <v>40</v>
      </c>
      <c r="C202" s="65"/>
      <c r="D202" s="91" t="s">
        <v>224</v>
      </c>
      <c r="E202" s="65"/>
      <c r="F202" s="65"/>
      <c r="G202" s="66"/>
      <c r="H202" s="297"/>
      <c r="I202" s="151">
        <v>0</v>
      </c>
      <c r="J202" s="608">
        <f t="shared" si="153"/>
        <v>0</v>
      </c>
      <c r="K202" s="151">
        <v>0</v>
      </c>
      <c r="L202" s="151">
        <v>0</v>
      </c>
      <c r="M202" s="262">
        <f t="shared" si="160"/>
        <v>0</v>
      </c>
      <c r="N202" s="608">
        <f t="shared" si="154"/>
        <v>0</v>
      </c>
      <c r="O202" s="151">
        <v>0</v>
      </c>
      <c r="P202" s="570">
        <f t="shared" si="155"/>
        <v>0</v>
      </c>
      <c r="Q202" s="182"/>
      <c r="R202" s="344">
        <f t="shared" si="156"/>
        <v>0</v>
      </c>
      <c r="S202" s="570">
        <f t="shared" si="161"/>
        <v>0</v>
      </c>
      <c r="T202" s="182"/>
      <c r="U202" s="565">
        <v>0</v>
      </c>
      <c r="V202" s="570">
        <f t="shared" si="157"/>
        <v>0</v>
      </c>
      <c r="W202" s="564">
        <v>0</v>
      </c>
      <c r="X202" s="570">
        <f t="shared" si="158"/>
        <v>0</v>
      </c>
      <c r="Y202" s="564">
        <v>0</v>
      </c>
      <c r="Z202" s="570">
        <f t="shared" si="159"/>
        <v>0</v>
      </c>
      <c r="AA202" s="182"/>
    </row>
    <row r="203" spans="1:27" ht="15">
      <c r="A203" s="182"/>
      <c r="B203" s="71">
        <v>41</v>
      </c>
      <c r="C203" s="65"/>
      <c r="D203" s="91" t="s">
        <v>225</v>
      </c>
      <c r="E203" s="65"/>
      <c r="F203" s="65"/>
      <c r="G203" s="66"/>
      <c r="H203" s="297"/>
      <c r="I203" s="262">
        <f>SUM(I204:I210)</f>
        <v>0</v>
      </c>
      <c r="J203" s="608">
        <f t="shared" si="153"/>
        <v>0</v>
      </c>
      <c r="K203" s="262">
        <f>SUM(K204:K210)</f>
        <v>0</v>
      </c>
      <c r="L203" s="262">
        <f>SUM(L204:L210)</f>
        <v>0</v>
      </c>
      <c r="M203" s="262">
        <f t="shared" si="160"/>
        <v>0</v>
      </c>
      <c r="N203" s="608">
        <f t="shared" si="154"/>
        <v>0</v>
      </c>
      <c r="O203" s="262">
        <f>SUM(O204:O210)</f>
        <v>0</v>
      </c>
      <c r="P203" s="570">
        <f t="shared" si="155"/>
        <v>0</v>
      </c>
      <c r="Q203" s="182"/>
      <c r="R203" s="344">
        <f t="shared" si="156"/>
        <v>0</v>
      </c>
      <c r="S203" s="570">
        <f t="shared" si="161"/>
        <v>0</v>
      </c>
      <c r="T203" s="182"/>
      <c r="U203" s="365">
        <f>SUM(U204:U210)</f>
        <v>0</v>
      </c>
      <c r="V203" s="570">
        <f t="shared" si="157"/>
        <v>0</v>
      </c>
      <c r="W203" s="344">
        <f>SUM(W204:W210)</f>
        <v>0</v>
      </c>
      <c r="X203" s="570">
        <f t="shared" si="158"/>
        <v>0</v>
      </c>
      <c r="Y203" s="344">
        <f t="shared" ref="Y203" si="166">SUM(Y204:Y210)</f>
        <v>0</v>
      </c>
      <c r="Z203" s="570">
        <f t="shared" si="159"/>
        <v>0</v>
      </c>
      <c r="AA203" s="182"/>
    </row>
    <row r="204" spans="1:27">
      <c r="A204" s="182"/>
      <c r="B204" s="73"/>
      <c r="C204" s="69">
        <v>41.1</v>
      </c>
      <c r="D204" s="69"/>
      <c r="E204" s="78" t="s">
        <v>226</v>
      </c>
      <c r="F204" s="69"/>
      <c r="G204" s="70"/>
      <c r="H204" s="297"/>
      <c r="I204" s="151">
        <v>0</v>
      </c>
      <c r="J204" s="608">
        <f t="shared" si="153"/>
        <v>0</v>
      </c>
      <c r="K204" s="151">
        <v>0</v>
      </c>
      <c r="L204" s="151">
        <v>0</v>
      </c>
      <c r="M204" s="262">
        <f t="shared" si="160"/>
        <v>0</v>
      </c>
      <c r="N204" s="608">
        <f t="shared" si="154"/>
        <v>0</v>
      </c>
      <c r="O204" s="151">
        <v>0</v>
      </c>
      <c r="P204" s="570">
        <f t="shared" si="155"/>
        <v>0</v>
      </c>
      <c r="Q204" s="182"/>
      <c r="R204" s="344">
        <f t="shared" si="156"/>
        <v>0</v>
      </c>
      <c r="S204" s="570">
        <f t="shared" si="161"/>
        <v>0</v>
      </c>
      <c r="T204" s="182"/>
      <c r="U204" s="565">
        <v>0</v>
      </c>
      <c r="V204" s="570">
        <f t="shared" si="157"/>
        <v>0</v>
      </c>
      <c r="W204" s="564">
        <v>0</v>
      </c>
      <c r="X204" s="570">
        <f t="shared" si="158"/>
        <v>0</v>
      </c>
      <c r="Y204" s="564">
        <v>0</v>
      </c>
      <c r="Z204" s="570">
        <f t="shared" si="159"/>
        <v>0</v>
      </c>
      <c r="AA204" s="182"/>
    </row>
    <row r="205" spans="1:27">
      <c r="A205" s="182"/>
      <c r="B205" s="73"/>
      <c r="C205" s="69">
        <v>41.2</v>
      </c>
      <c r="D205" s="69"/>
      <c r="E205" s="78" t="s">
        <v>227</v>
      </c>
      <c r="F205" s="69"/>
      <c r="G205" s="70"/>
      <c r="H205" s="297"/>
      <c r="I205" s="151">
        <v>0</v>
      </c>
      <c r="J205" s="608">
        <f t="shared" si="153"/>
        <v>0</v>
      </c>
      <c r="K205" s="151">
        <v>0</v>
      </c>
      <c r="L205" s="151">
        <v>0</v>
      </c>
      <c r="M205" s="262">
        <f t="shared" si="160"/>
        <v>0</v>
      </c>
      <c r="N205" s="608">
        <f t="shared" si="154"/>
        <v>0</v>
      </c>
      <c r="O205" s="151">
        <v>0</v>
      </c>
      <c r="P205" s="570">
        <f t="shared" si="155"/>
        <v>0</v>
      </c>
      <c r="Q205" s="182"/>
      <c r="R205" s="344">
        <f t="shared" si="156"/>
        <v>0</v>
      </c>
      <c r="S205" s="570">
        <f t="shared" si="161"/>
        <v>0</v>
      </c>
      <c r="T205" s="182"/>
      <c r="U205" s="565">
        <v>0</v>
      </c>
      <c r="V205" s="570">
        <f t="shared" si="157"/>
        <v>0</v>
      </c>
      <c r="W205" s="564">
        <v>0</v>
      </c>
      <c r="X205" s="570">
        <f t="shared" si="158"/>
        <v>0</v>
      </c>
      <c r="Y205" s="564">
        <v>0</v>
      </c>
      <c r="Z205" s="570">
        <f t="shared" si="159"/>
        <v>0</v>
      </c>
      <c r="AA205" s="182"/>
    </row>
    <row r="206" spans="1:27">
      <c r="A206" s="182"/>
      <c r="B206" s="73"/>
      <c r="C206" s="69">
        <v>41.3</v>
      </c>
      <c r="D206" s="69"/>
      <c r="E206" s="78" t="s">
        <v>228</v>
      </c>
      <c r="F206" s="69"/>
      <c r="G206" s="70"/>
      <c r="H206" s="297"/>
      <c r="I206" s="151">
        <v>0</v>
      </c>
      <c r="J206" s="608">
        <f t="shared" si="153"/>
        <v>0</v>
      </c>
      <c r="K206" s="151">
        <v>0</v>
      </c>
      <c r="L206" s="151">
        <v>0</v>
      </c>
      <c r="M206" s="262">
        <f t="shared" si="160"/>
        <v>0</v>
      </c>
      <c r="N206" s="608">
        <f t="shared" si="154"/>
        <v>0</v>
      </c>
      <c r="O206" s="151">
        <v>0</v>
      </c>
      <c r="P206" s="570">
        <f t="shared" si="155"/>
        <v>0</v>
      </c>
      <c r="Q206" s="182"/>
      <c r="R206" s="344">
        <f t="shared" si="156"/>
        <v>0</v>
      </c>
      <c r="S206" s="570">
        <f t="shared" si="161"/>
        <v>0</v>
      </c>
      <c r="T206" s="182"/>
      <c r="U206" s="565">
        <v>0</v>
      </c>
      <c r="V206" s="570">
        <f t="shared" si="157"/>
        <v>0</v>
      </c>
      <c r="W206" s="564">
        <v>0</v>
      </c>
      <c r="X206" s="570">
        <f t="shared" si="158"/>
        <v>0</v>
      </c>
      <c r="Y206" s="564">
        <v>0</v>
      </c>
      <c r="Z206" s="570">
        <f t="shared" si="159"/>
        <v>0</v>
      </c>
      <c r="AA206" s="182"/>
    </row>
    <row r="207" spans="1:27">
      <c r="A207" s="182"/>
      <c r="B207" s="73"/>
      <c r="C207" s="69">
        <v>41.4</v>
      </c>
      <c r="D207" s="69"/>
      <c r="E207" s="78" t="s">
        <v>229</v>
      </c>
      <c r="F207" s="69"/>
      <c r="G207" s="70"/>
      <c r="H207" s="297"/>
      <c r="I207" s="151">
        <v>0</v>
      </c>
      <c r="J207" s="608">
        <f t="shared" si="153"/>
        <v>0</v>
      </c>
      <c r="K207" s="151">
        <v>0</v>
      </c>
      <c r="L207" s="151">
        <v>0</v>
      </c>
      <c r="M207" s="262">
        <f t="shared" si="160"/>
        <v>0</v>
      </c>
      <c r="N207" s="608">
        <f t="shared" si="154"/>
        <v>0</v>
      </c>
      <c r="O207" s="151">
        <v>0</v>
      </c>
      <c r="P207" s="570">
        <f t="shared" si="155"/>
        <v>0</v>
      </c>
      <c r="Q207" s="182"/>
      <c r="R207" s="344">
        <f t="shared" si="156"/>
        <v>0</v>
      </c>
      <c r="S207" s="570">
        <f t="shared" si="161"/>
        <v>0</v>
      </c>
      <c r="T207" s="182"/>
      <c r="U207" s="565">
        <v>0</v>
      </c>
      <c r="V207" s="570">
        <f t="shared" si="157"/>
        <v>0</v>
      </c>
      <c r="W207" s="564">
        <v>0</v>
      </c>
      <c r="X207" s="570">
        <f t="shared" si="158"/>
        <v>0</v>
      </c>
      <c r="Y207" s="564">
        <v>0</v>
      </c>
      <c r="Z207" s="570">
        <f t="shared" si="159"/>
        <v>0</v>
      </c>
      <c r="AA207" s="182"/>
    </row>
    <row r="208" spans="1:27">
      <c r="A208" s="182"/>
      <c r="B208" s="73"/>
      <c r="C208" s="69">
        <v>41.5</v>
      </c>
      <c r="D208" s="69"/>
      <c r="E208" s="78" t="s">
        <v>230</v>
      </c>
      <c r="F208" s="69"/>
      <c r="G208" s="70"/>
      <c r="H208" s="297"/>
      <c r="I208" s="151">
        <v>0</v>
      </c>
      <c r="J208" s="608">
        <f t="shared" si="153"/>
        <v>0</v>
      </c>
      <c r="K208" s="151">
        <v>0</v>
      </c>
      <c r="L208" s="151">
        <v>0</v>
      </c>
      <c r="M208" s="262">
        <f t="shared" si="160"/>
        <v>0</v>
      </c>
      <c r="N208" s="608">
        <f t="shared" si="154"/>
        <v>0</v>
      </c>
      <c r="O208" s="151">
        <v>0</v>
      </c>
      <c r="P208" s="570">
        <f t="shared" si="155"/>
        <v>0</v>
      </c>
      <c r="Q208" s="182"/>
      <c r="R208" s="344">
        <f t="shared" si="156"/>
        <v>0</v>
      </c>
      <c r="S208" s="570">
        <f t="shared" si="161"/>
        <v>0</v>
      </c>
      <c r="T208" s="182"/>
      <c r="U208" s="565">
        <v>0</v>
      </c>
      <c r="V208" s="570">
        <f t="shared" si="157"/>
        <v>0</v>
      </c>
      <c r="W208" s="564">
        <v>0</v>
      </c>
      <c r="X208" s="570">
        <f t="shared" si="158"/>
        <v>0</v>
      </c>
      <c r="Y208" s="564">
        <v>0</v>
      </c>
      <c r="Z208" s="570">
        <f t="shared" si="159"/>
        <v>0</v>
      </c>
      <c r="AA208" s="182"/>
    </row>
    <row r="209" spans="1:27">
      <c r="A209" s="182"/>
      <c r="B209" s="73"/>
      <c r="C209" s="69">
        <v>41.6</v>
      </c>
      <c r="D209" s="69"/>
      <c r="E209" s="78" t="s">
        <v>231</v>
      </c>
      <c r="F209" s="69"/>
      <c r="G209" s="70"/>
      <c r="H209" s="297"/>
      <c r="I209" s="151">
        <v>0</v>
      </c>
      <c r="J209" s="608">
        <f t="shared" si="153"/>
        <v>0</v>
      </c>
      <c r="K209" s="151">
        <v>0</v>
      </c>
      <c r="L209" s="151">
        <v>0</v>
      </c>
      <c r="M209" s="262">
        <f t="shared" si="160"/>
        <v>0</v>
      </c>
      <c r="N209" s="608">
        <f t="shared" si="154"/>
        <v>0</v>
      </c>
      <c r="O209" s="151">
        <v>0</v>
      </c>
      <c r="P209" s="570">
        <f t="shared" si="155"/>
        <v>0</v>
      </c>
      <c r="Q209" s="182"/>
      <c r="R209" s="344">
        <f t="shared" si="156"/>
        <v>0</v>
      </c>
      <c r="S209" s="570">
        <f t="shared" si="161"/>
        <v>0</v>
      </c>
      <c r="T209" s="182"/>
      <c r="U209" s="565">
        <v>0</v>
      </c>
      <c r="V209" s="570">
        <f t="shared" si="157"/>
        <v>0</v>
      </c>
      <c r="W209" s="564">
        <v>0</v>
      </c>
      <c r="X209" s="570">
        <f t="shared" si="158"/>
        <v>0</v>
      </c>
      <c r="Y209" s="564">
        <v>0</v>
      </c>
      <c r="Z209" s="570">
        <f t="shared" si="159"/>
        <v>0</v>
      </c>
      <c r="AA209" s="182"/>
    </row>
    <row r="210" spans="1:27">
      <c r="A210" s="182"/>
      <c r="B210" s="73"/>
      <c r="C210" s="69">
        <v>41.7</v>
      </c>
      <c r="D210" s="69"/>
      <c r="E210" s="78" t="s">
        <v>232</v>
      </c>
      <c r="F210" s="69"/>
      <c r="G210" s="70"/>
      <c r="H210" s="297"/>
      <c r="I210" s="151">
        <v>0</v>
      </c>
      <c r="J210" s="608">
        <f t="shared" ref="J210:J241" si="167">IFERROR(I210/$I$252,0)</f>
        <v>0</v>
      </c>
      <c r="K210" s="151">
        <v>0</v>
      </c>
      <c r="L210" s="151">
        <v>0</v>
      </c>
      <c r="M210" s="262">
        <f t="shared" si="160"/>
        <v>0</v>
      </c>
      <c r="N210" s="608">
        <f t="shared" ref="N210:N241" si="168">IFERROR(M210/$M$252,0)</f>
        <v>0</v>
      </c>
      <c r="O210" s="151">
        <v>0</v>
      </c>
      <c r="P210" s="570">
        <f t="shared" ref="P210:P241" si="169">IFERROR(O210/$O$252,0)</f>
        <v>0</v>
      </c>
      <c r="Q210" s="182"/>
      <c r="R210" s="344">
        <f t="shared" si="156"/>
        <v>0</v>
      </c>
      <c r="S210" s="570">
        <f t="shared" si="161"/>
        <v>0</v>
      </c>
      <c r="T210" s="182"/>
      <c r="U210" s="565">
        <v>0</v>
      </c>
      <c r="V210" s="570">
        <f t="shared" ref="V210:V241" si="170">IFERROR(U210/$U$252,0)</f>
        <v>0</v>
      </c>
      <c r="W210" s="564">
        <v>0</v>
      </c>
      <c r="X210" s="570">
        <f t="shared" ref="X210:X241" si="171">IFERROR(W210/$W$252,0)</f>
        <v>0</v>
      </c>
      <c r="Y210" s="564">
        <v>0</v>
      </c>
      <c r="Z210" s="570">
        <f t="shared" ref="Z210:Z241" si="172">IFERROR(Y210/$Y$252,0)</f>
        <v>0</v>
      </c>
      <c r="AA210" s="182"/>
    </row>
    <row r="211" spans="1:27" ht="15">
      <c r="A211" s="182"/>
      <c r="B211" s="71">
        <v>42</v>
      </c>
      <c r="C211" s="65"/>
      <c r="D211" s="91" t="s">
        <v>233</v>
      </c>
      <c r="E211" s="65"/>
      <c r="F211" s="65"/>
      <c r="G211" s="66"/>
      <c r="H211" s="297"/>
      <c r="I211" s="262">
        <f>SUM(I212:I217)</f>
        <v>0</v>
      </c>
      <c r="J211" s="608">
        <f t="shared" si="167"/>
        <v>0</v>
      </c>
      <c r="K211" s="262">
        <f>SUM(K212:K217)</f>
        <v>0</v>
      </c>
      <c r="L211" s="262">
        <f>SUM(L212:L217)</f>
        <v>0</v>
      </c>
      <c r="M211" s="262">
        <f>I211+K211-L211</f>
        <v>0</v>
      </c>
      <c r="N211" s="608">
        <f t="shared" si="168"/>
        <v>0</v>
      </c>
      <c r="O211" s="262">
        <f>SUM(O212:O217)</f>
        <v>0</v>
      </c>
      <c r="P211" s="570">
        <f t="shared" si="169"/>
        <v>0</v>
      </c>
      <c r="Q211" s="182"/>
      <c r="R211" s="344">
        <f>M211-O211</f>
        <v>0</v>
      </c>
      <c r="S211" s="570">
        <f t="shared" si="161"/>
        <v>0</v>
      </c>
      <c r="T211" s="182"/>
      <c r="U211" s="344">
        <f>SUM(U212:U217)</f>
        <v>0</v>
      </c>
      <c r="V211" s="570">
        <f t="shared" si="170"/>
        <v>0</v>
      </c>
      <c r="W211" s="344">
        <f>SUM(W212:W217)</f>
        <v>0</v>
      </c>
      <c r="X211" s="570">
        <f t="shared" si="171"/>
        <v>0</v>
      </c>
      <c r="Y211" s="344">
        <f>SUM(Y212:Y217)</f>
        <v>0</v>
      </c>
      <c r="Z211" s="570">
        <f t="shared" si="172"/>
        <v>0</v>
      </c>
      <c r="AA211" s="182"/>
    </row>
    <row r="212" spans="1:27">
      <c r="A212" s="182"/>
      <c r="B212" s="73"/>
      <c r="C212" s="69">
        <v>42.1</v>
      </c>
      <c r="D212" s="69"/>
      <c r="E212" s="78" t="s">
        <v>234</v>
      </c>
      <c r="F212" s="69"/>
      <c r="G212" s="70"/>
      <c r="H212" s="297"/>
      <c r="I212" s="151">
        <v>0</v>
      </c>
      <c r="J212" s="608">
        <f t="shared" si="167"/>
        <v>0</v>
      </c>
      <c r="K212" s="151">
        <v>0</v>
      </c>
      <c r="L212" s="151">
        <v>0</v>
      </c>
      <c r="M212" s="262">
        <f t="shared" si="160"/>
        <v>0</v>
      </c>
      <c r="N212" s="608">
        <f t="shared" si="168"/>
        <v>0</v>
      </c>
      <c r="O212" s="151">
        <v>0</v>
      </c>
      <c r="P212" s="570">
        <f t="shared" si="169"/>
        <v>0</v>
      </c>
      <c r="Q212" s="182"/>
      <c r="R212" s="344">
        <f t="shared" si="156"/>
        <v>0</v>
      </c>
      <c r="S212" s="570">
        <f t="shared" si="161"/>
        <v>0</v>
      </c>
      <c r="T212" s="182"/>
      <c r="U212" s="565">
        <v>0</v>
      </c>
      <c r="V212" s="570">
        <f t="shared" si="170"/>
        <v>0</v>
      </c>
      <c r="W212" s="564">
        <v>0</v>
      </c>
      <c r="X212" s="570">
        <f t="shared" si="171"/>
        <v>0</v>
      </c>
      <c r="Y212" s="564">
        <v>0</v>
      </c>
      <c r="Z212" s="570">
        <f t="shared" si="172"/>
        <v>0</v>
      </c>
      <c r="AA212" s="182"/>
    </row>
    <row r="213" spans="1:27">
      <c r="A213" s="182"/>
      <c r="B213" s="73"/>
      <c r="C213" s="69">
        <v>42.2</v>
      </c>
      <c r="D213" s="69"/>
      <c r="E213" s="78" t="s">
        <v>235</v>
      </c>
      <c r="F213" s="69"/>
      <c r="G213" s="70"/>
      <c r="H213" s="297"/>
      <c r="I213" s="151">
        <v>0</v>
      </c>
      <c r="J213" s="608">
        <f t="shared" si="167"/>
        <v>0</v>
      </c>
      <c r="K213" s="151">
        <v>0</v>
      </c>
      <c r="L213" s="151">
        <v>0</v>
      </c>
      <c r="M213" s="262">
        <f t="shared" si="160"/>
        <v>0</v>
      </c>
      <c r="N213" s="608">
        <f t="shared" si="168"/>
        <v>0</v>
      </c>
      <c r="O213" s="151">
        <v>0</v>
      </c>
      <c r="P213" s="570">
        <f t="shared" si="169"/>
        <v>0</v>
      </c>
      <c r="Q213" s="182"/>
      <c r="R213" s="344">
        <f t="shared" si="156"/>
        <v>0</v>
      </c>
      <c r="S213" s="570">
        <f t="shared" si="161"/>
        <v>0</v>
      </c>
      <c r="T213" s="182"/>
      <c r="U213" s="565">
        <v>0</v>
      </c>
      <c r="V213" s="570">
        <f t="shared" si="170"/>
        <v>0</v>
      </c>
      <c r="W213" s="564">
        <v>0</v>
      </c>
      <c r="X213" s="570">
        <f t="shared" si="171"/>
        <v>0</v>
      </c>
      <c r="Y213" s="564">
        <v>0</v>
      </c>
      <c r="Z213" s="570">
        <f t="shared" si="172"/>
        <v>0</v>
      </c>
      <c r="AA213" s="182"/>
    </row>
    <row r="214" spans="1:27">
      <c r="A214" s="182"/>
      <c r="B214" s="73"/>
      <c r="C214" s="69">
        <v>42.3</v>
      </c>
      <c r="D214" s="69"/>
      <c r="E214" s="78" t="s">
        <v>236</v>
      </c>
      <c r="F214" s="69"/>
      <c r="G214" s="70"/>
      <c r="H214" s="297"/>
      <c r="I214" s="151">
        <v>0</v>
      </c>
      <c r="J214" s="608">
        <f t="shared" si="167"/>
        <v>0</v>
      </c>
      <c r="K214" s="151">
        <v>0</v>
      </c>
      <c r="L214" s="151">
        <v>0</v>
      </c>
      <c r="M214" s="262">
        <f t="shared" si="160"/>
        <v>0</v>
      </c>
      <c r="N214" s="608">
        <f t="shared" si="168"/>
        <v>0</v>
      </c>
      <c r="O214" s="151">
        <v>0</v>
      </c>
      <c r="P214" s="570">
        <f t="shared" si="169"/>
        <v>0</v>
      </c>
      <c r="Q214" s="182"/>
      <c r="R214" s="344">
        <f t="shared" si="156"/>
        <v>0</v>
      </c>
      <c r="S214" s="570">
        <f t="shared" si="161"/>
        <v>0</v>
      </c>
      <c r="T214" s="182"/>
      <c r="U214" s="565">
        <v>0</v>
      </c>
      <c r="V214" s="570">
        <f t="shared" si="170"/>
        <v>0</v>
      </c>
      <c r="W214" s="564">
        <v>0</v>
      </c>
      <c r="X214" s="570">
        <f t="shared" si="171"/>
        <v>0</v>
      </c>
      <c r="Y214" s="564">
        <v>0</v>
      </c>
      <c r="Z214" s="570">
        <f t="shared" si="172"/>
        <v>0</v>
      </c>
      <c r="AA214" s="182"/>
    </row>
    <row r="215" spans="1:27">
      <c r="A215" s="182"/>
      <c r="B215" s="73"/>
      <c r="C215" s="69">
        <v>42.4</v>
      </c>
      <c r="D215" s="69"/>
      <c r="E215" s="78" t="s">
        <v>237</v>
      </c>
      <c r="F215" s="69"/>
      <c r="G215" s="70"/>
      <c r="H215" s="297"/>
      <c r="I215" s="151">
        <v>0</v>
      </c>
      <c r="J215" s="608">
        <f t="shared" si="167"/>
        <v>0</v>
      </c>
      <c r="K215" s="151">
        <v>0</v>
      </c>
      <c r="L215" s="151">
        <v>0</v>
      </c>
      <c r="M215" s="262">
        <f t="shared" si="160"/>
        <v>0</v>
      </c>
      <c r="N215" s="608">
        <f t="shared" si="168"/>
        <v>0</v>
      </c>
      <c r="O215" s="151">
        <v>0</v>
      </c>
      <c r="P215" s="570">
        <f t="shared" si="169"/>
        <v>0</v>
      </c>
      <c r="Q215" s="182"/>
      <c r="R215" s="344">
        <f t="shared" si="156"/>
        <v>0</v>
      </c>
      <c r="S215" s="570">
        <f t="shared" si="161"/>
        <v>0</v>
      </c>
      <c r="T215" s="182"/>
      <c r="U215" s="565">
        <v>0</v>
      </c>
      <c r="V215" s="570">
        <f t="shared" si="170"/>
        <v>0</v>
      </c>
      <c r="W215" s="564">
        <v>0</v>
      </c>
      <c r="X215" s="570">
        <f t="shared" si="171"/>
        <v>0</v>
      </c>
      <c r="Y215" s="564">
        <v>0</v>
      </c>
      <c r="Z215" s="570">
        <f t="shared" si="172"/>
        <v>0</v>
      </c>
      <c r="AA215" s="182"/>
    </row>
    <row r="216" spans="1:27">
      <c r="A216" s="182"/>
      <c r="B216" s="73"/>
      <c r="C216" s="69">
        <v>42.5</v>
      </c>
      <c r="D216" s="69"/>
      <c r="E216" s="78" t="s">
        <v>238</v>
      </c>
      <c r="F216" s="69"/>
      <c r="G216" s="70"/>
      <c r="H216" s="297"/>
      <c r="I216" s="151">
        <v>0</v>
      </c>
      <c r="J216" s="608">
        <f t="shared" si="167"/>
        <v>0</v>
      </c>
      <c r="K216" s="151">
        <v>0</v>
      </c>
      <c r="L216" s="151">
        <v>0</v>
      </c>
      <c r="M216" s="262">
        <f>I216+K216-L216</f>
        <v>0</v>
      </c>
      <c r="N216" s="608">
        <f t="shared" si="168"/>
        <v>0</v>
      </c>
      <c r="O216" s="151">
        <v>0</v>
      </c>
      <c r="P216" s="570">
        <f t="shared" si="169"/>
        <v>0</v>
      </c>
      <c r="Q216" s="182"/>
      <c r="R216" s="344">
        <f t="shared" si="156"/>
        <v>0</v>
      </c>
      <c r="S216" s="570">
        <f t="shared" si="161"/>
        <v>0</v>
      </c>
      <c r="T216" s="182"/>
      <c r="U216" s="565">
        <v>0</v>
      </c>
      <c r="V216" s="570">
        <f t="shared" si="170"/>
        <v>0</v>
      </c>
      <c r="W216" s="564">
        <v>0</v>
      </c>
      <c r="X216" s="570">
        <f t="shared" si="171"/>
        <v>0</v>
      </c>
      <c r="Y216" s="564">
        <v>0</v>
      </c>
      <c r="Z216" s="570">
        <f t="shared" si="172"/>
        <v>0</v>
      </c>
      <c r="AA216" s="182"/>
    </row>
    <row r="217" spans="1:27">
      <c r="A217" s="182"/>
      <c r="B217" s="73"/>
      <c r="C217" s="69">
        <v>42.6</v>
      </c>
      <c r="D217" s="69"/>
      <c r="E217" s="78" t="s">
        <v>239</v>
      </c>
      <c r="F217" s="69"/>
      <c r="G217" s="70"/>
      <c r="H217" s="297"/>
      <c r="I217" s="184">
        <f>'OTHER ACCOUNTS PAYABLE'!E40</f>
        <v>0</v>
      </c>
      <c r="J217" s="608">
        <f t="shared" si="167"/>
        <v>0</v>
      </c>
      <c r="K217" s="184">
        <f>'OTHER ACCOUNTS PAYABLE'!F40</f>
        <v>0</v>
      </c>
      <c r="L217" s="151">
        <v>0</v>
      </c>
      <c r="M217" s="262">
        <f>I217+K217-L217</f>
        <v>0</v>
      </c>
      <c r="N217" s="608">
        <f t="shared" si="168"/>
        <v>0</v>
      </c>
      <c r="O217" s="184">
        <f>'OTHER ACCOUNTS PAYABLE'!I40</f>
        <v>0</v>
      </c>
      <c r="P217" s="570">
        <f t="shared" si="169"/>
        <v>0</v>
      </c>
      <c r="Q217" s="182"/>
      <c r="R217" s="344">
        <f t="shared" si="156"/>
        <v>0</v>
      </c>
      <c r="S217" s="570">
        <f t="shared" si="161"/>
        <v>0</v>
      </c>
      <c r="T217" s="182"/>
      <c r="U217" s="366">
        <f>'OTHER ACCOUNTS PAYABLE'!O40</f>
        <v>0</v>
      </c>
      <c r="V217" s="570">
        <f t="shared" si="170"/>
        <v>0</v>
      </c>
      <c r="W217" s="345">
        <f>'OTHER ACCOUNTS PAYABLE'!Q40</f>
        <v>0</v>
      </c>
      <c r="X217" s="570">
        <f t="shared" si="171"/>
        <v>0</v>
      </c>
      <c r="Y217" s="345">
        <f>'OTHER ACCOUNTS PAYABLE'!S40</f>
        <v>0</v>
      </c>
      <c r="Z217" s="570">
        <f t="shared" si="172"/>
        <v>0</v>
      </c>
      <c r="AA217" s="182"/>
    </row>
    <row r="218" spans="1:27" ht="15">
      <c r="A218" s="182"/>
      <c r="B218" s="71">
        <v>43</v>
      </c>
      <c r="C218" s="65"/>
      <c r="D218" s="91" t="s">
        <v>240</v>
      </c>
      <c r="E218" s="65"/>
      <c r="F218" s="65"/>
      <c r="G218" s="66"/>
      <c r="H218" s="297"/>
      <c r="I218" s="151">
        <v>0</v>
      </c>
      <c r="J218" s="608">
        <f t="shared" si="167"/>
        <v>0</v>
      </c>
      <c r="K218" s="151">
        <v>0</v>
      </c>
      <c r="L218" s="151">
        <v>0</v>
      </c>
      <c r="M218" s="262">
        <f t="shared" si="160"/>
        <v>0</v>
      </c>
      <c r="N218" s="608">
        <f t="shared" si="168"/>
        <v>0</v>
      </c>
      <c r="O218" s="151">
        <v>0</v>
      </c>
      <c r="P218" s="570">
        <f t="shared" si="169"/>
        <v>0</v>
      </c>
      <c r="Q218" s="182"/>
      <c r="R218" s="344">
        <f t="shared" si="156"/>
        <v>0</v>
      </c>
      <c r="S218" s="570">
        <f t="shared" si="161"/>
        <v>0</v>
      </c>
      <c r="T218" s="182"/>
      <c r="U218" s="565">
        <v>0</v>
      </c>
      <c r="V218" s="570">
        <f t="shared" si="170"/>
        <v>0</v>
      </c>
      <c r="W218" s="564">
        <v>0</v>
      </c>
      <c r="X218" s="570">
        <f t="shared" si="171"/>
        <v>0</v>
      </c>
      <c r="Y218" s="564">
        <v>0</v>
      </c>
      <c r="Z218" s="570">
        <f t="shared" si="172"/>
        <v>0</v>
      </c>
      <c r="AA218" s="182"/>
    </row>
    <row r="219" spans="1:27" ht="15">
      <c r="A219" s="182"/>
      <c r="B219" s="71">
        <v>44</v>
      </c>
      <c r="C219" s="65"/>
      <c r="D219" s="91" t="s">
        <v>241</v>
      </c>
      <c r="E219" s="65"/>
      <c r="F219" s="65"/>
      <c r="G219" s="66"/>
      <c r="H219" s="297"/>
      <c r="I219" s="151">
        <v>0</v>
      </c>
      <c r="J219" s="608">
        <f t="shared" si="167"/>
        <v>0</v>
      </c>
      <c r="K219" s="151">
        <v>0</v>
      </c>
      <c r="L219" s="151">
        <v>0</v>
      </c>
      <c r="M219" s="262">
        <f t="shared" si="160"/>
        <v>0</v>
      </c>
      <c r="N219" s="608">
        <f t="shared" si="168"/>
        <v>0</v>
      </c>
      <c r="O219" s="151">
        <v>0</v>
      </c>
      <c r="P219" s="570">
        <f t="shared" si="169"/>
        <v>0</v>
      </c>
      <c r="Q219" s="182"/>
      <c r="R219" s="344">
        <f t="shared" si="156"/>
        <v>0</v>
      </c>
      <c r="S219" s="570">
        <f t="shared" si="161"/>
        <v>0</v>
      </c>
      <c r="T219" s="182"/>
      <c r="U219" s="565">
        <v>0</v>
      </c>
      <c r="V219" s="570">
        <f t="shared" si="170"/>
        <v>0</v>
      </c>
      <c r="W219" s="564">
        <v>0</v>
      </c>
      <c r="X219" s="570">
        <f t="shared" si="171"/>
        <v>0</v>
      </c>
      <c r="Y219" s="564">
        <v>0</v>
      </c>
      <c r="Z219" s="570">
        <f t="shared" si="172"/>
        <v>0</v>
      </c>
      <c r="AA219" s="182"/>
    </row>
    <row r="220" spans="1:27" ht="15">
      <c r="A220" s="182"/>
      <c r="B220" s="71">
        <v>45</v>
      </c>
      <c r="C220" s="65"/>
      <c r="D220" s="91" t="s">
        <v>242</v>
      </c>
      <c r="E220" s="65"/>
      <c r="F220" s="65"/>
      <c r="G220" s="66"/>
      <c r="H220" s="297"/>
      <c r="I220" s="151">
        <v>0</v>
      </c>
      <c r="J220" s="608">
        <f t="shared" si="167"/>
        <v>0</v>
      </c>
      <c r="K220" s="151">
        <v>0</v>
      </c>
      <c r="L220" s="151">
        <v>0</v>
      </c>
      <c r="M220" s="262">
        <f t="shared" si="160"/>
        <v>0</v>
      </c>
      <c r="N220" s="608">
        <f t="shared" si="168"/>
        <v>0</v>
      </c>
      <c r="O220" s="151">
        <v>0</v>
      </c>
      <c r="P220" s="570">
        <f t="shared" si="169"/>
        <v>0</v>
      </c>
      <c r="Q220" s="182"/>
      <c r="R220" s="344">
        <f t="shared" si="156"/>
        <v>0</v>
      </c>
      <c r="S220" s="570">
        <f t="shared" si="161"/>
        <v>0</v>
      </c>
      <c r="T220" s="182"/>
      <c r="U220" s="565">
        <v>0</v>
      </c>
      <c r="V220" s="570">
        <f t="shared" si="170"/>
        <v>0</v>
      </c>
      <c r="W220" s="564">
        <v>0</v>
      </c>
      <c r="X220" s="570">
        <f t="shared" si="171"/>
        <v>0</v>
      </c>
      <c r="Y220" s="564">
        <v>0</v>
      </c>
      <c r="Z220" s="570">
        <f t="shared" si="172"/>
        <v>0</v>
      </c>
      <c r="AA220" s="182"/>
    </row>
    <row r="221" spans="1:27" ht="15">
      <c r="A221" s="182"/>
      <c r="B221" s="71">
        <v>46</v>
      </c>
      <c r="C221" s="65"/>
      <c r="D221" s="91" t="s">
        <v>243</v>
      </c>
      <c r="E221" s="65"/>
      <c r="F221" s="65"/>
      <c r="G221" s="66"/>
      <c r="H221" s="297"/>
      <c r="I221" s="262">
        <f>SUM(I222:I224)</f>
        <v>0</v>
      </c>
      <c r="J221" s="608">
        <f t="shared" si="167"/>
        <v>0</v>
      </c>
      <c r="K221" s="262">
        <f>SUM(K222:K224)</f>
        <v>0</v>
      </c>
      <c r="L221" s="262">
        <f>SUM(L222:L224)</f>
        <v>0</v>
      </c>
      <c r="M221" s="262">
        <f t="shared" si="160"/>
        <v>0</v>
      </c>
      <c r="N221" s="608">
        <f t="shared" si="168"/>
        <v>0</v>
      </c>
      <c r="O221" s="262">
        <f>SUM(O222:O224)</f>
        <v>0</v>
      </c>
      <c r="P221" s="570">
        <f t="shared" si="169"/>
        <v>0</v>
      </c>
      <c r="Q221" s="182"/>
      <c r="R221" s="344">
        <f t="shared" si="156"/>
        <v>0</v>
      </c>
      <c r="S221" s="570">
        <f t="shared" si="161"/>
        <v>0</v>
      </c>
      <c r="T221" s="182"/>
      <c r="U221" s="365">
        <f>SUM(U222:U224)</f>
        <v>0</v>
      </c>
      <c r="V221" s="570">
        <f t="shared" si="170"/>
        <v>0</v>
      </c>
      <c r="W221" s="344">
        <f>SUM(W222:W224)</f>
        <v>0</v>
      </c>
      <c r="X221" s="570">
        <f t="shared" si="171"/>
        <v>0</v>
      </c>
      <c r="Y221" s="344">
        <f t="shared" ref="Y221" si="173">SUM(Y222:Y224)</f>
        <v>0</v>
      </c>
      <c r="Z221" s="570">
        <f t="shared" si="172"/>
        <v>0</v>
      </c>
      <c r="AA221" s="182"/>
    </row>
    <row r="222" spans="1:27">
      <c r="A222" s="182"/>
      <c r="B222" s="73"/>
      <c r="C222" s="69">
        <v>46.1</v>
      </c>
      <c r="D222" s="69"/>
      <c r="E222" s="78" t="s">
        <v>244</v>
      </c>
      <c r="F222" s="69"/>
      <c r="G222" s="70"/>
      <c r="H222" s="297"/>
      <c r="I222" s="151">
        <v>0</v>
      </c>
      <c r="J222" s="608">
        <f t="shared" si="167"/>
        <v>0</v>
      </c>
      <c r="K222" s="151">
        <v>0</v>
      </c>
      <c r="L222" s="151">
        <v>0</v>
      </c>
      <c r="M222" s="262">
        <f t="shared" si="160"/>
        <v>0</v>
      </c>
      <c r="N222" s="608">
        <f t="shared" si="168"/>
        <v>0</v>
      </c>
      <c r="O222" s="151">
        <v>0</v>
      </c>
      <c r="P222" s="570">
        <f t="shared" si="169"/>
        <v>0</v>
      </c>
      <c r="Q222" s="182"/>
      <c r="R222" s="344">
        <f t="shared" si="156"/>
        <v>0</v>
      </c>
      <c r="S222" s="570">
        <f t="shared" si="161"/>
        <v>0</v>
      </c>
      <c r="T222" s="182"/>
      <c r="U222" s="565">
        <v>0</v>
      </c>
      <c r="V222" s="570">
        <f t="shared" si="170"/>
        <v>0</v>
      </c>
      <c r="W222" s="564">
        <v>0</v>
      </c>
      <c r="X222" s="570">
        <f t="shared" si="171"/>
        <v>0</v>
      </c>
      <c r="Y222" s="564">
        <v>0</v>
      </c>
      <c r="Z222" s="570">
        <f t="shared" si="172"/>
        <v>0</v>
      </c>
      <c r="AA222" s="182"/>
    </row>
    <row r="223" spans="1:27">
      <c r="A223" s="182"/>
      <c r="B223" s="73"/>
      <c r="C223" s="69">
        <v>46.2</v>
      </c>
      <c r="D223" s="69"/>
      <c r="E223" s="78" t="s">
        <v>245</v>
      </c>
      <c r="F223" s="69"/>
      <c r="G223" s="70"/>
      <c r="H223" s="297"/>
      <c r="I223" s="151">
        <v>0</v>
      </c>
      <c r="J223" s="608">
        <f t="shared" si="167"/>
        <v>0</v>
      </c>
      <c r="K223" s="151">
        <v>0</v>
      </c>
      <c r="L223" s="151">
        <v>0</v>
      </c>
      <c r="M223" s="262">
        <f t="shared" si="160"/>
        <v>0</v>
      </c>
      <c r="N223" s="608">
        <f t="shared" si="168"/>
        <v>0</v>
      </c>
      <c r="O223" s="151">
        <v>0</v>
      </c>
      <c r="P223" s="570">
        <f t="shared" si="169"/>
        <v>0</v>
      </c>
      <c r="Q223" s="182"/>
      <c r="R223" s="344">
        <f t="shared" si="156"/>
        <v>0</v>
      </c>
      <c r="S223" s="570">
        <f t="shared" si="161"/>
        <v>0</v>
      </c>
      <c r="T223" s="182"/>
      <c r="U223" s="565">
        <v>0</v>
      </c>
      <c r="V223" s="570">
        <f t="shared" si="170"/>
        <v>0</v>
      </c>
      <c r="W223" s="564">
        <v>0</v>
      </c>
      <c r="X223" s="570">
        <f t="shared" si="171"/>
        <v>0</v>
      </c>
      <c r="Y223" s="564">
        <v>0</v>
      </c>
      <c r="Z223" s="570">
        <f t="shared" si="172"/>
        <v>0</v>
      </c>
      <c r="AA223" s="182"/>
    </row>
    <row r="224" spans="1:27">
      <c r="A224" s="182"/>
      <c r="B224" s="73"/>
      <c r="C224" s="69">
        <v>46.3</v>
      </c>
      <c r="D224" s="69"/>
      <c r="E224" s="78" t="s">
        <v>246</v>
      </c>
      <c r="F224" s="69"/>
      <c r="G224" s="70"/>
      <c r="H224" s="297"/>
      <c r="I224" s="262">
        <f>SUM(I225:I227)</f>
        <v>0</v>
      </c>
      <c r="J224" s="608">
        <f t="shared" si="167"/>
        <v>0</v>
      </c>
      <c r="K224" s="262">
        <f>SUM(K225:K227)</f>
        <v>0</v>
      </c>
      <c r="L224" s="262">
        <f>SUM(L225:L227)</f>
        <v>0</v>
      </c>
      <c r="M224" s="262">
        <f t="shared" si="160"/>
        <v>0</v>
      </c>
      <c r="N224" s="608">
        <f t="shared" si="168"/>
        <v>0</v>
      </c>
      <c r="O224" s="262">
        <f>SUM(O225:O227)</f>
        <v>0</v>
      </c>
      <c r="P224" s="570">
        <f t="shared" si="169"/>
        <v>0</v>
      </c>
      <c r="Q224" s="182"/>
      <c r="R224" s="344">
        <f t="shared" si="156"/>
        <v>0</v>
      </c>
      <c r="S224" s="570">
        <f t="shared" si="161"/>
        <v>0</v>
      </c>
      <c r="T224" s="182"/>
      <c r="U224" s="365">
        <f>SUM(U225:U227)</f>
        <v>0</v>
      </c>
      <c r="V224" s="570">
        <f t="shared" si="170"/>
        <v>0</v>
      </c>
      <c r="W224" s="344">
        <f>SUM(W225:W227)</f>
        <v>0</v>
      </c>
      <c r="X224" s="570">
        <f t="shared" si="171"/>
        <v>0</v>
      </c>
      <c r="Y224" s="344">
        <f t="shared" ref="Y224" si="174">SUM(Y225:Y227)</f>
        <v>0</v>
      </c>
      <c r="Z224" s="570">
        <f t="shared" si="172"/>
        <v>0</v>
      </c>
      <c r="AA224" s="182"/>
    </row>
    <row r="225" spans="1:27">
      <c r="A225" s="182"/>
      <c r="B225" s="73"/>
      <c r="C225" s="69"/>
      <c r="D225" s="69" t="s">
        <v>247</v>
      </c>
      <c r="E225" s="78"/>
      <c r="F225" s="69" t="s">
        <v>76</v>
      </c>
      <c r="G225" s="70"/>
      <c r="H225" s="297"/>
      <c r="I225" s="151">
        <v>0</v>
      </c>
      <c r="J225" s="608">
        <f t="shared" si="167"/>
        <v>0</v>
      </c>
      <c r="K225" s="151">
        <v>0</v>
      </c>
      <c r="L225" s="151">
        <v>0</v>
      </c>
      <c r="M225" s="262">
        <f t="shared" si="160"/>
        <v>0</v>
      </c>
      <c r="N225" s="608">
        <f t="shared" si="168"/>
        <v>0</v>
      </c>
      <c r="O225" s="151">
        <v>0</v>
      </c>
      <c r="P225" s="570">
        <f t="shared" si="169"/>
        <v>0</v>
      </c>
      <c r="Q225" s="182"/>
      <c r="R225" s="344">
        <f t="shared" si="156"/>
        <v>0</v>
      </c>
      <c r="S225" s="570">
        <f t="shared" si="161"/>
        <v>0</v>
      </c>
      <c r="T225" s="182"/>
      <c r="U225" s="565">
        <v>0</v>
      </c>
      <c r="V225" s="570">
        <f t="shared" si="170"/>
        <v>0</v>
      </c>
      <c r="W225" s="564">
        <v>0</v>
      </c>
      <c r="X225" s="570">
        <f t="shared" si="171"/>
        <v>0</v>
      </c>
      <c r="Y225" s="564">
        <v>0</v>
      </c>
      <c r="Z225" s="570">
        <f t="shared" si="172"/>
        <v>0</v>
      </c>
      <c r="AA225" s="182"/>
    </row>
    <row r="226" spans="1:27">
      <c r="A226" s="182"/>
      <c r="B226" s="73"/>
      <c r="C226" s="69"/>
      <c r="D226" s="69" t="s">
        <v>248</v>
      </c>
      <c r="E226" s="78"/>
      <c r="F226" s="69" t="s">
        <v>78</v>
      </c>
      <c r="G226" s="70"/>
      <c r="H226" s="297"/>
      <c r="I226" s="151">
        <v>0</v>
      </c>
      <c r="J226" s="608">
        <f t="shared" si="167"/>
        <v>0</v>
      </c>
      <c r="K226" s="151">
        <v>0</v>
      </c>
      <c r="L226" s="151">
        <v>0</v>
      </c>
      <c r="M226" s="262">
        <f t="shared" si="160"/>
        <v>0</v>
      </c>
      <c r="N226" s="608">
        <f t="shared" si="168"/>
        <v>0</v>
      </c>
      <c r="O226" s="151">
        <v>0</v>
      </c>
      <c r="P226" s="570">
        <f t="shared" si="169"/>
        <v>0</v>
      </c>
      <c r="Q226" s="182"/>
      <c r="R226" s="344">
        <f t="shared" si="156"/>
        <v>0</v>
      </c>
      <c r="S226" s="570">
        <f t="shared" si="161"/>
        <v>0</v>
      </c>
      <c r="T226" s="182"/>
      <c r="U226" s="565">
        <v>0</v>
      </c>
      <c r="V226" s="570">
        <f t="shared" si="170"/>
        <v>0</v>
      </c>
      <c r="W226" s="564">
        <v>0</v>
      </c>
      <c r="X226" s="570">
        <f t="shared" si="171"/>
        <v>0</v>
      </c>
      <c r="Y226" s="564">
        <v>0</v>
      </c>
      <c r="Z226" s="570">
        <f t="shared" si="172"/>
        <v>0</v>
      </c>
      <c r="AA226" s="182"/>
    </row>
    <row r="227" spans="1:27">
      <c r="A227" s="182"/>
      <c r="B227" s="73"/>
      <c r="C227" s="69"/>
      <c r="D227" s="69" t="s">
        <v>249</v>
      </c>
      <c r="E227" s="78"/>
      <c r="F227" s="69" t="s">
        <v>80</v>
      </c>
      <c r="G227" s="70"/>
      <c r="H227" s="297"/>
      <c r="I227" s="151">
        <v>0</v>
      </c>
      <c r="J227" s="608">
        <f t="shared" si="167"/>
        <v>0</v>
      </c>
      <c r="K227" s="151">
        <v>0</v>
      </c>
      <c r="L227" s="151">
        <v>0</v>
      </c>
      <c r="M227" s="262">
        <f t="shared" si="160"/>
        <v>0</v>
      </c>
      <c r="N227" s="608">
        <f t="shared" si="168"/>
        <v>0</v>
      </c>
      <c r="O227" s="151">
        <v>0</v>
      </c>
      <c r="P227" s="570">
        <f t="shared" si="169"/>
        <v>0</v>
      </c>
      <c r="Q227" s="182"/>
      <c r="R227" s="344">
        <f t="shared" si="156"/>
        <v>0</v>
      </c>
      <c r="S227" s="570">
        <f t="shared" si="161"/>
        <v>0</v>
      </c>
      <c r="T227" s="182"/>
      <c r="U227" s="565">
        <v>0</v>
      </c>
      <c r="V227" s="570">
        <f t="shared" si="170"/>
        <v>0</v>
      </c>
      <c r="W227" s="564">
        <v>0</v>
      </c>
      <c r="X227" s="570">
        <f t="shared" si="171"/>
        <v>0</v>
      </c>
      <c r="Y227" s="564">
        <v>0</v>
      </c>
      <c r="Z227" s="570">
        <f t="shared" si="172"/>
        <v>0</v>
      </c>
      <c r="AA227" s="182"/>
    </row>
    <row r="228" spans="1:27" ht="15">
      <c r="A228" s="182"/>
      <c r="B228" s="71">
        <v>47</v>
      </c>
      <c r="C228" s="65"/>
      <c r="D228" s="91" t="s">
        <v>250</v>
      </c>
      <c r="E228" s="65"/>
      <c r="F228" s="65"/>
      <c r="G228" s="66"/>
      <c r="H228" s="297"/>
      <c r="I228" s="151">
        <v>0</v>
      </c>
      <c r="J228" s="608">
        <f t="shared" si="167"/>
        <v>0</v>
      </c>
      <c r="K228" s="151">
        <v>0</v>
      </c>
      <c r="L228" s="151">
        <v>0</v>
      </c>
      <c r="M228" s="262">
        <f t="shared" si="160"/>
        <v>0</v>
      </c>
      <c r="N228" s="608">
        <f t="shared" si="168"/>
        <v>0</v>
      </c>
      <c r="O228" s="151">
        <v>0</v>
      </c>
      <c r="P228" s="570">
        <f t="shared" si="169"/>
        <v>0</v>
      </c>
      <c r="Q228" s="182"/>
      <c r="R228" s="344">
        <f t="shared" si="156"/>
        <v>0</v>
      </c>
      <c r="S228" s="570">
        <f t="shared" si="161"/>
        <v>0</v>
      </c>
      <c r="T228" s="182"/>
      <c r="U228" s="565">
        <v>0</v>
      </c>
      <c r="V228" s="570">
        <f t="shared" si="170"/>
        <v>0</v>
      </c>
      <c r="W228" s="564">
        <v>0</v>
      </c>
      <c r="X228" s="570">
        <f t="shared" si="171"/>
        <v>0</v>
      </c>
      <c r="Y228" s="564">
        <v>0</v>
      </c>
      <c r="Z228" s="570">
        <f t="shared" si="172"/>
        <v>0</v>
      </c>
      <c r="AA228" s="182"/>
    </row>
    <row r="229" spans="1:27" ht="15">
      <c r="A229" s="182"/>
      <c r="B229" s="71">
        <v>48</v>
      </c>
      <c r="C229" s="65"/>
      <c r="D229" s="91" t="s">
        <v>251</v>
      </c>
      <c r="E229" s="65"/>
      <c r="F229" s="65"/>
      <c r="G229" s="66"/>
      <c r="H229" s="297"/>
      <c r="I229" s="151">
        <v>0</v>
      </c>
      <c r="J229" s="608">
        <f t="shared" si="167"/>
        <v>0</v>
      </c>
      <c r="K229" s="151">
        <v>0</v>
      </c>
      <c r="L229" s="151">
        <v>0</v>
      </c>
      <c r="M229" s="262">
        <f t="shared" si="160"/>
        <v>0</v>
      </c>
      <c r="N229" s="608">
        <f t="shared" si="168"/>
        <v>0</v>
      </c>
      <c r="O229" s="151">
        <v>0</v>
      </c>
      <c r="P229" s="570">
        <f t="shared" si="169"/>
        <v>0</v>
      </c>
      <c r="Q229" s="182"/>
      <c r="R229" s="344">
        <f t="shared" si="156"/>
        <v>0</v>
      </c>
      <c r="S229" s="570">
        <f t="shared" si="161"/>
        <v>0</v>
      </c>
      <c r="T229" s="182"/>
      <c r="U229" s="565">
        <v>0</v>
      </c>
      <c r="V229" s="570">
        <f t="shared" si="170"/>
        <v>0</v>
      </c>
      <c r="W229" s="564">
        <v>0</v>
      </c>
      <c r="X229" s="570">
        <f t="shared" si="171"/>
        <v>0</v>
      </c>
      <c r="Y229" s="564">
        <v>0</v>
      </c>
      <c r="Z229" s="570">
        <f t="shared" si="172"/>
        <v>0</v>
      </c>
      <c r="AA229" s="182"/>
    </row>
    <row r="230" spans="1:27" ht="15">
      <c r="A230" s="600"/>
      <c r="B230" s="704" t="s">
        <v>888</v>
      </c>
      <c r="C230" s="65" t="s">
        <v>906</v>
      </c>
      <c r="D230" s="91" t="s">
        <v>889</v>
      </c>
      <c r="E230" s="65"/>
      <c r="F230" s="65"/>
      <c r="G230" s="66"/>
      <c r="H230" s="297"/>
      <c r="I230" s="151">
        <v>0</v>
      </c>
      <c r="J230" s="608">
        <f t="shared" si="167"/>
        <v>0</v>
      </c>
      <c r="K230" s="151">
        <v>0</v>
      </c>
      <c r="L230" s="151">
        <v>0</v>
      </c>
      <c r="M230" s="262">
        <f t="shared" ref="M230" si="175">I230+K230-L230</f>
        <v>0</v>
      </c>
      <c r="N230" s="608">
        <f t="shared" si="168"/>
        <v>0</v>
      </c>
      <c r="O230" s="151">
        <v>0</v>
      </c>
      <c r="P230" s="570">
        <f t="shared" si="169"/>
        <v>0</v>
      </c>
      <c r="Q230" s="600"/>
      <c r="R230" s="344">
        <f t="shared" ref="R230" si="176">M230-O230</f>
        <v>0</v>
      </c>
      <c r="S230" s="570">
        <f t="shared" ref="S230" si="177">IFERROR(R230/O230,0)</f>
        <v>0</v>
      </c>
      <c r="T230" s="600"/>
      <c r="U230" s="565">
        <v>0</v>
      </c>
      <c r="V230" s="570">
        <f t="shared" si="170"/>
        <v>0</v>
      </c>
      <c r="W230" s="564">
        <v>0</v>
      </c>
      <c r="X230" s="570">
        <f t="shared" si="171"/>
        <v>0</v>
      </c>
      <c r="Y230" s="564">
        <v>0</v>
      </c>
      <c r="Z230" s="570">
        <f t="shared" si="172"/>
        <v>0</v>
      </c>
      <c r="AA230" s="600"/>
    </row>
    <row r="231" spans="1:27" ht="15">
      <c r="A231" s="182"/>
      <c r="B231" s="71">
        <v>49</v>
      </c>
      <c r="C231" s="65"/>
      <c r="D231" s="91" t="s">
        <v>252</v>
      </c>
      <c r="E231" s="65"/>
      <c r="F231" s="65"/>
      <c r="G231" s="66"/>
      <c r="H231" s="297"/>
      <c r="I231" s="151">
        <v>0</v>
      </c>
      <c r="J231" s="608">
        <f t="shared" si="167"/>
        <v>0</v>
      </c>
      <c r="K231" s="151">
        <v>0</v>
      </c>
      <c r="L231" s="151">
        <v>0</v>
      </c>
      <c r="M231" s="262">
        <f t="shared" si="160"/>
        <v>0</v>
      </c>
      <c r="N231" s="608">
        <f t="shared" si="168"/>
        <v>0</v>
      </c>
      <c r="O231" s="151">
        <v>0</v>
      </c>
      <c r="P231" s="570">
        <f t="shared" si="169"/>
        <v>0</v>
      </c>
      <c r="Q231" s="182"/>
      <c r="R231" s="344">
        <f t="shared" si="156"/>
        <v>0</v>
      </c>
      <c r="S231" s="570">
        <f t="shared" si="161"/>
        <v>0</v>
      </c>
      <c r="T231" s="182"/>
      <c r="U231" s="565">
        <v>0</v>
      </c>
      <c r="V231" s="570">
        <f t="shared" si="170"/>
        <v>0</v>
      </c>
      <c r="W231" s="564">
        <v>0</v>
      </c>
      <c r="X231" s="570">
        <f t="shared" si="171"/>
        <v>0</v>
      </c>
      <c r="Y231" s="564">
        <v>0</v>
      </c>
      <c r="Z231" s="570">
        <f t="shared" si="172"/>
        <v>0</v>
      </c>
      <c r="AA231" s="182"/>
    </row>
    <row r="232" spans="1:27" ht="15">
      <c r="A232" s="182"/>
      <c r="B232" s="71">
        <v>50</v>
      </c>
      <c r="C232" s="65"/>
      <c r="D232" s="91" t="s">
        <v>253</v>
      </c>
      <c r="E232" s="65"/>
      <c r="F232" s="65"/>
      <c r="G232" s="66"/>
      <c r="H232" s="297"/>
      <c r="I232" s="151">
        <v>0</v>
      </c>
      <c r="J232" s="608">
        <f t="shared" si="167"/>
        <v>0</v>
      </c>
      <c r="K232" s="151">
        <v>0</v>
      </c>
      <c r="L232" s="151">
        <v>0</v>
      </c>
      <c r="M232" s="262">
        <f t="shared" si="160"/>
        <v>0</v>
      </c>
      <c r="N232" s="608">
        <f t="shared" si="168"/>
        <v>0</v>
      </c>
      <c r="O232" s="151">
        <v>0</v>
      </c>
      <c r="P232" s="570">
        <f t="shared" si="169"/>
        <v>0</v>
      </c>
      <c r="Q232" s="182"/>
      <c r="R232" s="344">
        <f t="shared" si="156"/>
        <v>0</v>
      </c>
      <c r="S232" s="570">
        <f t="shared" si="161"/>
        <v>0</v>
      </c>
      <c r="T232" s="182"/>
      <c r="U232" s="565">
        <v>0</v>
      </c>
      <c r="V232" s="570">
        <f t="shared" si="170"/>
        <v>0</v>
      </c>
      <c r="W232" s="564">
        <v>0</v>
      </c>
      <c r="X232" s="570">
        <f t="shared" si="171"/>
        <v>0</v>
      </c>
      <c r="Y232" s="564">
        <v>0</v>
      </c>
      <c r="Z232" s="570">
        <f t="shared" si="172"/>
        <v>0</v>
      </c>
      <c r="AA232" s="182"/>
    </row>
    <row r="233" spans="1:27" ht="15">
      <c r="A233" s="182"/>
      <c r="B233" s="71">
        <v>51</v>
      </c>
      <c r="C233" s="65"/>
      <c r="D233" s="91" t="s">
        <v>254</v>
      </c>
      <c r="E233" s="65"/>
      <c r="F233" s="65"/>
      <c r="G233" s="66"/>
      <c r="H233" s="297"/>
      <c r="I233" s="151">
        <v>0</v>
      </c>
      <c r="J233" s="608">
        <f t="shared" si="167"/>
        <v>0</v>
      </c>
      <c r="K233" s="151">
        <v>0</v>
      </c>
      <c r="L233" s="151">
        <v>0</v>
      </c>
      <c r="M233" s="262">
        <f t="shared" si="160"/>
        <v>0</v>
      </c>
      <c r="N233" s="608">
        <f t="shared" si="168"/>
        <v>0</v>
      </c>
      <c r="O233" s="151">
        <v>0</v>
      </c>
      <c r="P233" s="570">
        <f t="shared" si="169"/>
        <v>0</v>
      </c>
      <c r="Q233" s="182"/>
      <c r="R233" s="344">
        <f t="shared" si="156"/>
        <v>0</v>
      </c>
      <c r="S233" s="570">
        <f t="shared" si="161"/>
        <v>0</v>
      </c>
      <c r="T233" s="182"/>
      <c r="U233" s="565">
        <v>0</v>
      </c>
      <c r="V233" s="570">
        <f t="shared" si="170"/>
        <v>0</v>
      </c>
      <c r="W233" s="564">
        <v>0</v>
      </c>
      <c r="X233" s="570">
        <f t="shared" si="171"/>
        <v>0</v>
      </c>
      <c r="Y233" s="564">
        <v>0</v>
      </c>
      <c r="Z233" s="570">
        <f t="shared" si="172"/>
        <v>0</v>
      </c>
      <c r="AA233" s="182"/>
    </row>
    <row r="234" spans="1:27" ht="15">
      <c r="A234" s="182"/>
      <c r="B234" s="71">
        <v>52</v>
      </c>
      <c r="C234" s="65"/>
      <c r="D234" s="91" t="s">
        <v>255</v>
      </c>
      <c r="E234" s="65"/>
      <c r="F234" s="65"/>
      <c r="G234" s="66"/>
      <c r="H234" s="297"/>
      <c r="I234" s="151">
        <v>0</v>
      </c>
      <c r="J234" s="608">
        <f t="shared" si="167"/>
        <v>0</v>
      </c>
      <c r="K234" s="151">
        <v>0</v>
      </c>
      <c r="L234" s="151">
        <v>0</v>
      </c>
      <c r="M234" s="262">
        <f t="shared" si="160"/>
        <v>0</v>
      </c>
      <c r="N234" s="608">
        <f t="shared" si="168"/>
        <v>0</v>
      </c>
      <c r="O234" s="151">
        <v>0</v>
      </c>
      <c r="P234" s="570">
        <f t="shared" si="169"/>
        <v>0</v>
      </c>
      <c r="Q234" s="182"/>
      <c r="R234" s="344">
        <f t="shared" si="156"/>
        <v>0</v>
      </c>
      <c r="S234" s="570">
        <f t="shared" si="161"/>
        <v>0</v>
      </c>
      <c r="T234" s="182"/>
      <c r="U234" s="565">
        <v>0</v>
      </c>
      <c r="V234" s="570">
        <f t="shared" si="170"/>
        <v>0</v>
      </c>
      <c r="W234" s="564">
        <v>0</v>
      </c>
      <c r="X234" s="570">
        <f t="shared" si="171"/>
        <v>0</v>
      </c>
      <c r="Y234" s="564">
        <v>0</v>
      </c>
      <c r="Z234" s="570">
        <f t="shared" si="172"/>
        <v>0</v>
      </c>
      <c r="AA234" s="182"/>
    </row>
    <row r="235" spans="1:27" ht="15">
      <c r="A235" s="182"/>
      <c r="B235" s="71">
        <v>53</v>
      </c>
      <c r="C235" s="65"/>
      <c r="D235" s="91" t="s">
        <v>256</v>
      </c>
      <c r="E235" s="65"/>
      <c r="F235" s="65"/>
      <c r="G235" s="66"/>
      <c r="H235" s="297"/>
      <c r="I235" s="151">
        <v>0</v>
      </c>
      <c r="J235" s="608">
        <f t="shared" si="167"/>
        <v>0</v>
      </c>
      <c r="K235" s="151">
        <v>0</v>
      </c>
      <c r="L235" s="151">
        <v>0</v>
      </c>
      <c r="M235" s="262">
        <f t="shared" si="160"/>
        <v>0</v>
      </c>
      <c r="N235" s="608">
        <f t="shared" si="168"/>
        <v>0</v>
      </c>
      <c r="O235" s="151">
        <v>0</v>
      </c>
      <c r="P235" s="570">
        <f t="shared" si="169"/>
        <v>0</v>
      </c>
      <c r="Q235" s="182"/>
      <c r="R235" s="344">
        <f t="shared" si="156"/>
        <v>0</v>
      </c>
      <c r="S235" s="570">
        <f t="shared" si="161"/>
        <v>0</v>
      </c>
      <c r="T235" s="182"/>
      <c r="U235" s="565">
        <v>0</v>
      </c>
      <c r="V235" s="570">
        <f t="shared" si="170"/>
        <v>0</v>
      </c>
      <c r="W235" s="564">
        <v>0</v>
      </c>
      <c r="X235" s="570">
        <f t="shared" si="171"/>
        <v>0</v>
      </c>
      <c r="Y235" s="564">
        <v>0</v>
      </c>
      <c r="Z235" s="570">
        <f t="shared" si="172"/>
        <v>0</v>
      </c>
      <c r="AA235" s="182"/>
    </row>
    <row r="236" spans="1:27" ht="15">
      <c r="A236" s="182"/>
      <c r="B236" s="71">
        <v>54</v>
      </c>
      <c r="C236" s="65"/>
      <c r="D236" s="91" t="s">
        <v>257</v>
      </c>
      <c r="E236" s="65"/>
      <c r="F236" s="65"/>
      <c r="G236" s="66"/>
      <c r="H236" s="297"/>
      <c r="I236" s="262">
        <f>SUM(I237:I240)</f>
        <v>0</v>
      </c>
      <c r="J236" s="608">
        <f t="shared" si="167"/>
        <v>0</v>
      </c>
      <c r="K236" s="262">
        <f>SUM(K237:K240)</f>
        <v>0</v>
      </c>
      <c r="L236" s="262">
        <f>SUM(L237:L240)</f>
        <v>0</v>
      </c>
      <c r="M236" s="262">
        <f t="shared" si="160"/>
        <v>0</v>
      </c>
      <c r="N236" s="608">
        <f t="shared" si="168"/>
        <v>0</v>
      </c>
      <c r="O236" s="262">
        <f>SUM(O237:O240)</f>
        <v>0</v>
      </c>
      <c r="P236" s="570">
        <f t="shared" si="169"/>
        <v>0</v>
      </c>
      <c r="Q236" s="182"/>
      <c r="R236" s="344">
        <f>M236-O236</f>
        <v>0</v>
      </c>
      <c r="S236" s="570">
        <f t="shared" si="161"/>
        <v>0</v>
      </c>
      <c r="T236" s="182"/>
      <c r="U236" s="365">
        <f>SUM(U237:U240)</f>
        <v>0</v>
      </c>
      <c r="V236" s="570">
        <f t="shared" si="170"/>
        <v>0</v>
      </c>
      <c r="W236" s="365">
        <f>SUM(W237:W240)</f>
        <v>0</v>
      </c>
      <c r="X236" s="570">
        <f t="shared" si="171"/>
        <v>0</v>
      </c>
      <c r="Y236" s="365">
        <f>SUM(Y237:Y240)</f>
        <v>0</v>
      </c>
      <c r="Z236" s="570">
        <f t="shared" si="172"/>
        <v>0</v>
      </c>
      <c r="AA236" s="182"/>
    </row>
    <row r="237" spans="1:27">
      <c r="A237" s="182"/>
      <c r="B237" s="73"/>
      <c r="C237" s="69">
        <v>54.1</v>
      </c>
      <c r="D237" s="69"/>
      <c r="E237" s="78" t="s">
        <v>258</v>
      </c>
      <c r="F237" s="69"/>
      <c r="G237" s="70"/>
      <c r="H237" s="297"/>
      <c r="I237" s="151">
        <v>0</v>
      </c>
      <c r="J237" s="608">
        <f t="shared" si="167"/>
        <v>0</v>
      </c>
      <c r="K237" s="151">
        <v>0</v>
      </c>
      <c r="L237" s="151">
        <v>0</v>
      </c>
      <c r="M237" s="262">
        <f t="shared" si="160"/>
        <v>0</v>
      </c>
      <c r="N237" s="608">
        <f t="shared" si="168"/>
        <v>0</v>
      </c>
      <c r="O237" s="151">
        <v>0</v>
      </c>
      <c r="P237" s="570">
        <f t="shared" si="169"/>
        <v>0</v>
      </c>
      <c r="Q237" s="182"/>
      <c r="R237" s="344">
        <f t="shared" si="156"/>
        <v>0</v>
      </c>
      <c r="S237" s="570">
        <f t="shared" si="161"/>
        <v>0</v>
      </c>
      <c r="T237" s="182"/>
      <c r="U237" s="565">
        <v>0</v>
      </c>
      <c r="V237" s="570">
        <f t="shared" si="170"/>
        <v>0</v>
      </c>
      <c r="W237" s="564">
        <v>0</v>
      </c>
      <c r="X237" s="570">
        <f t="shared" si="171"/>
        <v>0</v>
      </c>
      <c r="Y237" s="564">
        <v>0</v>
      </c>
      <c r="Z237" s="570">
        <f t="shared" si="172"/>
        <v>0</v>
      </c>
      <c r="AA237" s="182"/>
    </row>
    <row r="238" spans="1:27">
      <c r="A238" s="182"/>
      <c r="B238" s="73"/>
      <c r="C238" s="69">
        <v>54.2</v>
      </c>
      <c r="D238" s="69"/>
      <c r="E238" s="78" t="s">
        <v>259</v>
      </c>
      <c r="F238" s="69"/>
      <c r="G238" s="70"/>
      <c r="H238" s="297"/>
      <c r="I238" s="151">
        <v>0</v>
      </c>
      <c r="J238" s="608">
        <f t="shared" si="167"/>
        <v>0</v>
      </c>
      <c r="K238" s="151">
        <v>0</v>
      </c>
      <c r="L238" s="151">
        <v>0</v>
      </c>
      <c r="M238" s="262">
        <f t="shared" si="160"/>
        <v>0</v>
      </c>
      <c r="N238" s="608">
        <f t="shared" si="168"/>
        <v>0</v>
      </c>
      <c r="O238" s="151">
        <v>0</v>
      </c>
      <c r="P238" s="570">
        <f t="shared" si="169"/>
        <v>0</v>
      </c>
      <c r="Q238" s="182"/>
      <c r="R238" s="344">
        <f t="shared" si="156"/>
        <v>0</v>
      </c>
      <c r="S238" s="570">
        <f t="shared" si="161"/>
        <v>0</v>
      </c>
      <c r="T238" s="182"/>
      <c r="U238" s="565">
        <v>0</v>
      </c>
      <c r="V238" s="570">
        <f t="shared" si="170"/>
        <v>0</v>
      </c>
      <c r="W238" s="564">
        <v>0</v>
      </c>
      <c r="X238" s="570">
        <f t="shared" si="171"/>
        <v>0</v>
      </c>
      <c r="Y238" s="564">
        <v>0</v>
      </c>
      <c r="Z238" s="570">
        <f t="shared" si="172"/>
        <v>0</v>
      </c>
      <c r="AA238" s="182"/>
    </row>
    <row r="239" spans="1:27">
      <c r="A239" s="182"/>
      <c r="B239" s="73"/>
      <c r="C239" s="69">
        <v>54.3</v>
      </c>
      <c r="D239" s="69"/>
      <c r="E239" s="78" t="s">
        <v>260</v>
      </c>
      <c r="F239" s="69"/>
      <c r="G239" s="70"/>
      <c r="H239" s="297"/>
      <c r="I239" s="151">
        <v>0</v>
      </c>
      <c r="J239" s="608">
        <f t="shared" si="167"/>
        <v>0</v>
      </c>
      <c r="K239" s="151">
        <v>0</v>
      </c>
      <c r="L239" s="151">
        <v>0</v>
      </c>
      <c r="M239" s="262">
        <f t="shared" si="160"/>
        <v>0</v>
      </c>
      <c r="N239" s="608">
        <f t="shared" si="168"/>
        <v>0</v>
      </c>
      <c r="O239" s="151">
        <v>0</v>
      </c>
      <c r="P239" s="570">
        <f t="shared" si="169"/>
        <v>0</v>
      </c>
      <c r="Q239" s="182"/>
      <c r="R239" s="344">
        <f t="shared" si="156"/>
        <v>0</v>
      </c>
      <c r="S239" s="570">
        <f t="shared" si="161"/>
        <v>0</v>
      </c>
      <c r="T239" s="182"/>
      <c r="U239" s="565">
        <v>0</v>
      </c>
      <c r="V239" s="570">
        <f t="shared" si="170"/>
        <v>0</v>
      </c>
      <c r="W239" s="564">
        <v>0</v>
      </c>
      <c r="X239" s="570">
        <f t="shared" si="171"/>
        <v>0</v>
      </c>
      <c r="Y239" s="564">
        <v>0</v>
      </c>
      <c r="Z239" s="570">
        <f t="shared" si="172"/>
        <v>0</v>
      </c>
      <c r="AA239" s="182"/>
    </row>
    <row r="240" spans="1:27">
      <c r="A240" s="600"/>
      <c r="B240" s="657"/>
      <c r="C240" s="69">
        <v>54.4</v>
      </c>
      <c r="D240" s="69"/>
      <c r="E240" s="78" t="s">
        <v>874</v>
      </c>
      <c r="F240" s="69"/>
      <c r="G240" s="70"/>
      <c r="H240" s="297"/>
      <c r="I240" s="151">
        <v>0</v>
      </c>
      <c r="J240" s="608">
        <f t="shared" si="167"/>
        <v>0</v>
      </c>
      <c r="K240" s="151">
        <v>0</v>
      </c>
      <c r="L240" s="151">
        <v>0</v>
      </c>
      <c r="M240" s="262">
        <f t="shared" ref="M240" si="178">I240+K240-L240</f>
        <v>0</v>
      </c>
      <c r="N240" s="608">
        <f t="shared" si="168"/>
        <v>0</v>
      </c>
      <c r="O240" s="151">
        <v>0</v>
      </c>
      <c r="P240" s="570">
        <f t="shared" si="169"/>
        <v>0</v>
      </c>
      <c r="Q240" s="600"/>
      <c r="R240" s="344">
        <f t="shared" ref="R240" si="179">M240-O240</f>
        <v>0</v>
      </c>
      <c r="S240" s="570">
        <f t="shared" ref="S240" si="180">IFERROR(R240/O240,0)</f>
        <v>0</v>
      </c>
      <c r="T240" s="600"/>
      <c r="U240" s="565">
        <v>0</v>
      </c>
      <c r="V240" s="570">
        <f t="shared" si="170"/>
        <v>0</v>
      </c>
      <c r="W240" s="564">
        <v>0</v>
      </c>
      <c r="X240" s="570">
        <f t="shared" si="171"/>
        <v>0</v>
      </c>
      <c r="Y240" s="564">
        <v>0</v>
      </c>
      <c r="Z240" s="570">
        <f t="shared" si="172"/>
        <v>0</v>
      </c>
      <c r="AA240" s="600"/>
    </row>
    <row r="241" spans="1:27" ht="15">
      <c r="A241" s="182"/>
      <c r="B241" s="71">
        <v>55</v>
      </c>
      <c r="C241" s="65"/>
      <c r="D241" s="91" t="s">
        <v>261</v>
      </c>
      <c r="E241" s="65"/>
      <c r="F241" s="65"/>
      <c r="G241" s="66"/>
      <c r="H241" s="297"/>
      <c r="I241" s="262">
        <f>SUM(I242:I247)</f>
        <v>0</v>
      </c>
      <c r="J241" s="608">
        <f t="shared" si="167"/>
        <v>0</v>
      </c>
      <c r="K241" s="262">
        <f>SUM(K242:K247)</f>
        <v>0</v>
      </c>
      <c r="L241" s="262">
        <f>SUM(L242:L247)</f>
        <v>0</v>
      </c>
      <c r="M241" s="262">
        <f t="shared" si="160"/>
        <v>0</v>
      </c>
      <c r="N241" s="608">
        <f t="shared" si="168"/>
        <v>0</v>
      </c>
      <c r="O241" s="262">
        <f>SUM(O242:O247)</f>
        <v>0</v>
      </c>
      <c r="P241" s="570">
        <f t="shared" si="169"/>
        <v>0</v>
      </c>
      <c r="Q241" s="182"/>
      <c r="R241" s="344">
        <f>M241-O241</f>
        <v>0</v>
      </c>
      <c r="S241" s="570">
        <f>IFERROR(R241/O241,0)</f>
        <v>0</v>
      </c>
      <c r="T241" s="182"/>
      <c r="U241" s="365">
        <f>SUM(U242:U247)</f>
        <v>0</v>
      </c>
      <c r="V241" s="570">
        <f t="shared" si="170"/>
        <v>0</v>
      </c>
      <c r="W241" s="344">
        <f>SUM(W242:W247)</f>
        <v>0</v>
      </c>
      <c r="X241" s="570">
        <f t="shared" si="171"/>
        <v>0</v>
      </c>
      <c r="Y241" s="344">
        <f>SUM(Y242:Y247)</f>
        <v>0</v>
      </c>
      <c r="Z241" s="570">
        <f t="shared" si="172"/>
        <v>0</v>
      </c>
      <c r="AA241" s="182"/>
    </row>
    <row r="242" spans="1:27">
      <c r="A242" s="182"/>
      <c r="B242" s="73"/>
      <c r="C242" s="69">
        <v>55.1</v>
      </c>
      <c r="D242" s="69"/>
      <c r="E242" s="78" t="s">
        <v>262</v>
      </c>
      <c r="F242" s="69"/>
      <c r="G242" s="70"/>
      <c r="H242" s="297"/>
      <c r="I242" s="151">
        <v>0</v>
      </c>
      <c r="J242" s="608">
        <f t="shared" ref="J242" si="181">IFERROR(I242/$I$252,0)</f>
        <v>0</v>
      </c>
      <c r="K242" s="151">
        <v>0</v>
      </c>
      <c r="L242" s="151">
        <v>0</v>
      </c>
      <c r="M242" s="262">
        <f t="shared" si="160"/>
        <v>0</v>
      </c>
      <c r="N242" s="608">
        <f t="shared" ref="N242" si="182">IFERROR(M242/$M$252,0)</f>
        <v>0</v>
      </c>
      <c r="O242" s="151">
        <v>0</v>
      </c>
      <c r="P242" s="570">
        <f t="shared" ref="P242" si="183">IFERROR(O242/$O$252,0)</f>
        <v>0</v>
      </c>
      <c r="Q242" s="182"/>
      <c r="R242" s="344">
        <f t="shared" si="156"/>
        <v>0</v>
      </c>
      <c r="S242" s="570">
        <f t="shared" si="161"/>
        <v>0</v>
      </c>
      <c r="T242" s="182"/>
      <c r="U242" s="565">
        <v>0</v>
      </c>
      <c r="V242" s="570">
        <f t="shared" ref="V242" si="184">IFERROR(U242/$U$252,0)</f>
        <v>0</v>
      </c>
      <c r="W242" s="564">
        <v>0</v>
      </c>
      <c r="X242" s="570">
        <f t="shared" ref="X242" si="185">IFERROR(W242/$W$252,0)</f>
        <v>0</v>
      </c>
      <c r="Y242" s="564">
        <v>0</v>
      </c>
      <c r="Z242" s="570">
        <f t="shared" ref="Z242" si="186">IFERROR(Y242/$Y$252,0)</f>
        <v>0</v>
      </c>
      <c r="AA242" s="182"/>
    </row>
    <row r="243" spans="1:27">
      <c r="A243" s="182"/>
      <c r="B243" s="73"/>
      <c r="C243" s="69">
        <v>55.2</v>
      </c>
      <c r="D243" s="69"/>
      <c r="E243" s="78" t="s">
        <v>263</v>
      </c>
      <c r="F243" s="69"/>
      <c r="G243" s="70"/>
      <c r="H243" s="297"/>
      <c r="I243" s="151">
        <v>0</v>
      </c>
      <c r="J243" s="608">
        <f t="shared" ref="J243:J252" si="187">IFERROR(I243/$I$252,0)</f>
        <v>0</v>
      </c>
      <c r="K243" s="151">
        <v>0</v>
      </c>
      <c r="L243" s="151">
        <v>0</v>
      </c>
      <c r="M243" s="262">
        <f t="shared" si="160"/>
        <v>0</v>
      </c>
      <c r="N243" s="608">
        <f t="shared" ref="N243:N252" si="188">IFERROR(M243/$M$252,0)</f>
        <v>0</v>
      </c>
      <c r="O243" s="151">
        <v>0</v>
      </c>
      <c r="P243" s="570">
        <f t="shared" ref="P243:P252" si="189">IFERROR(O243/$O$252,0)</f>
        <v>0</v>
      </c>
      <c r="Q243" s="182"/>
      <c r="R243" s="344">
        <f t="shared" si="156"/>
        <v>0</v>
      </c>
      <c r="S243" s="570">
        <f t="shared" si="161"/>
        <v>0</v>
      </c>
      <c r="T243" s="182"/>
      <c r="U243" s="565">
        <v>0</v>
      </c>
      <c r="V243" s="570">
        <f t="shared" ref="V243:V252" si="190">IFERROR(U243/$U$252,0)</f>
        <v>0</v>
      </c>
      <c r="W243" s="564">
        <v>0</v>
      </c>
      <c r="X243" s="570">
        <f t="shared" ref="X243:X252" si="191">IFERROR(W243/$W$252,0)</f>
        <v>0</v>
      </c>
      <c r="Y243" s="564">
        <v>0</v>
      </c>
      <c r="Z243" s="570">
        <f t="shared" ref="Z243:Z252" si="192">IFERROR(Y243/$Y$252,0)</f>
        <v>0</v>
      </c>
      <c r="AA243" s="182"/>
    </row>
    <row r="244" spans="1:27">
      <c r="A244" s="182"/>
      <c r="B244" s="73"/>
      <c r="C244" s="69">
        <v>55.3</v>
      </c>
      <c r="D244" s="69"/>
      <c r="E244" s="78" t="s">
        <v>264</v>
      </c>
      <c r="F244" s="69"/>
      <c r="G244" s="70"/>
      <c r="H244" s="297"/>
      <c r="I244" s="151">
        <v>0</v>
      </c>
      <c r="J244" s="608">
        <f t="shared" si="187"/>
        <v>0</v>
      </c>
      <c r="K244" s="151">
        <v>0</v>
      </c>
      <c r="L244" s="151">
        <v>0</v>
      </c>
      <c r="M244" s="262">
        <f t="shared" si="160"/>
        <v>0</v>
      </c>
      <c r="N244" s="608">
        <f t="shared" si="188"/>
        <v>0</v>
      </c>
      <c r="O244" s="151">
        <v>0</v>
      </c>
      <c r="P244" s="570">
        <f t="shared" si="189"/>
        <v>0</v>
      </c>
      <c r="Q244" s="182"/>
      <c r="R244" s="344">
        <f t="shared" ref="R244:R252" si="193">M244-O244</f>
        <v>0</v>
      </c>
      <c r="S244" s="570">
        <f t="shared" ref="S244:S252" si="194">IFERROR(R244/O244,0)</f>
        <v>0</v>
      </c>
      <c r="T244" s="182"/>
      <c r="U244" s="565">
        <v>0</v>
      </c>
      <c r="V244" s="570">
        <f t="shared" si="190"/>
        <v>0</v>
      </c>
      <c r="W244" s="564">
        <v>0</v>
      </c>
      <c r="X244" s="570">
        <f t="shared" si="191"/>
        <v>0</v>
      </c>
      <c r="Y244" s="564">
        <v>0</v>
      </c>
      <c r="Z244" s="570">
        <f t="shared" si="192"/>
        <v>0</v>
      </c>
      <c r="AA244" s="182"/>
    </row>
    <row r="245" spans="1:27">
      <c r="A245" s="182"/>
      <c r="B245" s="73"/>
      <c r="C245" s="69">
        <v>55.4</v>
      </c>
      <c r="D245" s="69"/>
      <c r="E245" s="78" t="s">
        <v>265</v>
      </c>
      <c r="F245" s="69"/>
      <c r="G245" s="70"/>
      <c r="H245" s="297"/>
      <c r="I245" s="151">
        <v>0</v>
      </c>
      <c r="J245" s="608">
        <f t="shared" si="187"/>
        <v>0</v>
      </c>
      <c r="K245" s="151">
        <v>0</v>
      </c>
      <c r="L245" s="151">
        <v>0</v>
      </c>
      <c r="M245" s="262">
        <f t="shared" ref="M245:M251" si="195">I245+K245-L245</f>
        <v>0</v>
      </c>
      <c r="N245" s="608">
        <f t="shared" si="188"/>
        <v>0</v>
      </c>
      <c r="O245" s="151">
        <v>0</v>
      </c>
      <c r="P245" s="570">
        <f t="shared" si="189"/>
        <v>0</v>
      </c>
      <c r="Q245" s="182"/>
      <c r="R245" s="344">
        <f t="shared" si="193"/>
        <v>0</v>
      </c>
      <c r="S245" s="570">
        <f t="shared" si="194"/>
        <v>0</v>
      </c>
      <c r="T245" s="182"/>
      <c r="U245" s="565">
        <v>0</v>
      </c>
      <c r="V245" s="570">
        <f t="shared" si="190"/>
        <v>0</v>
      </c>
      <c r="W245" s="564">
        <v>0</v>
      </c>
      <c r="X245" s="570">
        <f t="shared" si="191"/>
        <v>0</v>
      </c>
      <c r="Y245" s="564">
        <v>0</v>
      </c>
      <c r="Z245" s="570">
        <f t="shared" si="192"/>
        <v>0</v>
      </c>
      <c r="AA245" s="182"/>
    </row>
    <row r="246" spans="1:27">
      <c r="A246" s="182"/>
      <c r="B246" s="73"/>
      <c r="C246" s="69">
        <v>55.5</v>
      </c>
      <c r="D246" s="69"/>
      <c r="E246" s="78" t="s">
        <v>266</v>
      </c>
      <c r="F246" s="69"/>
      <c r="G246" s="70"/>
      <c r="H246" s="297"/>
      <c r="I246" s="151">
        <v>0</v>
      </c>
      <c r="J246" s="608">
        <f t="shared" si="187"/>
        <v>0</v>
      </c>
      <c r="K246" s="151">
        <v>0</v>
      </c>
      <c r="L246" s="151">
        <v>0</v>
      </c>
      <c r="M246" s="262">
        <f>I246+K246-L246</f>
        <v>0</v>
      </c>
      <c r="N246" s="608">
        <f t="shared" si="188"/>
        <v>0</v>
      </c>
      <c r="O246" s="151">
        <v>0</v>
      </c>
      <c r="P246" s="570">
        <f t="shared" si="189"/>
        <v>0</v>
      </c>
      <c r="Q246" s="182"/>
      <c r="R246" s="344">
        <f>M246-O246</f>
        <v>0</v>
      </c>
      <c r="S246" s="570">
        <f t="shared" si="194"/>
        <v>0</v>
      </c>
      <c r="T246" s="182"/>
      <c r="U246" s="565">
        <v>0</v>
      </c>
      <c r="V246" s="570">
        <f t="shared" si="190"/>
        <v>0</v>
      </c>
      <c r="W246" s="564">
        <v>0</v>
      </c>
      <c r="X246" s="570">
        <f t="shared" si="191"/>
        <v>0</v>
      </c>
      <c r="Y246" s="564">
        <v>0</v>
      </c>
      <c r="Z246" s="570">
        <f t="shared" si="192"/>
        <v>0</v>
      </c>
      <c r="AA246" s="182"/>
    </row>
    <row r="247" spans="1:27">
      <c r="A247" s="600"/>
      <c r="B247" s="657"/>
      <c r="C247" s="69">
        <v>55.6</v>
      </c>
      <c r="D247" s="69"/>
      <c r="E247" s="78" t="s">
        <v>141</v>
      </c>
      <c r="F247" s="69"/>
      <c r="G247" s="70"/>
      <c r="H247" s="297"/>
      <c r="I247" s="184">
        <f>'OTHER LIABILITIES - OTHERS'!E40</f>
        <v>0</v>
      </c>
      <c r="J247" s="608">
        <f t="shared" si="187"/>
        <v>0</v>
      </c>
      <c r="K247" s="184">
        <f>'OTHER LIABILITIES - OTHERS'!F40</f>
        <v>0</v>
      </c>
      <c r="L247" s="151">
        <v>0</v>
      </c>
      <c r="M247" s="262">
        <f>I247+K247-L247</f>
        <v>0</v>
      </c>
      <c r="N247" s="608">
        <f t="shared" si="188"/>
        <v>0</v>
      </c>
      <c r="O247" s="184">
        <f>'OTHER LIABILITIES - OTHERS'!I40</f>
        <v>0</v>
      </c>
      <c r="P247" s="570">
        <f t="shared" si="189"/>
        <v>0</v>
      </c>
      <c r="Q247" s="600"/>
      <c r="R247" s="344">
        <f>M247-O247</f>
        <v>0</v>
      </c>
      <c r="S247" s="570">
        <f t="shared" si="194"/>
        <v>0</v>
      </c>
      <c r="T247" s="600"/>
      <c r="U247" s="184">
        <f>'OTHER LIABILITIES - OTHERS'!O40</f>
        <v>0</v>
      </c>
      <c r="V247" s="570">
        <f t="shared" si="190"/>
        <v>0</v>
      </c>
      <c r="W247" s="184">
        <f>'OTHER LIABILITIES - OTHERS'!Q40</f>
        <v>0</v>
      </c>
      <c r="X247" s="570">
        <f t="shared" si="191"/>
        <v>0</v>
      </c>
      <c r="Y247" s="184">
        <f>'OTHER LIABILITIES - OTHERS'!S40</f>
        <v>0</v>
      </c>
      <c r="Z247" s="570">
        <f t="shared" si="192"/>
        <v>0</v>
      </c>
      <c r="AA247" s="600"/>
    </row>
    <row r="248" spans="1:27" ht="15">
      <c r="A248" s="182"/>
      <c r="B248" s="71">
        <v>56</v>
      </c>
      <c r="C248" s="65"/>
      <c r="D248" s="91" t="s">
        <v>267</v>
      </c>
      <c r="E248" s="65"/>
      <c r="F248" s="65"/>
      <c r="G248" s="66"/>
      <c r="H248" s="297"/>
      <c r="I248" s="262">
        <f>SUM(I249:I251)</f>
        <v>0</v>
      </c>
      <c r="J248" s="608">
        <f t="shared" si="187"/>
        <v>0</v>
      </c>
      <c r="K248" s="262">
        <f>SUM(K249:K251)</f>
        <v>0</v>
      </c>
      <c r="L248" s="262">
        <f>SUM(L249:L251)</f>
        <v>0</v>
      </c>
      <c r="M248" s="262">
        <f t="shared" si="195"/>
        <v>0</v>
      </c>
      <c r="N248" s="608">
        <f t="shared" si="188"/>
        <v>0</v>
      </c>
      <c r="O248" s="262">
        <f>SUM(O249:O251)</f>
        <v>0</v>
      </c>
      <c r="P248" s="570">
        <f t="shared" si="189"/>
        <v>0</v>
      </c>
      <c r="Q248" s="182"/>
      <c r="R248" s="344">
        <f t="shared" si="193"/>
        <v>0</v>
      </c>
      <c r="S248" s="570">
        <f t="shared" si="194"/>
        <v>0</v>
      </c>
      <c r="T248" s="182"/>
      <c r="U248" s="365">
        <f>SUM(U249:U251)</f>
        <v>0</v>
      </c>
      <c r="V248" s="570">
        <f t="shared" si="190"/>
        <v>0</v>
      </c>
      <c r="W248" s="344">
        <f>SUM(W249:W251)</f>
        <v>0</v>
      </c>
      <c r="X248" s="570">
        <f t="shared" si="191"/>
        <v>0</v>
      </c>
      <c r="Y248" s="344">
        <f t="shared" ref="Y248" si="196">SUM(Y249:Y251)</f>
        <v>0</v>
      </c>
      <c r="Z248" s="570">
        <f t="shared" si="192"/>
        <v>0</v>
      </c>
      <c r="AA248" s="182"/>
    </row>
    <row r="249" spans="1:27">
      <c r="A249" s="182"/>
      <c r="B249" s="73"/>
      <c r="C249" s="69">
        <v>56.1</v>
      </c>
      <c r="D249" s="69"/>
      <c r="E249" s="78" t="s">
        <v>194</v>
      </c>
      <c r="F249" s="69"/>
      <c r="G249" s="70"/>
      <c r="H249" s="297"/>
      <c r="I249" s="151">
        <v>0</v>
      </c>
      <c r="J249" s="608">
        <f t="shared" si="187"/>
        <v>0</v>
      </c>
      <c r="K249" s="151">
        <v>0</v>
      </c>
      <c r="L249" s="151">
        <v>0</v>
      </c>
      <c r="M249" s="262">
        <f t="shared" si="195"/>
        <v>0</v>
      </c>
      <c r="N249" s="608">
        <f t="shared" si="188"/>
        <v>0</v>
      </c>
      <c r="O249" s="151">
        <v>0</v>
      </c>
      <c r="P249" s="570">
        <f t="shared" si="189"/>
        <v>0</v>
      </c>
      <c r="Q249" s="182"/>
      <c r="R249" s="344">
        <f t="shared" si="193"/>
        <v>0</v>
      </c>
      <c r="S249" s="570">
        <f t="shared" si="194"/>
        <v>0</v>
      </c>
      <c r="T249" s="182"/>
      <c r="U249" s="565">
        <v>0</v>
      </c>
      <c r="V249" s="570">
        <f t="shared" si="190"/>
        <v>0</v>
      </c>
      <c r="W249" s="564">
        <v>0</v>
      </c>
      <c r="X249" s="570">
        <f t="shared" si="191"/>
        <v>0</v>
      </c>
      <c r="Y249" s="564">
        <v>0</v>
      </c>
      <c r="Z249" s="570">
        <f t="shared" si="192"/>
        <v>0</v>
      </c>
      <c r="AA249" s="182"/>
    </row>
    <row r="250" spans="1:27">
      <c r="A250" s="182"/>
      <c r="B250" s="73"/>
      <c r="C250" s="69">
        <v>56.2</v>
      </c>
      <c r="D250" s="69"/>
      <c r="E250" s="78" t="s">
        <v>195</v>
      </c>
      <c r="F250" s="69"/>
      <c r="G250" s="70"/>
      <c r="H250" s="297"/>
      <c r="I250" s="151">
        <v>0</v>
      </c>
      <c r="J250" s="608">
        <f t="shared" si="187"/>
        <v>0</v>
      </c>
      <c r="K250" s="151">
        <v>0</v>
      </c>
      <c r="L250" s="151">
        <v>0</v>
      </c>
      <c r="M250" s="262">
        <f t="shared" si="195"/>
        <v>0</v>
      </c>
      <c r="N250" s="608">
        <f t="shared" si="188"/>
        <v>0</v>
      </c>
      <c r="O250" s="151">
        <v>0</v>
      </c>
      <c r="P250" s="570">
        <f t="shared" si="189"/>
        <v>0</v>
      </c>
      <c r="Q250" s="182"/>
      <c r="R250" s="344">
        <f t="shared" si="193"/>
        <v>0</v>
      </c>
      <c r="S250" s="570">
        <f t="shared" si="194"/>
        <v>0</v>
      </c>
      <c r="T250" s="182"/>
      <c r="U250" s="565">
        <v>0</v>
      </c>
      <c r="V250" s="570">
        <f t="shared" si="190"/>
        <v>0</v>
      </c>
      <c r="W250" s="564">
        <v>0</v>
      </c>
      <c r="X250" s="570">
        <f t="shared" si="191"/>
        <v>0</v>
      </c>
      <c r="Y250" s="564">
        <v>0</v>
      </c>
      <c r="Z250" s="570">
        <f t="shared" si="192"/>
        <v>0</v>
      </c>
      <c r="AA250" s="182"/>
    </row>
    <row r="251" spans="1:27" ht="15" thickBot="1">
      <c r="A251" s="182"/>
      <c r="B251" s="335"/>
      <c r="C251" s="336">
        <v>56.3</v>
      </c>
      <c r="D251" s="358"/>
      <c r="E251" s="359" t="s">
        <v>196</v>
      </c>
      <c r="F251" s="336"/>
      <c r="G251" s="360"/>
      <c r="H251" s="309"/>
      <c r="I251" s="151">
        <v>0</v>
      </c>
      <c r="J251" s="608">
        <f t="shared" si="187"/>
        <v>0</v>
      </c>
      <c r="K251" s="563">
        <v>0</v>
      </c>
      <c r="L251" s="563">
        <v>0</v>
      </c>
      <c r="M251" s="612">
        <f t="shared" si="195"/>
        <v>0</v>
      </c>
      <c r="N251" s="608">
        <f t="shared" si="188"/>
        <v>0</v>
      </c>
      <c r="O251" s="767">
        <v>0</v>
      </c>
      <c r="P251" s="570">
        <f t="shared" si="189"/>
        <v>0</v>
      </c>
      <c r="Q251" s="182"/>
      <c r="R251" s="353">
        <f t="shared" si="193"/>
        <v>0</v>
      </c>
      <c r="S251" s="570">
        <f t="shared" si="194"/>
        <v>0</v>
      </c>
      <c r="T251" s="182"/>
      <c r="U251" s="565">
        <v>0</v>
      </c>
      <c r="V251" s="570">
        <f t="shared" si="190"/>
        <v>0</v>
      </c>
      <c r="W251" s="564">
        <v>0</v>
      </c>
      <c r="X251" s="570">
        <f t="shared" si="191"/>
        <v>0</v>
      </c>
      <c r="Y251" s="564">
        <v>0</v>
      </c>
      <c r="Z251" s="570">
        <f t="shared" si="192"/>
        <v>0</v>
      </c>
      <c r="AA251" s="182"/>
    </row>
    <row r="252" spans="1:27" s="44" customFormat="1" ht="15.75" thickBot="1">
      <c r="A252" s="188"/>
      <c r="B252" s="85" t="s">
        <v>268</v>
      </c>
      <c r="C252" s="86"/>
      <c r="D252" s="86"/>
      <c r="E252" s="86"/>
      <c r="F252" s="86"/>
      <c r="G252" s="92"/>
      <c r="H252" s="562"/>
      <c r="I252" s="278">
        <f>SUM(I248,I241,I228:I236,I218:I221,I211,I199:I203,I191:I196,I189,I186,I178:I181)</f>
        <v>0</v>
      </c>
      <c r="J252" s="610">
        <f t="shared" si="187"/>
        <v>0</v>
      </c>
      <c r="K252" s="278">
        <f>SUM(K248,K241,K228:K236,K218:K221,K211,K199:K203,K191:K196,K189,K186,K178:K181)</f>
        <v>0</v>
      </c>
      <c r="L252" s="278">
        <f>SUM(L248,L241,L228:L236,L218:L221,L211,L199:L203,L191:L196,L189,L186,L178:L181)</f>
        <v>0</v>
      </c>
      <c r="M252" s="278">
        <f>SUM(M248,M241,M228:M236,M218:M221,M211,M199:M203,M191:M196,M189,M186,M178:M181)</f>
        <v>0</v>
      </c>
      <c r="N252" s="610">
        <f t="shared" si="188"/>
        <v>0</v>
      </c>
      <c r="O252" s="768">
        <f>SUM(O248,O241,O228:O236,O218:O221,O211,O199:O203,O191:O196,O189,O186,O178:O181)</f>
        <v>0</v>
      </c>
      <c r="P252" s="770">
        <f t="shared" si="189"/>
        <v>0</v>
      </c>
      <c r="Q252" s="188"/>
      <c r="R252" s="161">
        <f t="shared" si="193"/>
        <v>0</v>
      </c>
      <c r="S252" s="162">
        <f t="shared" si="194"/>
        <v>0</v>
      </c>
      <c r="T252" s="188"/>
      <c r="U252" s="354">
        <f>SUM(U248,U241,U228:U236,U218:U221,U211,U199:U203,U191:U196,U189,U186,U178:U181)</f>
        <v>0</v>
      </c>
      <c r="V252" s="162">
        <f t="shared" si="190"/>
        <v>0</v>
      </c>
      <c r="W252" s="161">
        <f>SUM(W248,W241,W228:W236,W218:W221,W211,W199:W203,W191:W196,W189,W186,W178:W181)</f>
        <v>0</v>
      </c>
      <c r="X252" s="162">
        <f t="shared" si="191"/>
        <v>0</v>
      </c>
      <c r="Y252" s="161">
        <f>SUM(Y248,Y241,Y228:Y236,Y218:Y221,Y211,Y199:Y203,Y191:Y196,Y189,Y186,Y178:Y181)</f>
        <v>0</v>
      </c>
      <c r="Z252" s="770">
        <f t="shared" si="192"/>
        <v>0</v>
      </c>
      <c r="AA252" s="188"/>
    </row>
    <row r="253" spans="1:27" ht="15">
      <c r="A253" s="182"/>
      <c r="B253" s="73"/>
      <c r="C253" s="69"/>
      <c r="D253" s="69"/>
      <c r="E253" s="69"/>
      <c r="F253" s="69"/>
      <c r="G253" s="274"/>
      <c r="H253" s="44"/>
      <c r="I253" s="44"/>
      <c r="J253" s="44"/>
      <c r="K253" s="44"/>
      <c r="L253" s="44"/>
      <c r="M253" s="44"/>
      <c r="N253" s="44"/>
      <c r="O253" s="44"/>
      <c r="P253" s="15"/>
      <c r="Q253" s="182"/>
      <c r="R253" s="15"/>
      <c r="S253" s="569"/>
      <c r="T253" s="182"/>
      <c r="U253" s="46"/>
      <c r="V253" s="569"/>
      <c r="W253" s="15"/>
      <c r="X253" s="569"/>
      <c r="Y253" s="15"/>
      <c r="Z253" s="569"/>
      <c r="AA253" s="182"/>
    </row>
    <row r="254" spans="1:27" ht="15">
      <c r="A254" s="182"/>
      <c r="B254" s="73"/>
      <c r="C254" s="69"/>
      <c r="D254" s="273" t="s">
        <v>269</v>
      </c>
      <c r="E254" s="69"/>
      <c r="F254" s="69"/>
      <c r="G254" s="274"/>
      <c r="H254" s="44"/>
      <c r="I254" s="44"/>
      <c r="J254" s="44"/>
      <c r="K254" s="44"/>
      <c r="L254" s="44"/>
      <c r="M254" s="44"/>
      <c r="N254" s="44"/>
      <c r="O254" s="44"/>
      <c r="P254" s="15"/>
      <c r="Q254" s="182"/>
      <c r="R254" s="15"/>
      <c r="S254" s="569"/>
      <c r="T254" s="182"/>
      <c r="U254" s="46"/>
      <c r="V254" s="569"/>
      <c r="W254" s="15"/>
      <c r="X254" s="569"/>
      <c r="Y254" s="15"/>
      <c r="Z254" s="569"/>
      <c r="AA254" s="182"/>
    </row>
    <row r="255" spans="1:27" ht="15">
      <c r="A255" s="182"/>
      <c r="B255" s="71">
        <v>57</v>
      </c>
      <c r="C255" s="65"/>
      <c r="D255" s="64" t="s">
        <v>270</v>
      </c>
      <c r="E255" s="65"/>
      <c r="F255" s="65"/>
      <c r="G255" s="66"/>
      <c r="H255" s="44"/>
      <c r="I255" s="262">
        <f>SUM(I256:I257)</f>
        <v>0</v>
      </c>
      <c r="J255" s="608">
        <f t="shared" ref="J255:J280" si="197">IFERROR(I255/$I$280,0)</f>
        <v>0</v>
      </c>
      <c r="K255" s="262">
        <f>SUM(K256:K257)</f>
        <v>0</v>
      </c>
      <c r="L255" s="262">
        <f>SUM(L256:L257)</f>
        <v>0</v>
      </c>
      <c r="M255" s="262">
        <f>I255+K255-L255</f>
        <v>0</v>
      </c>
      <c r="N255" s="608">
        <f t="shared" ref="N255:N280" si="198">IFERROR(M255/$M$280,0)</f>
        <v>0</v>
      </c>
      <c r="O255" s="262">
        <f>SUM(O256:O257)</f>
        <v>0</v>
      </c>
      <c r="P255" s="570">
        <f t="shared" ref="P255:P280" si="199">IFERROR(O255/$O$280,0)</f>
        <v>0</v>
      </c>
      <c r="Q255" s="182"/>
      <c r="R255" s="344">
        <f t="shared" ref="R255:R278" si="200">M255-O255</f>
        <v>0</v>
      </c>
      <c r="S255" s="570">
        <f>IFERROR(R255/O255,0)</f>
        <v>0</v>
      </c>
      <c r="T255" s="182"/>
      <c r="U255" s="365">
        <f>SUM(U256:U257)</f>
        <v>0</v>
      </c>
      <c r="V255" s="570">
        <f t="shared" ref="V255:V280" si="201">IFERROR(U255/$U$280,0)</f>
        <v>0</v>
      </c>
      <c r="W255" s="344">
        <f>SUM(W256:W257)</f>
        <v>0</v>
      </c>
      <c r="X255" s="570">
        <f t="shared" ref="X255:X280" si="202">IFERROR(W255/$W$280,0)</f>
        <v>0</v>
      </c>
      <c r="Y255" s="344">
        <f t="shared" ref="Y255" si="203">SUM(Y256:Y257)</f>
        <v>0</v>
      </c>
      <c r="Z255" s="570">
        <f t="shared" ref="Z255:Z280" si="204">IFERROR(Y255/$Y$280,0)</f>
        <v>0</v>
      </c>
      <c r="AA255" s="182"/>
    </row>
    <row r="256" spans="1:27">
      <c r="A256" s="182"/>
      <c r="B256" s="73"/>
      <c r="C256" s="69">
        <v>57.1</v>
      </c>
      <c r="D256" s="68"/>
      <c r="E256" s="68" t="s">
        <v>271</v>
      </c>
      <c r="F256" s="69"/>
      <c r="G256" s="70"/>
      <c r="H256" s="44"/>
      <c r="I256" s="151">
        <v>0</v>
      </c>
      <c r="J256" s="608">
        <f t="shared" si="197"/>
        <v>0</v>
      </c>
      <c r="K256" s="151">
        <v>0</v>
      </c>
      <c r="L256" s="151">
        <v>0</v>
      </c>
      <c r="M256" s="262">
        <f t="shared" ref="M256:M279" si="205">I256+K256-L256</f>
        <v>0</v>
      </c>
      <c r="N256" s="608">
        <f t="shared" si="198"/>
        <v>0</v>
      </c>
      <c r="O256" s="151">
        <v>0</v>
      </c>
      <c r="P256" s="570">
        <f t="shared" si="199"/>
        <v>0</v>
      </c>
      <c r="Q256" s="182"/>
      <c r="R256" s="344">
        <f t="shared" si="200"/>
        <v>0</v>
      </c>
      <c r="S256" s="570">
        <f t="shared" ref="S256:S273" si="206">IFERROR(R256/O256,0)</f>
        <v>0</v>
      </c>
      <c r="T256" s="182"/>
      <c r="U256" s="565">
        <v>0</v>
      </c>
      <c r="V256" s="570">
        <f t="shared" si="201"/>
        <v>0</v>
      </c>
      <c r="W256" s="564">
        <v>0</v>
      </c>
      <c r="X256" s="570">
        <f t="shared" si="202"/>
        <v>0</v>
      </c>
      <c r="Y256" s="564">
        <v>0</v>
      </c>
      <c r="Z256" s="570">
        <f t="shared" si="204"/>
        <v>0</v>
      </c>
      <c r="AA256" s="182"/>
    </row>
    <row r="257" spans="1:27">
      <c r="A257" s="182"/>
      <c r="B257" s="73"/>
      <c r="C257" s="69">
        <v>57.2</v>
      </c>
      <c r="D257" s="68"/>
      <c r="E257" s="68" t="s">
        <v>272</v>
      </c>
      <c r="F257" s="69"/>
      <c r="G257" s="70"/>
      <c r="H257" s="44"/>
      <c r="I257" s="151">
        <v>0</v>
      </c>
      <c r="J257" s="608">
        <f t="shared" si="197"/>
        <v>0</v>
      </c>
      <c r="K257" s="151">
        <v>0</v>
      </c>
      <c r="L257" s="151">
        <v>0</v>
      </c>
      <c r="M257" s="262">
        <f t="shared" si="205"/>
        <v>0</v>
      </c>
      <c r="N257" s="608">
        <f t="shared" si="198"/>
        <v>0</v>
      </c>
      <c r="O257" s="151">
        <v>0</v>
      </c>
      <c r="P257" s="570">
        <f t="shared" si="199"/>
        <v>0</v>
      </c>
      <c r="Q257" s="182"/>
      <c r="R257" s="344">
        <f t="shared" si="200"/>
        <v>0</v>
      </c>
      <c r="S257" s="570">
        <f t="shared" si="206"/>
        <v>0</v>
      </c>
      <c r="T257" s="182"/>
      <c r="U257" s="565">
        <v>0</v>
      </c>
      <c r="V257" s="570">
        <f t="shared" si="201"/>
        <v>0</v>
      </c>
      <c r="W257" s="564">
        <v>0</v>
      </c>
      <c r="X257" s="570">
        <f t="shared" si="202"/>
        <v>0</v>
      </c>
      <c r="Y257" s="564">
        <v>0</v>
      </c>
      <c r="Z257" s="570">
        <f t="shared" si="204"/>
        <v>0</v>
      </c>
      <c r="AA257" s="182"/>
    </row>
    <row r="258" spans="1:27" ht="15">
      <c r="A258" s="182"/>
      <c r="B258" s="71">
        <v>58</v>
      </c>
      <c r="C258" s="65"/>
      <c r="D258" s="64" t="s">
        <v>273</v>
      </c>
      <c r="E258" s="64"/>
      <c r="F258" s="65"/>
      <c r="G258" s="275"/>
      <c r="H258" s="44"/>
      <c r="I258" s="151">
        <v>0</v>
      </c>
      <c r="J258" s="608">
        <f t="shared" si="197"/>
        <v>0</v>
      </c>
      <c r="K258" s="151">
        <v>0</v>
      </c>
      <c r="L258" s="151">
        <v>0</v>
      </c>
      <c r="M258" s="262">
        <f t="shared" si="205"/>
        <v>0</v>
      </c>
      <c r="N258" s="608">
        <f t="shared" si="198"/>
        <v>0</v>
      </c>
      <c r="O258" s="151">
        <v>0</v>
      </c>
      <c r="P258" s="570">
        <f t="shared" si="199"/>
        <v>0</v>
      </c>
      <c r="Q258" s="182"/>
      <c r="R258" s="344">
        <f t="shared" si="200"/>
        <v>0</v>
      </c>
      <c r="S258" s="570">
        <f t="shared" si="206"/>
        <v>0</v>
      </c>
      <c r="T258" s="182"/>
      <c r="U258" s="565">
        <v>0</v>
      </c>
      <c r="V258" s="570">
        <f t="shared" si="201"/>
        <v>0</v>
      </c>
      <c r="W258" s="564">
        <v>0</v>
      </c>
      <c r="X258" s="570">
        <f t="shared" si="202"/>
        <v>0</v>
      </c>
      <c r="Y258" s="564">
        <v>0</v>
      </c>
      <c r="Z258" s="570">
        <f t="shared" si="204"/>
        <v>0</v>
      </c>
      <c r="AA258" s="182"/>
    </row>
    <row r="259" spans="1:27" ht="15">
      <c r="A259" s="182"/>
      <c r="B259" s="71">
        <v>59</v>
      </c>
      <c r="C259" s="65"/>
      <c r="D259" s="64" t="s">
        <v>274</v>
      </c>
      <c r="E259" s="65"/>
      <c r="F259" s="65"/>
      <c r="G259" s="66"/>
      <c r="H259" s="44"/>
      <c r="I259" s="151">
        <v>0</v>
      </c>
      <c r="J259" s="608">
        <f t="shared" si="197"/>
        <v>0</v>
      </c>
      <c r="K259" s="151">
        <v>0</v>
      </c>
      <c r="L259" s="151">
        <v>0</v>
      </c>
      <c r="M259" s="262">
        <f t="shared" si="205"/>
        <v>0</v>
      </c>
      <c r="N259" s="608">
        <f t="shared" si="198"/>
        <v>0</v>
      </c>
      <c r="O259" s="151">
        <v>0</v>
      </c>
      <c r="P259" s="570">
        <f t="shared" si="199"/>
        <v>0</v>
      </c>
      <c r="Q259" s="182"/>
      <c r="R259" s="344">
        <f t="shared" si="200"/>
        <v>0</v>
      </c>
      <c r="S259" s="570">
        <f t="shared" si="206"/>
        <v>0</v>
      </c>
      <c r="T259" s="182"/>
      <c r="U259" s="565">
        <v>0</v>
      </c>
      <c r="V259" s="570">
        <f t="shared" si="201"/>
        <v>0</v>
      </c>
      <c r="W259" s="564">
        <v>0</v>
      </c>
      <c r="X259" s="570">
        <f t="shared" si="202"/>
        <v>0</v>
      </c>
      <c r="Y259" s="564">
        <v>0</v>
      </c>
      <c r="Z259" s="570">
        <f t="shared" si="204"/>
        <v>0</v>
      </c>
      <c r="AA259" s="182"/>
    </row>
    <row r="260" spans="1:27" ht="15">
      <c r="A260" s="182"/>
      <c r="B260" s="71">
        <v>60</v>
      </c>
      <c r="C260" s="65"/>
      <c r="D260" s="64" t="s">
        <v>275</v>
      </c>
      <c r="E260" s="65"/>
      <c r="F260" s="65"/>
      <c r="G260" s="66"/>
      <c r="H260" s="44"/>
      <c r="I260" s="151">
        <v>0</v>
      </c>
      <c r="J260" s="608">
        <f t="shared" si="197"/>
        <v>0</v>
      </c>
      <c r="K260" s="151">
        <v>0</v>
      </c>
      <c r="L260" s="151">
        <v>0</v>
      </c>
      <c r="M260" s="262">
        <f t="shared" si="205"/>
        <v>0</v>
      </c>
      <c r="N260" s="608">
        <f t="shared" si="198"/>
        <v>0</v>
      </c>
      <c r="O260" s="151">
        <v>0</v>
      </c>
      <c r="P260" s="570">
        <f t="shared" si="199"/>
        <v>0</v>
      </c>
      <c r="Q260" s="182"/>
      <c r="R260" s="344">
        <f t="shared" si="200"/>
        <v>0</v>
      </c>
      <c r="S260" s="570">
        <f t="shared" si="206"/>
        <v>0</v>
      </c>
      <c r="T260" s="182"/>
      <c r="U260" s="565">
        <v>0</v>
      </c>
      <c r="V260" s="570">
        <f t="shared" si="201"/>
        <v>0</v>
      </c>
      <c r="W260" s="564">
        <v>0</v>
      </c>
      <c r="X260" s="570">
        <f t="shared" si="202"/>
        <v>0</v>
      </c>
      <c r="Y260" s="564">
        <v>0</v>
      </c>
      <c r="Z260" s="570">
        <f t="shared" si="204"/>
        <v>0</v>
      </c>
      <c r="AA260" s="182"/>
    </row>
    <row r="261" spans="1:27" ht="15">
      <c r="A261" s="182"/>
      <c r="B261" s="71">
        <v>61</v>
      </c>
      <c r="C261" s="65"/>
      <c r="D261" s="64" t="s">
        <v>276</v>
      </c>
      <c r="E261" s="65"/>
      <c r="F261" s="65"/>
      <c r="G261" s="66"/>
      <c r="H261" s="44"/>
      <c r="I261" s="151">
        <v>0</v>
      </c>
      <c r="J261" s="608">
        <f t="shared" si="197"/>
        <v>0</v>
      </c>
      <c r="K261" s="151">
        <v>0</v>
      </c>
      <c r="L261" s="151">
        <v>0</v>
      </c>
      <c r="M261" s="262">
        <f t="shared" si="205"/>
        <v>0</v>
      </c>
      <c r="N261" s="608">
        <f t="shared" si="198"/>
        <v>0</v>
      </c>
      <c r="O261" s="151">
        <v>0</v>
      </c>
      <c r="P261" s="570">
        <f t="shared" si="199"/>
        <v>0</v>
      </c>
      <c r="Q261" s="182"/>
      <c r="R261" s="344">
        <f t="shared" si="200"/>
        <v>0</v>
      </c>
      <c r="S261" s="570">
        <f t="shared" si="206"/>
        <v>0</v>
      </c>
      <c r="T261" s="182"/>
      <c r="U261" s="565">
        <v>0</v>
      </c>
      <c r="V261" s="570">
        <f t="shared" si="201"/>
        <v>0</v>
      </c>
      <c r="W261" s="564">
        <v>0</v>
      </c>
      <c r="X261" s="570">
        <f t="shared" si="202"/>
        <v>0</v>
      </c>
      <c r="Y261" s="564">
        <v>0</v>
      </c>
      <c r="Z261" s="570">
        <f t="shared" si="204"/>
        <v>0</v>
      </c>
      <c r="AA261" s="182"/>
    </row>
    <row r="262" spans="1:27" ht="15">
      <c r="A262" s="182"/>
      <c r="B262" s="71">
        <v>62</v>
      </c>
      <c r="C262" s="65"/>
      <c r="D262" s="64" t="s">
        <v>277</v>
      </c>
      <c r="E262" s="65"/>
      <c r="F262" s="65"/>
      <c r="G262" s="66"/>
      <c r="H262" s="44"/>
      <c r="I262" s="151">
        <v>0</v>
      </c>
      <c r="J262" s="608">
        <f t="shared" si="197"/>
        <v>0</v>
      </c>
      <c r="K262" s="151">
        <v>0</v>
      </c>
      <c r="L262" s="151">
        <v>0</v>
      </c>
      <c r="M262" s="262">
        <f t="shared" si="205"/>
        <v>0</v>
      </c>
      <c r="N262" s="608">
        <f t="shared" si="198"/>
        <v>0</v>
      </c>
      <c r="O262" s="151">
        <v>0</v>
      </c>
      <c r="P262" s="570">
        <f t="shared" si="199"/>
        <v>0</v>
      </c>
      <c r="Q262" s="182"/>
      <c r="R262" s="344">
        <f t="shared" si="200"/>
        <v>0</v>
      </c>
      <c r="S262" s="570">
        <f t="shared" si="206"/>
        <v>0</v>
      </c>
      <c r="T262" s="182"/>
      <c r="U262" s="565">
        <v>0</v>
      </c>
      <c r="V262" s="570">
        <f t="shared" si="201"/>
        <v>0</v>
      </c>
      <c r="W262" s="564">
        <v>0</v>
      </c>
      <c r="X262" s="570">
        <f t="shared" si="202"/>
        <v>0</v>
      </c>
      <c r="Y262" s="564">
        <v>0</v>
      </c>
      <c r="Z262" s="570">
        <f t="shared" si="204"/>
        <v>0</v>
      </c>
      <c r="AA262" s="182"/>
    </row>
    <row r="263" spans="1:27" ht="15">
      <c r="A263" s="182"/>
      <c r="B263" s="71">
        <v>63</v>
      </c>
      <c r="C263" s="65"/>
      <c r="D263" s="64" t="s">
        <v>278</v>
      </c>
      <c r="E263" s="65"/>
      <c r="F263" s="65"/>
      <c r="G263" s="66"/>
      <c r="H263" s="44"/>
      <c r="I263" s="262">
        <f>SUM(I264:I268)</f>
        <v>0</v>
      </c>
      <c r="J263" s="608">
        <f t="shared" si="197"/>
        <v>0</v>
      </c>
      <c r="K263" s="262">
        <f>SUM(K264:K268)</f>
        <v>0</v>
      </c>
      <c r="L263" s="262">
        <f>SUM(L264:L268)</f>
        <v>0</v>
      </c>
      <c r="M263" s="262">
        <f t="shared" ref="M263:M269" si="207">I263+K263-L263</f>
        <v>0</v>
      </c>
      <c r="N263" s="608">
        <f t="shared" si="198"/>
        <v>0</v>
      </c>
      <c r="O263" s="262">
        <f>SUM(O264:O268)</f>
        <v>0</v>
      </c>
      <c r="P263" s="570">
        <f t="shared" si="199"/>
        <v>0</v>
      </c>
      <c r="Q263" s="182"/>
      <c r="R263" s="344">
        <f>M263-O263</f>
        <v>0</v>
      </c>
      <c r="S263" s="570">
        <f t="shared" si="206"/>
        <v>0</v>
      </c>
      <c r="T263" s="182"/>
      <c r="U263" s="365">
        <f>SUM(U264:U268)</f>
        <v>0</v>
      </c>
      <c r="V263" s="570">
        <f t="shared" si="201"/>
        <v>0</v>
      </c>
      <c r="W263" s="365">
        <f>SUM(W264:W268)</f>
        <v>0</v>
      </c>
      <c r="X263" s="570">
        <f t="shared" si="202"/>
        <v>0</v>
      </c>
      <c r="Y263" s="365">
        <f>SUM(Y264:Y268)</f>
        <v>0</v>
      </c>
      <c r="Z263" s="570">
        <f t="shared" si="204"/>
        <v>0</v>
      </c>
      <c r="AA263" s="182"/>
    </row>
    <row r="264" spans="1:27">
      <c r="A264" s="182"/>
      <c r="B264" s="73"/>
      <c r="C264" s="69">
        <v>63.1</v>
      </c>
      <c r="D264" s="68"/>
      <c r="E264" s="68" t="s">
        <v>279</v>
      </c>
      <c r="F264" s="68"/>
      <c r="G264" s="68"/>
      <c r="H264" s="44"/>
      <c r="I264" s="151">
        <v>0</v>
      </c>
      <c r="J264" s="608">
        <f t="shared" si="197"/>
        <v>0</v>
      </c>
      <c r="K264" s="151">
        <v>0</v>
      </c>
      <c r="L264" s="151">
        <v>0</v>
      </c>
      <c r="M264" s="262">
        <f t="shared" si="207"/>
        <v>0</v>
      </c>
      <c r="N264" s="608">
        <f t="shared" si="198"/>
        <v>0</v>
      </c>
      <c r="O264" s="151">
        <v>0</v>
      </c>
      <c r="P264" s="570">
        <f t="shared" si="199"/>
        <v>0</v>
      </c>
      <c r="Q264" s="182"/>
      <c r="R264" s="344">
        <f t="shared" si="200"/>
        <v>0</v>
      </c>
      <c r="S264" s="570">
        <f t="shared" si="206"/>
        <v>0</v>
      </c>
      <c r="T264" s="182"/>
      <c r="U264" s="565">
        <v>0</v>
      </c>
      <c r="V264" s="570">
        <f t="shared" si="201"/>
        <v>0</v>
      </c>
      <c r="W264" s="564">
        <v>0</v>
      </c>
      <c r="X264" s="570">
        <f t="shared" si="202"/>
        <v>0</v>
      </c>
      <c r="Y264" s="564">
        <v>0</v>
      </c>
      <c r="Z264" s="570">
        <f t="shared" si="204"/>
        <v>0</v>
      </c>
      <c r="AA264" s="182"/>
    </row>
    <row r="265" spans="1:27">
      <c r="A265" s="182"/>
      <c r="B265" s="73"/>
      <c r="C265" s="69">
        <v>63.2</v>
      </c>
      <c r="D265" s="68"/>
      <c r="E265" s="68" t="s">
        <v>280</v>
      </c>
      <c r="F265" s="68"/>
      <c r="G265" s="68"/>
      <c r="H265" s="44"/>
      <c r="I265" s="151">
        <v>0</v>
      </c>
      <c r="J265" s="608">
        <f t="shared" si="197"/>
        <v>0</v>
      </c>
      <c r="K265" s="151">
        <v>0</v>
      </c>
      <c r="L265" s="151">
        <v>0</v>
      </c>
      <c r="M265" s="262">
        <f t="shared" si="207"/>
        <v>0</v>
      </c>
      <c r="N265" s="608">
        <f t="shared" si="198"/>
        <v>0</v>
      </c>
      <c r="O265" s="151">
        <v>0</v>
      </c>
      <c r="P265" s="570">
        <f t="shared" si="199"/>
        <v>0</v>
      </c>
      <c r="Q265" s="182"/>
      <c r="R265" s="344">
        <f t="shared" si="200"/>
        <v>0</v>
      </c>
      <c r="S265" s="570">
        <f t="shared" si="206"/>
        <v>0</v>
      </c>
      <c r="T265" s="182"/>
      <c r="U265" s="565">
        <v>0</v>
      </c>
      <c r="V265" s="570">
        <f t="shared" si="201"/>
        <v>0</v>
      </c>
      <c r="W265" s="564">
        <v>0</v>
      </c>
      <c r="X265" s="570">
        <f t="shared" si="202"/>
        <v>0</v>
      </c>
      <c r="Y265" s="564">
        <v>0</v>
      </c>
      <c r="Z265" s="570">
        <f t="shared" si="204"/>
        <v>0</v>
      </c>
      <c r="AA265" s="182"/>
    </row>
    <row r="266" spans="1:27">
      <c r="A266" s="182"/>
      <c r="B266" s="73"/>
      <c r="C266" s="69">
        <v>63.3</v>
      </c>
      <c r="D266" s="68"/>
      <c r="E266" s="68" t="s">
        <v>281</v>
      </c>
      <c r="F266" s="68"/>
      <c r="G266" s="68"/>
      <c r="H266" s="44"/>
      <c r="I266" s="151">
        <v>0</v>
      </c>
      <c r="J266" s="608">
        <f t="shared" si="197"/>
        <v>0</v>
      </c>
      <c r="K266" s="151">
        <v>0</v>
      </c>
      <c r="L266" s="594">
        <f>L175</f>
        <v>0</v>
      </c>
      <c r="M266" s="262">
        <f t="shared" si="207"/>
        <v>0</v>
      </c>
      <c r="N266" s="608">
        <f t="shared" si="198"/>
        <v>0</v>
      </c>
      <c r="O266" s="151">
        <v>0</v>
      </c>
      <c r="P266" s="570">
        <f t="shared" si="199"/>
        <v>0</v>
      </c>
      <c r="Q266" s="182"/>
      <c r="R266" s="344">
        <f t="shared" si="200"/>
        <v>0</v>
      </c>
      <c r="S266" s="570">
        <f t="shared" si="206"/>
        <v>0</v>
      </c>
      <c r="T266" s="182"/>
      <c r="U266" s="565">
        <v>0</v>
      </c>
      <c r="V266" s="570">
        <f t="shared" si="201"/>
        <v>0</v>
      </c>
      <c r="W266" s="564">
        <v>0</v>
      </c>
      <c r="X266" s="570">
        <f t="shared" si="202"/>
        <v>0</v>
      </c>
      <c r="Y266" s="564">
        <v>0</v>
      </c>
      <c r="Z266" s="570">
        <f t="shared" si="204"/>
        <v>0</v>
      </c>
      <c r="AA266" s="182"/>
    </row>
    <row r="267" spans="1:27">
      <c r="A267" s="182"/>
      <c r="B267" s="73"/>
      <c r="C267" s="69">
        <v>63.4</v>
      </c>
      <c r="D267" s="68"/>
      <c r="E267" s="68" t="s">
        <v>908</v>
      </c>
      <c r="F267" s="68"/>
      <c r="G267" s="68"/>
      <c r="H267" s="44"/>
      <c r="I267" s="151">
        <v>0</v>
      </c>
      <c r="J267" s="608">
        <f t="shared" si="197"/>
        <v>0</v>
      </c>
      <c r="K267" s="151">
        <v>0</v>
      </c>
      <c r="L267" s="593">
        <v>0</v>
      </c>
      <c r="M267" s="262">
        <f t="shared" si="207"/>
        <v>0</v>
      </c>
      <c r="N267" s="608">
        <f t="shared" si="198"/>
        <v>0</v>
      </c>
      <c r="O267" s="151">
        <v>0</v>
      </c>
      <c r="P267" s="570">
        <f t="shared" si="199"/>
        <v>0</v>
      </c>
      <c r="Q267" s="182"/>
      <c r="R267" s="344">
        <f>M267-O267</f>
        <v>0</v>
      </c>
      <c r="S267" s="570">
        <f t="shared" si="206"/>
        <v>0</v>
      </c>
      <c r="T267" s="182"/>
      <c r="U267" s="565">
        <v>0</v>
      </c>
      <c r="V267" s="570">
        <f t="shared" si="201"/>
        <v>0</v>
      </c>
      <c r="W267" s="564">
        <v>0</v>
      </c>
      <c r="X267" s="570">
        <f t="shared" si="202"/>
        <v>0</v>
      </c>
      <c r="Y267" s="564">
        <v>0</v>
      </c>
      <c r="Z267" s="570">
        <f t="shared" si="204"/>
        <v>0</v>
      </c>
      <c r="AA267" s="182"/>
    </row>
    <row r="268" spans="1:27" ht="15">
      <c r="A268" s="600"/>
      <c r="B268" s="657"/>
      <c r="C268" s="785">
        <v>63.5</v>
      </c>
      <c r="D268" s="786"/>
      <c r="E268" s="786" t="s">
        <v>907</v>
      </c>
      <c r="F268" s="786"/>
      <c r="G268" s="786"/>
      <c r="H268" s="44"/>
      <c r="I268" s="151">
        <v>0</v>
      </c>
      <c r="J268" s="608">
        <f t="shared" si="197"/>
        <v>0</v>
      </c>
      <c r="K268" s="151">
        <v>0</v>
      </c>
      <c r="L268" s="593">
        <v>0</v>
      </c>
      <c r="M268" s="262">
        <f>I268+K268-L268</f>
        <v>0</v>
      </c>
      <c r="N268" s="608">
        <f t="shared" si="198"/>
        <v>0</v>
      </c>
      <c r="O268" s="151">
        <v>0</v>
      </c>
      <c r="P268" s="570">
        <f t="shared" si="199"/>
        <v>0</v>
      </c>
      <c r="Q268" s="600"/>
      <c r="R268" s="344">
        <f>M268-O268</f>
        <v>0</v>
      </c>
      <c r="S268" s="570">
        <f t="shared" ref="S268" si="208">IFERROR(R268/O268,0)</f>
        <v>0</v>
      </c>
      <c r="T268" s="600"/>
      <c r="U268" s="565">
        <v>0</v>
      </c>
      <c r="V268" s="570">
        <f t="shared" si="201"/>
        <v>0</v>
      </c>
      <c r="W268" s="564">
        <v>0</v>
      </c>
      <c r="X268" s="570">
        <f t="shared" si="202"/>
        <v>0</v>
      </c>
      <c r="Y268" s="564">
        <v>0</v>
      </c>
      <c r="Z268" s="570">
        <f t="shared" si="204"/>
        <v>0</v>
      </c>
      <c r="AA268" s="600"/>
    </row>
    <row r="269" spans="1:27" ht="15">
      <c r="A269" s="182"/>
      <c r="B269" s="71">
        <v>64</v>
      </c>
      <c r="C269" s="65"/>
      <c r="D269" s="64" t="s">
        <v>282</v>
      </c>
      <c r="E269" s="65"/>
      <c r="F269" s="65"/>
      <c r="G269" s="275"/>
      <c r="H269" s="44"/>
      <c r="I269" s="151">
        <v>0</v>
      </c>
      <c r="J269" s="608">
        <f t="shared" si="197"/>
        <v>0</v>
      </c>
      <c r="K269" s="151">
        <v>0</v>
      </c>
      <c r="L269" s="151">
        <v>0</v>
      </c>
      <c r="M269" s="262">
        <f t="shared" si="207"/>
        <v>0</v>
      </c>
      <c r="N269" s="608">
        <f t="shared" si="198"/>
        <v>0</v>
      </c>
      <c r="O269" s="151">
        <v>0</v>
      </c>
      <c r="P269" s="570">
        <f t="shared" si="199"/>
        <v>0</v>
      </c>
      <c r="Q269" s="182"/>
      <c r="R269" s="344">
        <f t="shared" si="200"/>
        <v>0</v>
      </c>
      <c r="S269" s="570">
        <f t="shared" si="206"/>
        <v>0</v>
      </c>
      <c r="T269" s="182"/>
      <c r="U269" s="565">
        <v>0</v>
      </c>
      <c r="V269" s="570">
        <f t="shared" si="201"/>
        <v>0</v>
      </c>
      <c r="W269" s="564">
        <v>0</v>
      </c>
      <c r="X269" s="570">
        <f t="shared" si="202"/>
        <v>0</v>
      </c>
      <c r="Y269" s="564">
        <v>0</v>
      </c>
      <c r="Z269" s="570">
        <f t="shared" si="204"/>
        <v>0</v>
      </c>
      <c r="AA269" s="182"/>
    </row>
    <row r="270" spans="1:27" ht="15">
      <c r="A270" s="182"/>
      <c r="B270" s="71">
        <v>65</v>
      </c>
      <c r="C270" s="65"/>
      <c r="D270" s="64" t="s">
        <v>283</v>
      </c>
      <c r="E270" s="65"/>
      <c r="F270" s="65"/>
      <c r="G270" s="275"/>
      <c r="H270" s="44"/>
      <c r="I270" s="262">
        <f>SUM(I271:I276)</f>
        <v>0</v>
      </c>
      <c r="J270" s="608">
        <f t="shared" si="197"/>
        <v>0</v>
      </c>
      <c r="K270" s="262">
        <f>SUM(K271:K276)</f>
        <v>0</v>
      </c>
      <c r="L270" s="262">
        <f>SUM(L271:L276)</f>
        <v>0</v>
      </c>
      <c r="M270" s="262">
        <f t="shared" si="205"/>
        <v>0</v>
      </c>
      <c r="N270" s="608">
        <f t="shared" si="198"/>
        <v>0</v>
      </c>
      <c r="O270" s="262">
        <f>SUM(O271:O276)</f>
        <v>0</v>
      </c>
      <c r="P270" s="570">
        <f t="shared" si="199"/>
        <v>0</v>
      </c>
      <c r="Q270" s="182"/>
      <c r="R270" s="344">
        <f t="shared" si="200"/>
        <v>0</v>
      </c>
      <c r="S270" s="570">
        <f t="shared" si="206"/>
        <v>0</v>
      </c>
      <c r="T270" s="182"/>
      <c r="U270" s="365">
        <f>SUM(U271:U276)</f>
        <v>0</v>
      </c>
      <c r="V270" s="570">
        <f t="shared" si="201"/>
        <v>0</v>
      </c>
      <c r="W270" s="344">
        <f>SUM(W271:W276)</f>
        <v>0</v>
      </c>
      <c r="X270" s="570">
        <f t="shared" si="202"/>
        <v>0</v>
      </c>
      <c r="Y270" s="344">
        <f t="shared" ref="Y270" si="209">SUM(Y271:Y276)</f>
        <v>0</v>
      </c>
      <c r="Z270" s="570">
        <f t="shared" si="204"/>
        <v>0</v>
      </c>
      <c r="AA270" s="182"/>
    </row>
    <row r="271" spans="1:27">
      <c r="A271" s="182"/>
      <c r="B271" s="73"/>
      <c r="C271" s="69">
        <v>65.099999999999994</v>
      </c>
      <c r="D271" s="69"/>
      <c r="E271" s="68" t="s">
        <v>284</v>
      </c>
      <c r="F271" s="69"/>
      <c r="G271" s="70"/>
      <c r="H271" s="44"/>
      <c r="I271" s="151">
        <v>0</v>
      </c>
      <c r="J271" s="608">
        <f t="shared" si="197"/>
        <v>0</v>
      </c>
      <c r="K271" s="151">
        <v>0</v>
      </c>
      <c r="L271" s="151">
        <v>0</v>
      </c>
      <c r="M271" s="262">
        <f t="shared" si="205"/>
        <v>0</v>
      </c>
      <c r="N271" s="608">
        <f t="shared" si="198"/>
        <v>0</v>
      </c>
      <c r="O271" s="151">
        <v>0</v>
      </c>
      <c r="P271" s="570">
        <f t="shared" si="199"/>
        <v>0</v>
      </c>
      <c r="Q271" s="182"/>
      <c r="R271" s="344">
        <f t="shared" si="200"/>
        <v>0</v>
      </c>
      <c r="S271" s="570">
        <f t="shared" si="206"/>
        <v>0</v>
      </c>
      <c r="T271" s="182"/>
      <c r="U271" s="565">
        <v>0</v>
      </c>
      <c r="V271" s="570">
        <f t="shared" si="201"/>
        <v>0</v>
      </c>
      <c r="W271" s="564">
        <v>0</v>
      </c>
      <c r="X271" s="570">
        <f t="shared" si="202"/>
        <v>0</v>
      </c>
      <c r="Y271" s="564">
        <v>0</v>
      </c>
      <c r="Z271" s="570">
        <f t="shared" si="204"/>
        <v>0</v>
      </c>
      <c r="AA271" s="182"/>
    </row>
    <row r="272" spans="1:27">
      <c r="A272" s="182"/>
      <c r="B272" s="73"/>
      <c r="C272" s="69">
        <v>65.2</v>
      </c>
      <c r="D272" s="69"/>
      <c r="E272" s="68" t="s">
        <v>285</v>
      </c>
      <c r="F272" s="69"/>
      <c r="G272" s="72"/>
      <c r="H272" s="44"/>
      <c r="I272" s="151">
        <v>0</v>
      </c>
      <c r="J272" s="608">
        <f t="shared" si="197"/>
        <v>0</v>
      </c>
      <c r="K272" s="151">
        <v>0</v>
      </c>
      <c r="L272" s="151">
        <v>0</v>
      </c>
      <c r="M272" s="262">
        <f t="shared" si="205"/>
        <v>0</v>
      </c>
      <c r="N272" s="608">
        <f t="shared" si="198"/>
        <v>0</v>
      </c>
      <c r="O272" s="151">
        <v>0</v>
      </c>
      <c r="P272" s="570">
        <f t="shared" si="199"/>
        <v>0</v>
      </c>
      <c r="Q272" s="182"/>
      <c r="R272" s="344">
        <f t="shared" si="200"/>
        <v>0</v>
      </c>
      <c r="S272" s="570">
        <f t="shared" si="206"/>
        <v>0</v>
      </c>
      <c r="T272" s="182"/>
      <c r="U272" s="565">
        <v>0</v>
      </c>
      <c r="V272" s="570">
        <f t="shared" si="201"/>
        <v>0</v>
      </c>
      <c r="W272" s="564">
        <v>0</v>
      </c>
      <c r="X272" s="570">
        <f t="shared" si="202"/>
        <v>0</v>
      </c>
      <c r="Y272" s="564">
        <v>0</v>
      </c>
      <c r="Z272" s="570">
        <f t="shared" si="204"/>
        <v>0</v>
      </c>
      <c r="AA272" s="182"/>
    </row>
    <row r="273" spans="1:27">
      <c r="A273" s="182"/>
      <c r="B273" s="73"/>
      <c r="C273" s="69">
        <v>65.3</v>
      </c>
      <c r="D273" s="69"/>
      <c r="E273" s="68" t="s">
        <v>286</v>
      </c>
      <c r="F273" s="69"/>
      <c r="G273" s="72"/>
      <c r="H273" s="44"/>
      <c r="I273" s="151">
        <v>0</v>
      </c>
      <c r="J273" s="608">
        <f t="shared" si="197"/>
        <v>0</v>
      </c>
      <c r="K273" s="151">
        <v>0</v>
      </c>
      <c r="L273" s="151">
        <v>0</v>
      </c>
      <c r="M273" s="262">
        <f t="shared" si="205"/>
        <v>0</v>
      </c>
      <c r="N273" s="608">
        <f t="shared" si="198"/>
        <v>0</v>
      </c>
      <c r="O273" s="151">
        <v>0</v>
      </c>
      <c r="P273" s="570">
        <f t="shared" si="199"/>
        <v>0</v>
      </c>
      <c r="Q273" s="182"/>
      <c r="R273" s="344">
        <f t="shared" si="200"/>
        <v>0</v>
      </c>
      <c r="S273" s="570">
        <f t="shared" si="206"/>
        <v>0</v>
      </c>
      <c r="T273" s="182"/>
      <c r="U273" s="565">
        <v>0</v>
      </c>
      <c r="V273" s="570">
        <f t="shared" si="201"/>
        <v>0</v>
      </c>
      <c r="W273" s="564">
        <v>0</v>
      </c>
      <c r="X273" s="570">
        <f t="shared" si="202"/>
        <v>0</v>
      </c>
      <c r="Y273" s="564">
        <v>0</v>
      </c>
      <c r="Z273" s="570">
        <f t="shared" si="204"/>
        <v>0</v>
      </c>
      <c r="AA273" s="182"/>
    </row>
    <row r="274" spans="1:27">
      <c r="A274" s="182"/>
      <c r="B274" s="73"/>
      <c r="C274" s="69">
        <v>65.400000000000006</v>
      </c>
      <c r="D274" s="69"/>
      <c r="E274" s="68" t="s">
        <v>287</v>
      </c>
      <c r="F274" s="69"/>
      <c r="G274" s="70"/>
      <c r="H274" s="44"/>
      <c r="I274" s="151">
        <v>0</v>
      </c>
      <c r="J274" s="608">
        <f t="shared" si="197"/>
        <v>0</v>
      </c>
      <c r="K274" s="151">
        <v>0</v>
      </c>
      <c r="L274" s="151">
        <v>0</v>
      </c>
      <c r="M274" s="262">
        <f t="shared" si="205"/>
        <v>0</v>
      </c>
      <c r="N274" s="608">
        <f t="shared" si="198"/>
        <v>0</v>
      </c>
      <c r="O274" s="151">
        <v>0</v>
      </c>
      <c r="P274" s="570">
        <f t="shared" si="199"/>
        <v>0</v>
      </c>
      <c r="Q274" s="182"/>
      <c r="R274" s="344">
        <f t="shared" si="200"/>
        <v>0</v>
      </c>
      <c r="S274" s="570">
        <f t="shared" ref="S274:S281" si="210">IFERROR(R274/O274,0)</f>
        <v>0</v>
      </c>
      <c r="T274" s="182"/>
      <c r="U274" s="565">
        <v>0</v>
      </c>
      <c r="V274" s="570">
        <f t="shared" si="201"/>
        <v>0</v>
      </c>
      <c r="W274" s="564">
        <v>0</v>
      </c>
      <c r="X274" s="570">
        <f t="shared" si="202"/>
        <v>0</v>
      </c>
      <c r="Y274" s="564">
        <v>0</v>
      </c>
      <c r="Z274" s="570">
        <f t="shared" si="204"/>
        <v>0</v>
      </c>
      <c r="AA274" s="182"/>
    </row>
    <row r="275" spans="1:27">
      <c r="A275" s="182"/>
      <c r="B275" s="73"/>
      <c r="C275" s="69">
        <v>65.5</v>
      </c>
      <c r="D275" s="69"/>
      <c r="E275" s="69" t="s">
        <v>288</v>
      </c>
      <c r="F275" s="69"/>
      <c r="G275" s="70"/>
      <c r="H275" s="44"/>
      <c r="I275" s="151">
        <v>0</v>
      </c>
      <c r="J275" s="608">
        <f t="shared" si="197"/>
        <v>0</v>
      </c>
      <c r="K275" s="151">
        <v>0</v>
      </c>
      <c r="L275" s="151">
        <v>0</v>
      </c>
      <c r="M275" s="262">
        <f t="shared" si="205"/>
        <v>0</v>
      </c>
      <c r="N275" s="608">
        <f t="shared" si="198"/>
        <v>0</v>
      </c>
      <c r="O275" s="151">
        <v>0</v>
      </c>
      <c r="P275" s="570">
        <f t="shared" si="199"/>
        <v>0</v>
      </c>
      <c r="Q275" s="182"/>
      <c r="R275" s="344">
        <f t="shared" si="200"/>
        <v>0</v>
      </c>
      <c r="S275" s="570">
        <f t="shared" si="210"/>
        <v>0</v>
      </c>
      <c r="T275" s="182"/>
      <c r="U275" s="565">
        <v>0</v>
      </c>
      <c r="V275" s="570">
        <f t="shared" si="201"/>
        <v>0</v>
      </c>
      <c r="W275" s="564">
        <v>0</v>
      </c>
      <c r="X275" s="570">
        <f t="shared" si="202"/>
        <v>0</v>
      </c>
      <c r="Y275" s="564">
        <v>0</v>
      </c>
      <c r="Z275" s="570">
        <f t="shared" si="204"/>
        <v>0</v>
      </c>
      <c r="AA275" s="182"/>
    </row>
    <row r="276" spans="1:27">
      <c r="A276" s="182"/>
      <c r="B276" s="73"/>
      <c r="C276" s="69">
        <v>65.599999999999994</v>
      </c>
      <c r="D276" s="69"/>
      <c r="E276" s="69" t="s">
        <v>289</v>
      </c>
      <c r="F276" s="69"/>
      <c r="G276" s="70"/>
      <c r="H276" s="44"/>
      <c r="I276" s="151">
        <v>0</v>
      </c>
      <c r="J276" s="608">
        <f t="shared" si="197"/>
        <v>0</v>
      </c>
      <c r="K276" s="151">
        <v>0</v>
      </c>
      <c r="L276" s="151">
        <v>0</v>
      </c>
      <c r="M276" s="262">
        <f t="shared" si="205"/>
        <v>0</v>
      </c>
      <c r="N276" s="608">
        <f t="shared" si="198"/>
        <v>0</v>
      </c>
      <c r="O276" s="151">
        <v>0</v>
      </c>
      <c r="P276" s="570">
        <f t="shared" si="199"/>
        <v>0</v>
      </c>
      <c r="Q276" s="182"/>
      <c r="R276" s="344">
        <f t="shared" si="200"/>
        <v>0</v>
      </c>
      <c r="S276" s="570">
        <f t="shared" si="210"/>
        <v>0</v>
      </c>
      <c r="T276" s="182"/>
      <c r="U276" s="565">
        <v>0</v>
      </c>
      <c r="V276" s="570">
        <f t="shared" si="201"/>
        <v>0</v>
      </c>
      <c r="W276" s="564">
        <v>0</v>
      </c>
      <c r="X276" s="570">
        <f t="shared" si="202"/>
        <v>0</v>
      </c>
      <c r="Y276" s="564">
        <v>0</v>
      </c>
      <c r="Z276" s="570">
        <f t="shared" si="204"/>
        <v>0</v>
      </c>
      <c r="AA276" s="182"/>
    </row>
    <row r="277" spans="1:27" ht="15">
      <c r="A277" s="182"/>
      <c r="B277" s="71">
        <v>66</v>
      </c>
      <c r="C277" s="65"/>
      <c r="D277" s="64" t="s">
        <v>290</v>
      </c>
      <c r="E277" s="65"/>
      <c r="F277" s="65"/>
      <c r="G277" s="275"/>
      <c r="H277" s="44"/>
      <c r="I277" s="151">
        <v>0</v>
      </c>
      <c r="J277" s="608">
        <f t="shared" si="197"/>
        <v>0</v>
      </c>
      <c r="K277" s="151">
        <v>0</v>
      </c>
      <c r="L277" s="151">
        <v>0</v>
      </c>
      <c r="M277" s="262">
        <f t="shared" si="205"/>
        <v>0</v>
      </c>
      <c r="N277" s="608">
        <f t="shared" si="198"/>
        <v>0</v>
      </c>
      <c r="O277" s="151">
        <v>0</v>
      </c>
      <c r="P277" s="570">
        <f t="shared" si="199"/>
        <v>0</v>
      </c>
      <c r="Q277" s="182"/>
      <c r="R277" s="344">
        <f t="shared" si="200"/>
        <v>0</v>
      </c>
      <c r="S277" s="570">
        <f t="shared" si="210"/>
        <v>0</v>
      </c>
      <c r="T277" s="182"/>
      <c r="U277" s="565">
        <v>0</v>
      </c>
      <c r="V277" s="570">
        <f t="shared" si="201"/>
        <v>0</v>
      </c>
      <c r="W277" s="564">
        <v>0</v>
      </c>
      <c r="X277" s="570">
        <f t="shared" si="202"/>
        <v>0</v>
      </c>
      <c r="Y277" s="564">
        <v>0</v>
      </c>
      <c r="Z277" s="570">
        <f t="shared" si="204"/>
        <v>0</v>
      </c>
      <c r="AA277" s="182"/>
    </row>
    <row r="278" spans="1:27" ht="15">
      <c r="A278" s="182"/>
      <c r="B278" s="71">
        <v>67</v>
      </c>
      <c r="C278" s="65"/>
      <c r="D278" s="64" t="s">
        <v>291</v>
      </c>
      <c r="E278" s="65"/>
      <c r="F278" s="65"/>
      <c r="G278" s="275"/>
      <c r="H278" s="44"/>
      <c r="I278" s="151">
        <v>0</v>
      </c>
      <c r="J278" s="608">
        <f t="shared" si="197"/>
        <v>0</v>
      </c>
      <c r="K278" s="151">
        <v>0</v>
      </c>
      <c r="L278" s="151">
        <v>0</v>
      </c>
      <c r="M278" s="262">
        <f t="shared" si="205"/>
        <v>0</v>
      </c>
      <c r="N278" s="608">
        <f t="shared" si="198"/>
        <v>0</v>
      </c>
      <c r="O278" s="151">
        <v>0</v>
      </c>
      <c r="P278" s="570">
        <f t="shared" si="199"/>
        <v>0</v>
      </c>
      <c r="Q278" s="182"/>
      <c r="R278" s="344">
        <f t="shared" si="200"/>
        <v>0</v>
      </c>
      <c r="S278" s="570">
        <f t="shared" si="210"/>
        <v>0</v>
      </c>
      <c r="T278" s="182"/>
      <c r="U278" s="565">
        <v>0</v>
      </c>
      <c r="V278" s="570">
        <f t="shared" si="201"/>
        <v>0</v>
      </c>
      <c r="W278" s="564">
        <v>0</v>
      </c>
      <c r="X278" s="570">
        <f t="shared" si="202"/>
        <v>0</v>
      </c>
      <c r="Y278" s="564">
        <v>0</v>
      </c>
      <c r="Z278" s="570">
        <f t="shared" si="204"/>
        <v>0</v>
      </c>
      <c r="AA278" s="182"/>
    </row>
    <row r="279" spans="1:27" ht="15.75" thickBot="1">
      <c r="A279" s="182"/>
      <c r="B279" s="71">
        <v>68</v>
      </c>
      <c r="C279" s="65"/>
      <c r="D279" s="64" t="s">
        <v>292</v>
      </c>
      <c r="E279" s="65"/>
      <c r="F279" s="65"/>
      <c r="G279" s="66"/>
      <c r="H279" s="44"/>
      <c r="I279" s="151">
        <v>0</v>
      </c>
      <c r="J279" s="608">
        <f t="shared" si="197"/>
        <v>0</v>
      </c>
      <c r="K279" s="151">
        <v>0</v>
      </c>
      <c r="L279" s="151">
        <v>0</v>
      </c>
      <c r="M279" s="262">
        <f t="shared" si="205"/>
        <v>0</v>
      </c>
      <c r="N279" s="608">
        <f t="shared" si="198"/>
        <v>0</v>
      </c>
      <c r="O279" s="151">
        <v>0</v>
      </c>
      <c r="P279" s="570">
        <f t="shared" si="199"/>
        <v>0</v>
      </c>
      <c r="Q279" s="182"/>
      <c r="R279" s="344">
        <f>M279-O279</f>
        <v>0</v>
      </c>
      <c r="S279" s="570">
        <f t="shared" si="210"/>
        <v>0</v>
      </c>
      <c r="T279" s="182"/>
      <c r="U279" s="565">
        <v>0</v>
      </c>
      <c r="V279" s="570">
        <f t="shared" si="201"/>
        <v>0</v>
      </c>
      <c r="W279" s="564">
        <v>0</v>
      </c>
      <c r="X279" s="570">
        <f t="shared" si="202"/>
        <v>0</v>
      </c>
      <c r="Y279" s="564">
        <v>0</v>
      </c>
      <c r="Z279" s="570">
        <f t="shared" si="204"/>
        <v>0</v>
      </c>
      <c r="AA279" s="182"/>
    </row>
    <row r="280" spans="1:27" ht="15.75" thickBot="1">
      <c r="A280" s="182"/>
      <c r="B280" s="276" t="s">
        <v>293</v>
      </c>
      <c r="C280" s="60"/>
      <c r="D280" s="60"/>
      <c r="E280" s="60"/>
      <c r="F280" s="60"/>
      <c r="G280" s="272"/>
      <c r="H280" s="37"/>
      <c r="I280" s="277">
        <f>SUM(I277:I279,I269:I270,I258:I263,I255)</f>
        <v>0</v>
      </c>
      <c r="J280" s="611">
        <f t="shared" si="197"/>
        <v>0</v>
      </c>
      <c r="K280" s="277">
        <f>SUM(K277:K279,K269:K270,K258:K263,K255)</f>
        <v>0</v>
      </c>
      <c r="L280" s="277">
        <f>SUM(L277:L279,L269:L270,L258:L263,L255)</f>
        <v>0</v>
      </c>
      <c r="M280" s="607">
        <f>SUM(M277:M279,M269:M270,M258:M263,M255)</f>
        <v>0</v>
      </c>
      <c r="N280" s="613">
        <f t="shared" si="198"/>
        <v>0</v>
      </c>
      <c r="O280" s="607">
        <f>SUM(O277:O279,O269:O270,O258:O263,O255)</f>
        <v>0</v>
      </c>
      <c r="P280" s="770">
        <f t="shared" si="199"/>
        <v>0</v>
      </c>
      <c r="Q280" s="182"/>
      <c r="R280" s="349">
        <f>M280-O280</f>
        <v>0</v>
      </c>
      <c r="S280" s="572">
        <f t="shared" si="210"/>
        <v>0</v>
      </c>
      <c r="T280" s="182"/>
      <c r="U280" s="354">
        <f>SUM(U277:U279,U269:U270,U258:U263,U255)</f>
        <v>0</v>
      </c>
      <c r="V280" s="572">
        <f t="shared" si="201"/>
        <v>0</v>
      </c>
      <c r="W280" s="161">
        <f>SUM(W277:W279,W269:W270,W258:W263,W255)</f>
        <v>0</v>
      </c>
      <c r="X280" s="572">
        <f t="shared" si="202"/>
        <v>0</v>
      </c>
      <c r="Y280" s="161">
        <f>SUM(Y277:Y279,Y269:Y270,Y258:Y263,Y255)</f>
        <v>0</v>
      </c>
      <c r="Z280" s="770">
        <f t="shared" si="204"/>
        <v>0</v>
      </c>
      <c r="AA280" s="182"/>
    </row>
    <row r="281" spans="1:27" ht="15.75" thickBot="1">
      <c r="A281" s="182"/>
      <c r="B281" s="265" t="s">
        <v>294</v>
      </c>
      <c r="C281" s="266"/>
      <c r="D281" s="266"/>
      <c r="E281" s="266"/>
      <c r="F281" s="266"/>
      <c r="G281" s="361"/>
      <c r="H281" s="362"/>
      <c r="I281" s="269">
        <f>I252+I280</f>
        <v>0</v>
      </c>
      <c r="J281" s="269"/>
      <c r="K281" s="269">
        <f>K252+K280</f>
        <v>0</v>
      </c>
      <c r="L281" s="269">
        <f>L252+L280</f>
        <v>0</v>
      </c>
      <c r="M281" s="269">
        <f>M252+M280</f>
        <v>0</v>
      </c>
      <c r="N281" s="269"/>
      <c r="O281" s="269">
        <f>O252+O280</f>
        <v>0</v>
      </c>
      <c r="P281" s="347"/>
      <c r="Q281" s="182"/>
      <c r="R281" s="347">
        <f>M281-O281</f>
        <v>0</v>
      </c>
      <c r="S281" s="573">
        <f t="shared" si="210"/>
        <v>0</v>
      </c>
      <c r="T281" s="182"/>
      <c r="U281" s="771">
        <f>U252+U280</f>
        <v>0</v>
      </c>
      <c r="V281" s="573"/>
      <c r="W281" s="347">
        <f>W252+W280</f>
        <v>0</v>
      </c>
      <c r="X281" s="573"/>
      <c r="Y281" s="269">
        <f>Y252+Y280</f>
        <v>0</v>
      </c>
      <c r="Z281" s="573"/>
      <c r="AA281" s="182"/>
    </row>
    <row r="282" spans="1:27" ht="15.75" thickTop="1">
      <c r="A282" s="182"/>
      <c r="B282" s="341"/>
      <c r="C282" s="342"/>
      <c r="D282" s="342"/>
      <c r="E282" s="342"/>
      <c r="F282" s="342"/>
      <c r="G282" s="343"/>
      <c r="H282" s="188"/>
      <c r="I282" s="339"/>
      <c r="J282" s="339"/>
      <c r="K282" s="339"/>
      <c r="L282" s="339"/>
      <c r="M282" s="339"/>
      <c r="N282" s="339"/>
      <c r="O282" s="339"/>
      <c r="P282" s="339"/>
      <c r="Q282" s="188"/>
      <c r="R282" s="339"/>
      <c r="S282" s="574"/>
      <c r="T282" s="182"/>
      <c r="U282" s="201"/>
      <c r="V282" s="201"/>
      <c r="W282" s="201"/>
      <c r="X282" s="201"/>
      <c r="Y282" s="201"/>
      <c r="Z282" s="201"/>
      <c r="AA282" s="182"/>
    </row>
    <row r="283" spans="1:27" ht="15" thickBot="1">
      <c r="A283" s="182"/>
      <c r="B283" s="342"/>
      <c r="C283" s="342"/>
      <c r="D283" s="342"/>
      <c r="E283" s="342"/>
      <c r="F283" s="342"/>
      <c r="G283" s="342"/>
      <c r="H283" s="188"/>
      <c r="I283" s="350">
        <f>I175-I281</f>
        <v>0</v>
      </c>
      <c r="J283" s="350"/>
      <c r="K283" s="188"/>
      <c r="L283" s="188"/>
      <c r="M283" s="350">
        <f>M175-M281</f>
        <v>0</v>
      </c>
      <c r="N283" s="350"/>
      <c r="O283" s="350">
        <f>O175-O281</f>
        <v>0</v>
      </c>
      <c r="P283" s="350"/>
      <c r="Q283" s="188"/>
      <c r="R283" s="188"/>
      <c r="S283" s="574"/>
      <c r="T283" s="182"/>
      <c r="U283" s="352">
        <f>U175-U281</f>
        <v>0</v>
      </c>
      <c r="V283" s="352"/>
      <c r="W283" s="352">
        <f>W175-W281</f>
        <v>0</v>
      </c>
      <c r="X283" s="352"/>
      <c r="Y283" s="352">
        <f>Y175-Y281</f>
        <v>0</v>
      </c>
      <c r="Z283" s="352"/>
      <c r="AA283" s="182"/>
    </row>
    <row r="284" spans="1:27" ht="15">
      <c r="A284" s="182"/>
      <c r="B284" s="115"/>
      <c r="C284" s="116"/>
      <c r="D284" s="116"/>
      <c r="E284" s="116"/>
      <c r="F284" s="116"/>
      <c r="G284" s="117"/>
      <c r="H284" s="182"/>
      <c r="I284" s="351" t="s">
        <v>638</v>
      </c>
      <c r="J284" s="351"/>
      <c r="K284" s="182"/>
      <c r="L284" s="182"/>
      <c r="M284" s="351" t="s">
        <v>638</v>
      </c>
      <c r="N284" s="351"/>
      <c r="O284" s="351" t="s">
        <v>638</v>
      </c>
      <c r="P284" s="351"/>
      <c r="Q284" s="182"/>
      <c r="R284" s="182"/>
      <c r="S284" s="321"/>
      <c r="T284" s="182"/>
      <c r="U284" s="379" t="s">
        <v>638</v>
      </c>
      <c r="V284" s="379"/>
      <c r="W284" s="379" t="s">
        <v>638</v>
      </c>
      <c r="X284" s="379"/>
      <c r="Y284" s="379" t="s">
        <v>638</v>
      </c>
      <c r="Z284" s="379"/>
      <c r="AA284" s="182"/>
    </row>
    <row r="285" spans="1:27">
      <c r="A285" s="182"/>
      <c r="B285" s="118"/>
      <c r="C285" s="4" t="s">
        <v>295</v>
      </c>
      <c r="D285" s="2"/>
      <c r="E285" s="2"/>
      <c r="F285" s="2"/>
      <c r="G285" s="3"/>
      <c r="H285" s="182"/>
      <c r="I285" s="340"/>
      <c r="J285" s="340"/>
      <c r="K285" s="182"/>
      <c r="L285" s="182"/>
      <c r="M285" s="182"/>
      <c r="N285" s="600"/>
      <c r="O285" s="182"/>
      <c r="P285" s="600"/>
      <c r="Q285" s="182"/>
      <c r="R285" s="182"/>
      <c r="S285" s="321"/>
      <c r="T285" s="182"/>
      <c r="U285" s="182"/>
      <c r="V285" s="600"/>
      <c r="W285" s="182"/>
      <c r="X285" s="600"/>
      <c r="Y285" s="182"/>
      <c r="Z285" s="600"/>
      <c r="AA285" s="182"/>
    </row>
    <row r="286" spans="1:27" hidden="1">
      <c r="A286" s="182"/>
      <c r="B286" s="118"/>
      <c r="C286" s="2"/>
      <c r="D286" s="2"/>
      <c r="E286" s="2"/>
      <c r="F286" s="2"/>
      <c r="G286" s="3"/>
      <c r="H286" s="182"/>
      <c r="I286" s="182"/>
      <c r="J286" s="600"/>
      <c r="K286" s="182"/>
      <c r="L286" s="182"/>
      <c r="M286" s="182"/>
      <c r="N286" s="600"/>
      <c r="O286" s="182"/>
      <c r="P286" s="600"/>
      <c r="Q286" s="182"/>
      <c r="R286" s="182"/>
      <c r="S286" s="321"/>
      <c r="T286" s="182"/>
      <c r="U286" s="182"/>
      <c r="V286" s="600"/>
      <c r="W286" s="182"/>
      <c r="X286" s="600"/>
      <c r="Y286" s="182"/>
      <c r="Z286" s="600"/>
      <c r="AA286" s="182"/>
    </row>
    <row r="287" spans="1:27">
      <c r="A287" s="182"/>
      <c r="B287" s="118"/>
      <c r="C287" s="772" t="s">
        <v>13</v>
      </c>
      <c r="D287" s="2" t="s">
        <v>296</v>
      </c>
      <c r="E287" s="2"/>
      <c r="F287" s="2"/>
      <c r="G287" s="3"/>
      <c r="H287" s="182"/>
      <c r="I287" s="182"/>
      <c r="J287" s="600"/>
      <c r="K287" s="182"/>
      <c r="L287" s="182"/>
      <c r="M287" s="182"/>
      <c r="N287" s="600"/>
      <c r="O287" s="182"/>
      <c r="P287" s="600"/>
      <c r="Q287" s="182"/>
      <c r="R287" s="182"/>
      <c r="S287" s="321"/>
      <c r="T287" s="182"/>
      <c r="U287" s="182"/>
      <c r="V287" s="600"/>
      <c r="W287" s="182"/>
      <c r="X287" s="600"/>
      <c r="Y287" s="182"/>
      <c r="Z287" s="600"/>
      <c r="AA287" s="182"/>
    </row>
    <row r="288" spans="1:27" ht="15" thickBot="1">
      <c r="A288" s="182"/>
      <c r="B288" s="147"/>
      <c r="C288" s="119"/>
      <c r="D288" s="119"/>
      <c r="E288" s="119"/>
      <c r="F288" s="119"/>
      <c r="G288" s="120"/>
      <c r="H288" s="182"/>
      <c r="I288" s="182"/>
      <c r="J288" s="600"/>
      <c r="K288" s="182"/>
      <c r="L288" s="182"/>
      <c r="M288" s="182"/>
      <c r="N288" s="600"/>
      <c r="O288" s="182"/>
      <c r="P288" s="600"/>
      <c r="Q288" s="182"/>
      <c r="R288" s="182"/>
      <c r="S288" s="321"/>
      <c r="T288" s="182"/>
      <c r="U288" s="182"/>
      <c r="V288" s="600"/>
      <c r="W288" s="182"/>
      <c r="X288" s="600"/>
      <c r="Y288" s="182"/>
      <c r="Z288" s="600"/>
      <c r="AA288" s="182"/>
    </row>
    <row r="289" spans="1:27">
      <c r="A289" s="182"/>
      <c r="B289" s="280"/>
      <c r="C289" s="280"/>
      <c r="D289" s="280"/>
      <c r="E289" s="280"/>
      <c r="F289" s="280"/>
      <c r="G289" s="280"/>
      <c r="H289" s="182"/>
      <c r="I289" s="182"/>
      <c r="J289" s="600"/>
      <c r="K289" s="182"/>
      <c r="L289" s="182"/>
      <c r="M289" s="182"/>
      <c r="N289" s="600"/>
      <c r="O289" s="182"/>
      <c r="P289" s="600"/>
      <c r="Q289" s="182"/>
      <c r="R289" s="182"/>
      <c r="S289" s="321"/>
      <c r="T289" s="182"/>
      <c r="U289" s="182"/>
      <c r="V289" s="600"/>
      <c r="W289" s="182"/>
      <c r="X289" s="600"/>
      <c r="Y289" s="182"/>
      <c r="Z289" s="600"/>
      <c r="AA289" s="182"/>
    </row>
  </sheetData>
  <mergeCells count="15">
    <mergeCell ref="B9:G9"/>
    <mergeCell ref="R8:S8"/>
    <mergeCell ref="I8:M8"/>
    <mergeCell ref="J9:J10"/>
    <mergeCell ref="E3:G3"/>
    <mergeCell ref="E5:G5"/>
    <mergeCell ref="E4:G4"/>
    <mergeCell ref="B3:D3"/>
    <mergeCell ref="B4:D4"/>
    <mergeCell ref="B5:D5"/>
    <mergeCell ref="V9:V10"/>
    <mergeCell ref="X9:X10"/>
    <mergeCell ref="Z9:Z10"/>
    <mergeCell ref="N9:N10"/>
    <mergeCell ref="P9:P10"/>
  </mergeCells>
  <pageMargins left="0.7" right="0.7" top="0.75" bottom="0.75" header="0.3" footer="0.3"/>
  <pageSetup paperSize="9" scale="28" fitToHeight="0" orientation="landscape" r:id="rId1"/>
  <colBreaks count="1" manualBreakCount="1">
    <brk id="16"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A164"/>
  <sheetViews>
    <sheetView zoomScale="90" zoomScaleNormal="90" workbookViewId="0">
      <selection activeCell="A17" sqref="A17"/>
    </sheetView>
  </sheetViews>
  <sheetFormatPr defaultColWidth="9.140625" defaultRowHeight="14.25"/>
  <cols>
    <col min="1" max="1" width="4.5703125" style="7" customWidth="1"/>
    <col min="2" max="2" width="9.140625" style="7"/>
    <col min="3" max="4" width="7" style="7" customWidth="1"/>
    <col min="5" max="6" width="9.140625" style="7"/>
    <col min="7" max="7" width="67.140625" style="7" customWidth="1"/>
    <col min="8" max="8" width="26.42578125" style="34" customWidth="1"/>
    <col min="9" max="9" width="26.42578125" style="7" customWidth="1"/>
    <col min="10" max="10" width="29.140625" style="7" customWidth="1"/>
    <col min="11" max="11" width="13" style="7" customWidth="1"/>
    <col min="12" max="12" width="11.28515625" style="7" customWidth="1"/>
    <col min="13" max="14" width="21" style="7" customWidth="1"/>
    <col min="15" max="15" width="9.5703125" style="7" customWidth="1"/>
    <col min="16" max="16" width="26.42578125" style="7" customWidth="1"/>
    <col min="17" max="17" width="13" style="7" customWidth="1"/>
    <col min="18" max="22" width="26.42578125" style="7" customWidth="1"/>
    <col min="23" max="23" width="13" style="7" customWidth="1"/>
    <col min="24" max="24" width="26.42578125" style="7" customWidth="1"/>
    <col min="25" max="25" width="13" style="7" customWidth="1"/>
    <col min="26" max="26" width="26.42578125" style="7" customWidth="1"/>
    <col min="27" max="27" width="13" style="7" customWidth="1"/>
    <col min="28" max="16384" width="9.140625" style="7"/>
  </cols>
  <sheetData>
    <row r="1" spans="1:27" ht="15" thickBot="1">
      <c r="A1" s="182"/>
      <c r="B1" s="182"/>
      <c r="C1" s="182"/>
      <c r="D1" s="182"/>
      <c r="E1" s="182"/>
      <c r="F1" s="182"/>
      <c r="G1" s="182"/>
      <c r="H1" s="187"/>
      <c r="I1" s="182"/>
      <c r="J1" s="182"/>
      <c r="K1" s="600"/>
      <c r="L1" s="182"/>
      <c r="M1" s="182"/>
      <c r="N1" s="182"/>
      <c r="O1" s="182"/>
      <c r="P1" s="600"/>
      <c r="Q1" s="600"/>
      <c r="R1" s="600"/>
      <c r="S1" s="600"/>
      <c r="T1" s="600"/>
      <c r="U1" s="600"/>
      <c r="V1" s="182"/>
      <c r="W1" s="600"/>
      <c r="X1" s="182"/>
      <c r="Y1" s="600"/>
      <c r="Z1" s="182"/>
      <c r="AA1" s="600"/>
    </row>
    <row r="2" spans="1:27" ht="15.75" thickBot="1">
      <c r="A2" s="182"/>
      <c r="B2" s="846" t="s">
        <v>297</v>
      </c>
      <c r="C2" s="847"/>
      <c r="D2" s="847"/>
      <c r="E2" s="847"/>
      <c r="F2" s="847"/>
      <c r="G2" s="847"/>
      <c r="H2" s="848"/>
      <c r="I2" s="182"/>
      <c r="J2" s="182"/>
      <c r="K2" s="600"/>
      <c r="L2" s="182"/>
      <c r="M2" s="182"/>
      <c r="N2" s="182"/>
      <c r="O2" s="182"/>
      <c r="P2" s="600"/>
      <c r="Q2" s="600"/>
      <c r="R2" s="600"/>
      <c r="S2" s="600"/>
      <c r="T2" s="600"/>
      <c r="U2" s="600"/>
      <c r="V2" s="182"/>
      <c r="W2" s="600"/>
      <c r="X2" s="182"/>
      <c r="Y2" s="600"/>
      <c r="Z2" s="182"/>
      <c r="AA2" s="600"/>
    </row>
    <row r="3" spans="1:27" ht="15">
      <c r="A3" s="182"/>
      <c r="B3" s="851" t="s">
        <v>1</v>
      </c>
      <c r="C3" s="852"/>
      <c r="D3" s="853"/>
      <c r="E3" s="857" t="str">
        <f>SOFP!E3</f>
        <v>(COMPANY NAME)</v>
      </c>
      <c r="F3" s="858"/>
      <c r="G3" s="858"/>
      <c r="H3" s="859"/>
      <c r="I3" s="182"/>
      <c r="J3" s="182"/>
      <c r="K3" s="600"/>
      <c r="L3" s="182"/>
      <c r="M3" s="182"/>
      <c r="N3" s="182"/>
      <c r="O3" s="182"/>
      <c r="P3" s="600"/>
      <c r="Q3" s="600"/>
      <c r="R3" s="600"/>
      <c r="S3" s="600"/>
      <c r="T3" s="600"/>
      <c r="U3" s="600"/>
      <c r="V3" s="182"/>
      <c r="W3" s="600"/>
      <c r="X3" s="182"/>
      <c r="Y3" s="600"/>
      <c r="Z3" s="182"/>
      <c r="AA3" s="600"/>
    </row>
    <row r="4" spans="1:27" ht="15">
      <c r="A4" s="182"/>
      <c r="B4" s="851" t="s">
        <v>2</v>
      </c>
      <c r="C4" s="852"/>
      <c r="D4" s="853"/>
      <c r="E4" s="860" t="str">
        <f>Instructions!C3</f>
        <v>DD MM YY (e.g. 30 September 2020)</v>
      </c>
      <c r="F4" s="861"/>
      <c r="G4" s="861"/>
      <c r="H4" s="862"/>
      <c r="I4" s="182"/>
      <c r="J4" s="182"/>
      <c r="K4" s="600"/>
      <c r="L4" s="182"/>
      <c r="M4" s="182"/>
      <c r="N4" s="182"/>
      <c r="O4" s="182"/>
      <c r="P4" s="600"/>
      <c r="Q4" s="600"/>
      <c r="R4" s="600"/>
      <c r="S4" s="600"/>
      <c r="T4" s="600"/>
      <c r="U4" s="600"/>
      <c r="V4" s="182"/>
      <c r="W4" s="600"/>
      <c r="X4" s="182"/>
      <c r="Y4" s="600"/>
      <c r="Z4" s="182"/>
      <c r="AA4" s="600"/>
    </row>
    <row r="5" spans="1:27" ht="15.75" thickBot="1">
      <c r="A5" s="182"/>
      <c r="B5" s="854" t="s">
        <v>3</v>
      </c>
      <c r="C5" s="855"/>
      <c r="D5" s="856"/>
      <c r="E5" s="863" t="str">
        <f>Instructions!C4</f>
        <v>(e.g. 3rd Quarter)</v>
      </c>
      <c r="F5" s="864"/>
      <c r="G5" s="864"/>
      <c r="H5" s="865"/>
      <c r="I5" s="182"/>
      <c r="J5" s="182"/>
      <c r="K5" s="600"/>
      <c r="L5" s="182"/>
      <c r="M5" s="182"/>
      <c r="N5" s="182"/>
      <c r="O5" s="182"/>
      <c r="P5" s="600"/>
      <c r="Q5" s="600"/>
      <c r="R5" s="600"/>
      <c r="S5" s="600"/>
      <c r="T5" s="600"/>
      <c r="U5" s="600"/>
      <c r="V5" s="182"/>
      <c r="W5" s="600"/>
      <c r="X5" s="182"/>
      <c r="Y5" s="600"/>
      <c r="Z5" s="182"/>
      <c r="AA5" s="600"/>
    </row>
    <row r="6" spans="1:27" ht="15" thickBot="1">
      <c r="A6" s="182"/>
      <c r="B6" s="182"/>
      <c r="C6" s="182"/>
      <c r="D6" s="182"/>
      <c r="E6" s="182"/>
      <c r="F6" s="182"/>
      <c r="G6" s="182"/>
      <c r="H6" s="187"/>
      <c r="I6" s="182"/>
      <c r="J6" s="182"/>
      <c r="K6" s="600"/>
      <c r="L6" s="182"/>
      <c r="M6" s="182"/>
      <c r="N6" s="182"/>
      <c r="O6" s="182"/>
      <c r="P6" s="600"/>
      <c r="Q6" s="600"/>
      <c r="R6" s="600"/>
      <c r="S6" s="600"/>
      <c r="T6" s="600"/>
      <c r="U6" s="600"/>
      <c r="V6" s="182"/>
      <c r="W6" s="600"/>
      <c r="X6" s="182"/>
      <c r="Y6" s="600"/>
      <c r="Z6" s="182"/>
      <c r="AA6" s="600"/>
    </row>
    <row r="7" spans="1:27" ht="15.75" thickBot="1">
      <c r="A7" s="182"/>
      <c r="B7" s="182"/>
      <c r="C7" s="182"/>
      <c r="D7" s="182"/>
      <c r="E7" s="182"/>
      <c r="F7" s="182"/>
      <c r="G7" s="182"/>
      <c r="H7" s="187"/>
      <c r="I7" s="182"/>
      <c r="J7" s="182"/>
      <c r="K7" s="600"/>
      <c r="L7" s="188"/>
      <c r="M7" s="182"/>
      <c r="N7" s="182"/>
      <c r="O7" s="182"/>
      <c r="P7" s="687"/>
      <c r="Q7" s="600"/>
      <c r="R7" s="600"/>
      <c r="S7" s="844" t="s">
        <v>6</v>
      </c>
      <c r="T7" s="845"/>
      <c r="U7" s="600"/>
      <c r="V7" s="687"/>
      <c r="W7" s="687"/>
      <c r="X7" s="687"/>
      <c r="Y7" s="687"/>
      <c r="Z7" s="687"/>
      <c r="AA7" s="600"/>
    </row>
    <row r="8" spans="1:27" ht="30">
      <c r="A8" s="182"/>
      <c r="B8" s="866" t="s">
        <v>298</v>
      </c>
      <c r="C8" s="867"/>
      <c r="D8" s="867"/>
      <c r="E8" s="867"/>
      <c r="F8" s="867"/>
      <c r="G8" s="868"/>
      <c r="H8" s="128" t="s">
        <v>299</v>
      </c>
      <c r="I8" s="617" t="s">
        <v>300</v>
      </c>
      <c r="J8" s="617" t="s">
        <v>301</v>
      </c>
      <c r="K8" s="816" t="s">
        <v>891</v>
      </c>
      <c r="L8" s="189"/>
      <c r="M8" s="617" t="s">
        <v>302</v>
      </c>
      <c r="N8" s="617" t="s">
        <v>303</v>
      </c>
      <c r="O8" s="373"/>
      <c r="P8" s="685" t="s">
        <v>879</v>
      </c>
      <c r="Q8" s="816" t="s">
        <v>891</v>
      </c>
      <c r="R8" s="603"/>
      <c r="S8" s="773" t="s">
        <v>11</v>
      </c>
      <c r="T8" s="774" t="s">
        <v>12</v>
      </c>
      <c r="U8" s="603"/>
      <c r="V8" s="697" t="s">
        <v>879</v>
      </c>
      <c r="W8" s="816" t="s">
        <v>891</v>
      </c>
      <c r="X8" s="697" t="s">
        <v>879</v>
      </c>
      <c r="Y8" s="816" t="s">
        <v>891</v>
      </c>
      <c r="Z8" s="685" t="s">
        <v>879</v>
      </c>
      <c r="AA8" s="816" t="s">
        <v>891</v>
      </c>
    </row>
    <row r="9" spans="1:27" ht="15.75" thickBot="1">
      <c r="A9" s="182"/>
      <c r="B9" s="869"/>
      <c r="C9" s="870"/>
      <c r="D9" s="870"/>
      <c r="E9" s="870"/>
      <c r="F9" s="870"/>
      <c r="G9" s="871"/>
      <c r="H9" s="669" t="s">
        <v>304</v>
      </c>
      <c r="I9" s="615" t="s">
        <v>14</v>
      </c>
      <c r="J9" s="615" t="s">
        <v>897</v>
      </c>
      <c r="K9" s="817"/>
      <c r="L9" s="190"/>
      <c r="M9" s="615"/>
      <c r="N9" s="615"/>
      <c r="O9" s="374"/>
      <c r="P9" s="615" t="s">
        <v>16</v>
      </c>
      <c r="Q9" s="817"/>
      <c r="R9" s="604"/>
      <c r="S9" s="775" t="s">
        <v>488</v>
      </c>
      <c r="T9" s="568" t="s">
        <v>489</v>
      </c>
      <c r="U9" s="604"/>
      <c r="V9" s="615" t="s">
        <v>490</v>
      </c>
      <c r="W9" s="817"/>
      <c r="X9" s="615" t="s">
        <v>481</v>
      </c>
      <c r="Y9" s="817"/>
      <c r="Z9" s="615" t="s">
        <v>21</v>
      </c>
      <c r="AA9" s="817"/>
    </row>
    <row r="10" spans="1:27" ht="15">
      <c r="A10" s="182"/>
      <c r="B10" s="129"/>
      <c r="C10" s="130" t="s">
        <v>305</v>
      </c>
      <c r="D10" s="68"/>
      <c r="E10" s="131"/>
      <c r="F10" s="131"/>
      <c r="G10" s="131"/>
      <c r="H10" s="16"/>
      <c r="I10" s="15"/>
      <c r="J10" s="45"/>
      <c r="K10" s="15"/>
      <c r="L10" s="182"/>
      <c r="M10" s="182"/>
      <c r="N10" s="182"/>
      <c r="O10" s="182"/>
      <c r="P10" s="316"/>
      <c r="Q10" s="15"/>
      <c r="R10" s="600"/>
      <c r="S10" s="602"/>
      <c r="T10" s="21"/>
      <c r="U10" s="600"/>
      <c r="V10" s="316"/>
      <c r="W10" s="44"/>
      <c r="X10" s="316"/>
      <c r="Y10" s="44"/>
      <c r="Z10" s="316"/>
      <c r="AA10" s="45"/>
    </row>
    <row r="11" spans="1:27" ht="15">
      <c r="A11" s="182"/>
      <c r="B11" s="63">
        <v>69</v>
      </c>
      <c r="C11" s="132"/>
      <c r="D11" s="133" t="s">
        <v>306</v>
      </c>
      <c r="E11" s="132"/>
      <c r="F11" s="132"/>
      <c r="G11" s="132"/>
      <c r="H11" s="564">
        <v>0</v>
      </c>
      <c r="I11" s="564">
        <v>0</v>
      </c>
      <c r="J11" s="263">
        <f t="shared" ref="J11:J68" si="0">H11+I11</f>
        <v>0</v>
      </c>
      <c r="K11" s="570">
        <f t="shared" ref="K11:K42" si="1">IFERROR(J11/$J$70,0)</f>
        <v>0</v>
      </c>
      <c r="L11" s="182"/>
      <c r="M11" s="182"/>
      <c r="N11" s="182"/>
      <c r="O11" s="182"/>
      <c r="P11" s="564">
        <v>0</v>
      </c>
      <c r="Q11" s="570">
        <f t="shared" ref="Q11:Q42" si="2">IFERROR(P11/$P$70,0)</f>
        <v>0</v>
      </c>
      <c r="R11" s="600"/>
      <c r="S11" s="601">
        <f>J11-P11</f>
        <v>0</v>
      </c>
      <c r="T11" s="263">
        <f>IFERROR(S11/P11,0)</f>
        <v>0</v>
      </c>
      <c r="U11" s="600"/>
      <c r="V11" s="564">
        <v>0</v>
      </c>
      <c r="W11" s="608">
        <f>IFERROR(V11/$V$70,0)</f>
        <v>0</v>
      </c>
      <c r="X11" s="564">
        <v>0</v>
      </c>
      <c r="Y11" s="608">
        <f t="shared" ref="Y11:Y42" si="3">IFERROR(X11/$X$70,0)</f>
        <v>0</v>
      </c>
      <c r="Z11" s="564">
        <v>0</v>
      </c>
      <c r="AA11" s="673">
        <f t="shared" ref="AA11:AA42" si="4">IFERROR(Z11/$Z$70,0)</f>
        <v>0</v>
      </c>
    </row>
    <row r="12" spans="1:27" ht="15">
      <c r="A12" s="182"/>
      <c r="B12" s="63">
        <v>70</v>
      </c>
      <c r="C12" s="132"/>
      <c r="D12" s="133" t="s">
        <v>307</v>
      </c>
      <c r="E12" s="132"/>
      <c r="F12" s="132"/>
      <c r="G12" s="132"/>
      <c r="H12" s="564">
        <v>0</v>
      </c>
      <c r="I12" s="564">
        <v>0</v>
      </c>
      <c r="J12" s="263">
        <f t="shared" si="0"/>
        <v>0</v>
      </c>
      <c r="K12" s="570">
        <f t="shared" si="1"/>
        <v>0</v>
      </c>
      <c r="L12" s="182"/>
      <c r="M12" s="182"/>
      <c r="N12" s="182"/>
      <c r="O12" s="182"/>
      <c r="P12" s="564">
        <v>0</v>
      </c>
      <c r="Q12" s="570">
        <f t="shared" si="2"/>
        <v>0</v>
      </c>
      <c r="R12" s="600"/>
      <c r="S12" s="601">
        <f>J12-P12</f>
        <v>0</v>
      </c>
      <c r="T12" s="263">
        <f t="shared" ref="T12:T75" si="5">IFERROR(S12/P12,0)</f>
        <v>0</v>
      </c>
      <c r="U12" s="600"/>
      <c r="V12" s="564">
        <v>0</v>
      </c>
      <c r="W12" s="608">
        <f t="shared" ref="W12:W42" si="6">IFERROR(V12/$V$70,0)</f>
        <v>0</v>
      </c>
      <c r="X12" s="564">
        <v>0</v>
      </c>
      <c r="Y12" s="608">
        <f t="shared" si="3"/>
        <v>0</v>
      </c>
      <c r="Z12" s="564">
        <v>0</v>
      </c>
      <c r="AA12" s="673">
        <f t="shared" si="4"/>
        <v>0</v>
      </c>
    </row>
    <row r="13" spans="1:27" ht="15">
      <c r="A13" s="182"/>
      <c r="B13" s="63">
        <v>71</v>
      </c>
      <c r="C13" s="132"/>
      <c r="D13" s="133" t="s">
        <v>308</v>
      </c>
      <c r="E13" s="132"/>
      <c r="F13" s="132"/>
      <c r="G13" s="132"/>
      <c r="H13" s="564">
        <v>0</v>
      </c>
      <c r="I13" s="564">
        <v>0</v>
      </c>
      <c r="J13" s="263">
        <f t="shared" si="0"/>
        <v>0</v>
      </c>
      <c r="K13" s="570">
        <f t="shared" si="1"/>
        <v>0</v>
      </c>
      <c r="L13" s="182"/>
      <c r="M13" s="182"/>
      <c r="N13" s="182"/>
      <c r="O13" s="182"/>
      <c r="P13" s="564">
        <v>0</v>
      </c>
      <c r="Q13" s="570">
        <f t="shared" si="2"/>
        <v>0</v>
      </c>
      <c r="R13" s="600"/>
      <c r="S13" s="601">
        <f t="shared" ref="S13:S75" si="7">J13-P13</f>
        <v>0</v>
      </c>
      <c r="T13" s="263">
        <f t="shared" si="5"/>
        <v>0</v>
      </c>
      <c r="U13" s="600"/>
      <c r="V13" s="564">
        <v>0</v>
      </c>
      <c r="W13" s="608">
        <f t="shared" si="6"/>
        <v>0</v>
      </c>
      <c r="X13" s="564">
        <v>0</v>
      </c>
      <c r="Y13" s="608">
        <f t="shared" si="3"/>
        <v>0</v>
      </c>
      <c r="Z13" s="564">
        <v>0</v>
      </c>
      <c r="AA13" s="673">
        <f t="shared" si="4"/>
        <v>0</v>
      </c>
    </row>
    <row r="14" spans="1:27" ht="15">
      <c r="A14" s="182"/>
      <c r="B14" s="63">
        <v>72</v>
      </c>
      <c r="C14" s="132"/>
      <c r="D14" s="133" t="s">
        <v>309</v>
      </c>
      <c r="E14" s="132"/>
      <c r="F14" s="132"/>
      <c r="G14" s="132"/>
      <c r="H14" s="564">
        <v>0</v>
      </c>
      <c r="I14" s="564">
        <v>0</v>
      </c>
      <c r="J14" s="263">
        <f t="shared" si="0"/>
        <v>0</v>
      </c>
      <c r="K14" s="570">
        <f t="shared" si="1"/>
        <v>0</v>
      </c>
      <c r="L14" s="182"/>
      <c r="M14" s="182"/>
      <c r="N14" s="182"/>
      <c r="O14" s="182"/>
      <c r="P14" s="564">
        <v>0</v>
      </c>
      <c r="Q14" s="570">
        <f t="shared" si="2"/>
        <v>0</v>
      </c>
      <c r="R14" s="600"/>
      <c r="S14" s="601">
        <f t="shared" si="7"/>
        <v>0</v>
      </c>
      <c r="T14" s="263">
        <f t="shared" si="5"/>
        <v>0</v>
      </c>
      <c r="U14" s="600"/>
      <c r="V14" s="564">
        <v>0</v>
      </c>
      <c r="W14" s="608">
        <f t="shared" si="6"/>
        <v>0</v>
      </c>
      <c r="X14" s="564">
        <v>0</v>
      </c>
      <c r="Y14" s="608">
        <f t="shared" si="3"/>
        <v>0</v>
      </c>
      <c r="Z14" s="564">
        <v>0</v>
      </c>
      <c r="AA14" s="673">
        <f t="shared" si="4"/>
        <v>0</v>
      </c>
    </row>
    <row r="15" spans="1:27" ht="15">
      <c r="A15" s="182"/>
      <c r="B15" s="134"/>
      <c r="C15" s="68"/>
      <c r="D15" s="135"/>
      <c r="E15" s="136" t="s">
        <v>310</v>
      </c>
      <c r="F15" s="68"/>
      <c r="G15" s="68"/>
      <c r="H15" s="348">
        <f>SUM(H11:H14)</f>
        <v>0</v>
      </c>
      <c r="I15" s="348">
        <f>SUM(I11:I14)</f>
        <v>0</v>
      </c>
      <c r="J15" s="263">
        <f>H15+I15</f>
        <v>0</v>
      </c>
      <c r="K15" s="570">
        <f t="shared" si="1"/>
        <v>0</v>
      </c>
      <c r="L15" s="182"/>
      <c r="M15" s="182"/>
      <c r="N15" s="182"/>
      <c r="O15" s="182"/>
      <c r="P15" s="348">
        <f>SUM(P11:P14)</f>
        <v>0</v>
      </c>
      <c r="Q15" s="570">
        <f t="shared" si="2"/>
        <v>0</v>
      </c>
      <c r="R15" s="600"/>
      <c r="S15" s="601">
        <f t="shared" si="7"/>
        <v>0</v>
      </c>
      <c r="T15" s="263">
        <f t="shared" si="5"/>
        <v>0</v>
      </c>
      <c r="U15" s="600"/>
      <c r="V15" s="348">
        <f>SUM(V11:V14)</f>
        <v>0</v>
      </c>
      <c r="W15" s="608">
        <f t="shared" si="6"/>
        <v>0</v>
      </c>
      <c r="X15" s="348">
        <f>SUM(X11:X14)</f>
        <v>0</v>
      </c>
      <c r="Y15" s="608">
        <f t="shared" si="3"/>
        <v>0</v>
      </c>
      <c r="Z15" s="348">
        <f>SUM(Z11:Z14)</f>
        <v>0</v>
      </c>
      <c r="AA15" s="673">
        <f t="shared" si="4"/>
        <v>0</v>
      </c>
    </row>
    <row r="16" spans="1:27" ht="15">
      <c r="A16" s="182"/>
      <c r="B16" s="63">
        <v>73</v>
      </c>
      <c r="C16" s="132"/>
      <c r="D16" s="133" t="s">
        <v>311</v>
      </c>
      <c r="E16" s="132"/>
      <c r="F16" s="132"/>
      <c r="G16" s="132"/>
      <c r="H16" s="564">
        <v>0</v>
      </c>
      <c r="I16" s="564">
        <v>0</v>
      </c>
      <c r="J16" s="263">
        <f t="shared" si="0"/>
        <v>0</v>
      </c>
      <c r="K16" s="570">
        <f t="shared" si="1"/>
        <v>0</v>
      </c>
      <c r="L16" s="182"/>
      <c r="M16" s="182"/>
      <c r="N16" s="182"/>
      <c r="O16" s="182"/>
      <c r="P16" s="564">
        <v>0</v>
      </c>
      <c r="Q16" s="570">
        <f t="shared" si="2"/>
        <v>0</v>
      </c>
      <c r="R16" s="600"/>
      <c r="S16" s="601">
        <f>J16-P16</f>
        <v>0</v>
      </c>
      <c r="T16" s="263">
        <f t="shared" si="5"/>
        <v>0</v>
      </c>
      <c r="U16" s="600"/>
      <c r="V16" s="564">
        <v>0</v>
      </c>
      <c r="W16" s="608">
        <f t="shared" si="6"/>
        <v>0</v>
      </c>
      <c r="X16" s="564">
        <v>0</v>
      </c>
      <c r="Y16" s="608">
        <f t="shared" si="3"/>
        <v>0</v>
      </c>
      <c r="Z16" s="564">
        <v>0</v>
      </c>
      <c r="AA16" s="673">
        <f t="shared" si="4"/>
        <v>0</v>
      </c>
    </row>
    <row r="17" spans="1:27" ht="15">
      <c r="A17" s="182"/>
      <c r="B17" s="63">
        <v>74</v>
      </c>
      <c r="C17" s="132"/>
      <c r="D17" s="133" t="s">
        <v>312</v>
      </c>
      <c r="E17" s="132"/>
      <c r="F17" s="132"/>
      <c r="G17" s="132"/>
      <c r="H17" s="564">
        <v>0</v>
      </c>
      <c r="I17" s="564">
        <v>0</v>
      </c>
      <c r="J17" s="263">
        <f t="shared" si="0"/>
        <v>0</v>
      </c>
      <c r="K17" s="570">
        <f t="shared" si="1"/>
        <v>0</v>
      </c>
      <c r="L17" s="182"/>
      <c r="M17" s="182"/>
      <c r="N17" s="182"/>
      <c r="O17" s="182"/>
      <c r="P17" s="564">
        <v>0</v>
      </c>
      <c r="Q17" s="570">
        <f t="shared" si="2"/>
        <v>0</v>
      </c>
      <c r="R17" s="600"/>
      <c r="S17" s="601">
        <f t="shared" si="7"/>
        <v>0</v>
      </c>
      <c r="T17" s="263">
        <f t="shared" si="5"/>
        <v>0</v>
      </c>
      <c r="U17" s="600"/>
      <c r="V17" s="564">
        <v>0</v>
      </c>
      <c r="W17" s="608">
        <f t="shared" si="6"/>
        <v>0</v>
      </c>
      <c r="X17" s="564">
        <v>0</v>
      </c>
      <c r="Y17" s="608">
        <f t="shared" si="3"/>
        <v>0</v>
      </c>
      <c r="Z17" s="564">
        <v>0</v>
      </c>
      <c r="AA17" s="673">
        <f t="shared" si="4"/>
        <v>0</v>
      </c>
    </row>
    <row r="18" spans="1:27" ht="15">
      <c r="A18" s="182"/>
      <c r="B18" s="63">
        <v>75</v>
      </c>
      <c r="C18" s="132"/>
      <c r="D18" s="133" t="s">
        <v>313</v>
      </c>
      <c r="E18" s="132"/>
      <c r="F18" s="132"/>
      <c r="G18" s="132"/>
      <c r="H18" s="348">
        <f>SUM(H19:H20)</f>
        <v>0</v>
      </c>
      <c r="I18" s="348">
        <f>SUM(I19:I20)</f>
        <v>0</v>
      </c>
      <c r="J18" s="263">
        <f t="shared" si="0"/>
        <v>0</v>
      </c>
      <c r="K18" s="570">
        <f t="shared" si="1"/>
        <v>0</v>
      </c>
      <c r="L18" s="182"/>
      <c r="M18" s="182"/>
      <c r="N18" s="182"/>
      <c r="O18" s="182"/>
      <c r="P18" s="348">
        <f t="shared" ref="P18" si="8">SUM(P19:P20)</f>
        <v>0</v>
      </c>
      <c r="Q18" s="570">
        <f t="shared" si="2"/>
        <v>0</v>
      </c>
      <c r="R18" s="600"/>
      <c r="S18" s="601">
        <f t="shared" si="7"/>
        <v>0</v>
      </c>
      <c r="T18" s="263">
        <f t="shared" si="5"/>
        <v>0</v>
      </c>
      <c r="U18" s="600"/>
      <c r="V18" s="348">
        <f>SUM(V19:V20)</f>
        <v>0</v>
      </c>
      <c r="W18" s="608">
        <f t="shared" si="6"/>
        <v>0</v>
      </c>
      <c r="X18" s="348">
        <f>SUM(X19:X20)</f>
        <v>0</v>
      </c>
      <c r="Y18" s="608">
        <f t="shared" si="3"/>
        <v>0</v>
      </c>
      <c r="Z18" s="348">
        <f>SUM(Z19:Z20)</f>
        <v>0</v>
      </c>
      <c r="AA18" s="673">
        <f t="shared" si="4"/>
        <v>0</v>
      </c>
    </row>
    <row r="19" spans="1:27" ht="15">
      <c r="A19" s="182"/>
      <c r="B19" s="134"/>
      <c r="C19" s="68">
        <v>75.099999999999994</v>
      </c>
      <c r="D19" s="135" t="s">
        <v>314</v>
      </c>
      <c r="E19" s="68" t="s">
        <v>315</v>
      </c>
      <c r="F19" s="68"/>
      <c r="G19" s="68"/>
      <c r="H19" s="564">
        <v>0</v>
      </c>
      <c r="I19" s="564">
        <v>0</v>
      </c>
      <c r="J19" s="263">
        <f t="shared" si="0"/>
        <v>0</v>
      </c>
      <c r="K19" s="570">
        <f t="shared" si="1"/>
        <v>0</v>
      </c>
      <c r="L19" s="182"/>
      <c r="M19" s="182"/>
      <c r="N19" s="182"/>
      <c r="O19" s="182"/>
      <c r="P19" s="564">
        <v>0</v>
      </c>
      <c r="Q19" s="570">
        <f t="shared" si="2"/>
        <v>0</v>
      </c>
      <c r="R19" s="600"/>
      <c r="S19" s="601">
        <f t="shared" si="7"/>
        <v>0</v>
      </c>
      <c r="T19" s="263">
        <f t="shared" si="5"/>
        <v>0</v>
      </c>
      <c r="U19" s="600"/>
      <c r="V19" s="564">
        <v>0</v>
      </c>
      <c r="W19" s="608">
        <f t="shared" si="6"/>
        <v>0</v>
      </c>
      <c r="X19" s="564">
        <v>0</v>
      </c>
      <c r="Y19" s="608">
        <f t="shared" si="3"/>
        <v>0</v>
      </c>
      <c r="Z19" s="564">
        <v>0</v>
      </c>
      <c r="AA19" s="673">
        <f t="shared" si="4"/>
        <v>0</v>
      </c>
    </row>
    <row r="20" spans="1:27" ht="15">
      <c r="A20" s="182"/>
      <c r="B20" s="134"/>
      <c r="C20" s="68">
        <v>75.2</v>
      </c>
      <c r="D20" s="135" t="s">
        <v>314</v>
      </c>
      <c r="E20" s="68" t="s">
        <v>316</v>
      </c>
      <c r="F20" s="68"/>
      <c r="G20" s="68"/>
      <c r="H20" s="564">
        <v>0</v>
      </c>
      <c r="I20" s="564">
        <v>0</v>
      </c>
      <c r="J20" s="263">
        <f t="shared" si="0"/>
        <v>0</v>
      </c>
      <c r="K20" s="570">
        <f t="shared" si="1"/>
        <v>0</v>
      </c>
      <c r="L20" s="182"/>
      <c r="M20" s="182"/>
      <c r="N20" s="182"/>
      <c r="O20" s="182"/>
      <c r="P20" s="564">
        <v>0</v>
      </c>
      <c r="Q20" s="570">
        <f t="shared" si="2"/>
        <v>0</v>
      </c>
      <c r="R20" s="600"/>
      <c r="S20" s="601">
        <f t="shared" si="7"/>
        <v>0</v>
      </c>
      <c r="T20" s="263">
        <f t="shared" si="5"/>
        <v>0</v>
      </c>
      <c r="U20" s="600"/>
      <c r="V20" s="564">
        <v>0</v>
      </c>
      <c r="W20" s="608">
        <f t="shared" si="6"/>
        <v>0</v>
      </c>
      <c r="X20" s="564">
        <v>0</v>
      </c>
      <c r="Y20" s="608">
        <f t="shared" si="3"/>
        <v>0</v>
      </c>
      <c r="Z20" s="564">
        <v>0</v>
      </c>
      <c r="AA20" s="673">
        <f t="shared" si="4"/>
        <v>0</v>
      </c>
    </row>
    <row r="21" spans="1:27" ht="15">
      <c r="A21" s="182"/>
      <c r="B21" s="134"/>
      <c r="C21" s="68"/>
      <c r="D21" s="135"/>
      <c r="E21" s="136" t="s">
        <v>317</v>
      </c>
      <c r="F21" s="68"/>
      <c r="G21" s="68"/>
      <c r="H21" s="348">
        <f>SUM(H16:H18)</f>
        <v>0</v>
      </c>
      <c r="I21" s="348">
        <f>SUM(I16:I18)</f>
        <v>0</v>
      </c>
      <c r="J21" s="263">
        <f>H21+I21</f>
        <v>0</v>
      </c>
      <c r="K21" s="570">
        <f t="shared" si="1"/>
        <v>0</v>
      </c>
      <c r="L21" s="182"/>
      <c r="M21" s="182"/>
      <c r="N21" s="182"/>
      <c r="O21" s="182"/>
      <c r="P21" s="348">
        <f>SUM(P16:P18)</f>
        <v>0</v>
      </c>
      <c r="Q21" s="570">
        <f t="shared" si="2"/>
        <v>0</v>
      </c>
      <c r="R21" s="600"/>
      <c r="S21" s="601">
        <f t="shared" si="7"/>
        <v>0</v>
      </c>
      <c r="T21" s="263">
        <f t="shared" si="5"/>
        <v>0</v>
      </c>
      <c r="U21" s="600"/>
      <c r="V21" s="348">
        <f>SUM(V16:V18)</f>
        <v>0</v>
      </c>
      <c r="W21" s="608">
        <f t="shared" si="6"/>
        <v>0</v>
      </c>
      <c r="X21" s="348">
        <f>SUM(X16:X18)</f>
        <v>0</v>
      </c>
      <c r="Y21" s="608">
        <f t="shared" si="3"/>
        <v>0</v>
      </c>
      <c r="Z21" s="348">
        <f t="shared" ref="Z21" si="9">SUM(Z16:Z18)</f>
        <v>0</v>
      </c>
      <c r="AA21" s="673">
        <f t="shared" si="4"/>
        <v>0</v>
      </c>
    </row>
    <row r="22" spans="1:27" ht="15">
      <c r="A22" s="182"/>
      <c r="B22" s="63">
        <v>76</v>
      </c>
      <c r="C22" s="132"/>
      <c r="D22" s="133" t="s">
        <v>318</v>
      </c>
      <c r="E22" s="132"/>
      <c r="F22" s="132"/>
      <c r="G22" s="132"/>
      <c r="H22" s="564">
        <v>0</v>
      </c>
      <c r="I22" s="564">
        <v>0</v>
      </c>
      <c r="J22" s="263">
        <f t="shared" si="0"/>
        <v>0</v>
      </c>
      <c r="K22" s="570">
        <f t="shared" si="1"/>
        <v>0</v>
      </c>
      <c r="L22" s="182"/>
      <c r="M22" s="182"/>
      <c r="N22" s="182"/>
      <c r="O22" s="182"/>
      <c r="P22" s="564">
        <v>0</v>
      </c>
      <c r="Q22" s="570">
        <f t="shared" si="2"/>
        <v>0</v>
      </c>
      <c r="R22" s="600"/>
      <c r="S22" s="601">
        <f t="shared" si="7"/>
        <v>0</v>
      </c>
      <c r="T22" s="263">
        <f t="shared" si="5"/>
        <v>0</v>
      </c>
      <c r="U22" s="600"/>
      <c r="V22" s="564">
        <v>0</v>
      </c>
      <c r="W22" s="608">
        <f t="shared" si="6"/>
        <v>0</v>
      </c>
      <c r="X22" s="564">
        <v>0</v>
      </c>
      <c r="Y22" s="608">
        <f t="shared" si="3"/>
        <v>0</v>
      </c>
      <c r="Z22" s="564">
        <v>0</v>
      </c>
      <c r="AA22" s="673">
        <f t="shared" si="4"/>
        <v>0</v>
      </c>
    </row>
    <row r="23" spans="1:27" ht="15">
      <c r="A23" s="182"/>
      <c r="B23" s="63">
        <v>77</v>
      </c>
      <c r="C23" s="132"/>
      <c r="D23" s="133" t="s">
        <v>319</v>
      </c>
      <c r="E23" s="132"/>
      <c r="F23" s="132"/>
      <c r="G23" s="132"/>
      <c r="H23" s="564">
        <v>0</v>
      </c>
      <c r="I23" s="564">
        <v>0</v>
      </c>
      <c r="J23" s="263">
        <f t="shared" si="0"/>
        <v>0</v>
      </c>
      <c r="K23" s="570">
        <f t="shared" si="1"/>
        <v>0</v>
      </c>
      <c r="L23" s="182"/>
      <c r="M23" s="182"/>
      <c r="N23" s="182"/>
      <c r="O23" s="182"/>
      <c r="P23" s="564">
        <v>0</v>
      </c>
      <c r="Q23" s="570">
        <f t="shared" si="2"/>
        <v>0</v>
      </c>
      <c r="R23" s="600"/>
      <c r="S23" s="601">
        <f t="shared" si="7"/>
        <v>0</v>
      </c>
      <c r="T23" s="263">
        <f t="shared" si="5"/>
        <v>0</v>
      </c>
      <c r="U23" s="600"/>
      <c r="V23" s="564">
        <v>0</v>
      </c>
      <c r="W23" s="608">
        <f t="shared" si="6"/>
        <v>0</v>
      </c>
      <c r="X23" s="564">
        <v>0</v>
      </c>
      <c r="Y23" s="608">
        <f t="shared" si="3"/>
        <v>0</v>
      </c>
      <c r="Z23" s="564">
        <v>0</v>
      </c>
      <c r="AA23" s="673">
        <f t="shared" si="4"/>
        <v>0</v>
      </c>
    </row>
    <row r="24" spans="1:27" ht="15">
      <c r="A24" s="182"/>
      <c r="B24" s="63">
        <v>78</v>
      </c>
      <c r="C24" s="132"/>
      <c r="D24" s="133" t="s">
        <v>320</v>
      </c>
      <c r="E24" s="132"/>
      <c r="F24" s="132"/>
      <c r="G24" s="132"/>
      <c r="H24" s="564">
        <v>0</v>
      </c>
      <c r="I24" s="564">
        <v>0</v>
      </c>
      <c r="J24" s="263">
        <f t="shared" si="0"/>
        <v>0</v>
      </c>
      <c r="K24" s="570">
        <f t="shared" si="1"/>
        <v>0</v>
      </c>
      <c r="L24" s="182"/>
      <c r="M24" s="182"/>
      <c r="N24" s="182"/>
      <c r="O24" s="182"/>
      <c r="P24" s="564">
        <v>0</v>
      </c>
      <c r="Q24" s="570">
        <f t="shared" si="2"/>
        <v>0</v>
      </c>
      <c r="R24" s="600"/>
      <c r="S24" s="601">
        <f t="shared" si="7"/>
        <v>0</v>
      </c>
      <c r="T24" s="263">
        <f t="shared" si="5"/>
        <v>0</v>
      </c>
      <c r="U24" s="600"/>
      <c r="V24" s="564">
        <v>0</v>
      </c>
      <c r="W24" s="608">
        <f t="shared" si="6"/>
        <v>0</v>
      </c>
      <c r="X24" s="564">
        <v>0</v>
      </c>
      <c r="Y24" s="608">
        <f t="shared" si="3"/>
        <v>0</v>
      </c>
      <c r="Z24" s="564">
        <v>0</v>
      </c>
      <c r="AA24" s="673">
        <f t="shared" si="4"/>
        <v>0</v>
      </c>
    </row>
    <row r="25" spans="1:27" ht="15">
      <c r="A25" s="182"/>
      <c r="B25" s="63">
        <v>79</v>
      </c>
      <c r="C25" s="132"/>
      <c r="D25" s="133" t="s">
        <v>321</v>
      </c>
      <c r="E25" s="132"/>
      <c r="F25" s="132"/>
      <c r="G25" s="132"/>
      <c r="H25" s="564">
        <v>0</v>
      </c>
      <c r="I25" s="564">
        <v>0</v>
      </c>
      <c r="J25" s="263">
        <f t="shared" si="0"/>
        <v>0</v>
      </c>
      <c r="K25" s="570">
        <f t="shared" si="1"/>
        <v>0</v>
      </c>
      <c r="L25" s="182"/>
      <c r="M25" s="182"/>
      <c r="N25" s="182"/>
      <c r="O25" s="182"/>
      <c r="P25" s="564">
        <v>0</v>
      </c>
      <c r="Q25" s="570">
        <f t="shared" si="2"/>
        <v>0</v>
      </c>
      <c r="R25" s="600"/>
      <c r="S25" s="601">
        <f t="shared" si="7"/>
        <v>0</v>
      </c>
      <c r="T25" s="263">
        <f t="shared" si="5"/>
        <v>0</v>
      </c>
      <c r="U25" s="600"/>
      <c r="V25" s="564">
        <v>0</v>
      </c>
      <c r="W25" s="608">
        <f t="shared" si="6"/>
        <v>0</v>
      </c>
      <c r="X25" s="564">
        <v>0</v>
      </c>
      <c r="Y25" s="608">
        <f t="shared" si="3"/>
        <v>0</v>
      </c>
      <c r="Z25" s="564">
        <v>0</v>
      </c>
      <c r="AA25" s="673">
        <f t="shared" si="4"/>
        <v>0</v>
      </c>
    </row>
    <row r="26" spans="1:27" ht="15">
      <c r="A26" s="182"/>
      <c r="B26" s="63">
        <v>80</v>
      </c>
      <c r="C26" s="132"/>
      <c r="D26" s="133" t="s">
        <v>322</v>
      </c>
      <c r="E26" s="132"/>
      <c r="F26" s="132"/>
      <c r="G26" s="132"/>
      <c r="H26" s="348">
        <f>SUM(H27:H28,H35,H38,H41)</f>
        <v>0</v>
      </c>
      <c r="I26" s="348">
        <f>SUM(I27:I28,I35,I38,I41)</f>
        <v>0</v>
      </c>
      <c r="J26" s="263">
        <f t="shared" si="0"/>
        <v>0</v>
      </c>
      <c r="K26" s="570">
        <f t="shared" si="1"/>
        <v>0</v>
      </c>
      <c r="L26" s="182"/>
      <c r="M26" s="182"/>
      <c r="N26" s="182"/>
      <c r="O26" s="182"/>
      <c r="P26" s="348">
        <f>SUM(P27:P28,P35,P38,P41)</f>
        <v>0</v>
      </c>
      <c r="Q26" s="570">
        <f t="shared" si="2"/>
        <v>0</v>
      </c>
      <c r="R26" s="600"/>
      <c r="S26" s="601">
        <f t="shared" si="7"/>
        <v>0</v>
      </c>
      <c r="T26" s="263">
        <f t="shared" si="5"/>
        <v>0</v>
      </c>
      <c r="U26" s="600"/>
      <c r="V26" s="348">
        <f>SUM(V27:V28,V35,V38,V41)</f>
        <v>0</v>
      </c>
      <c r="W26" s="608">
        <f t="shared" si="6"/>
        <v>0</v>
      </c>
      <c r="X26" s="348">
        <f>SUM(X27:X28,X35,X38,X41)</f>
        <v>0</v>
      </c>
      <c r="Y26" s="608">
        <f t="shared" si="3"/>
        <v>0</v>
      </c>
      <c r="Z26" s="348">
        <f t="shared" ref="Z26" si="10">SUM(Z27:Z28,Z35,Z38,Z41)</f>
        <v>0</v>
      </c>
      <c r="AA26" s="673">
        <f t="shared" si="4"/>
        <v>0</v>
      </c>
    </row>
    <row r="27" spans="1:27" ht="15">
      <c r="A27" s="182"/>
      <c r="B27" s="134"/>
      <c r="C27" s="68">
        <v>80.099999999999994</v>
      </c>
      <c r="D27" s="135" t="s">
        <v>314</v>
      </c>
      <c r="E27" s="68" t="s">
        <v>323</v>
      </c>
      <c r="F27" s="68"/>
      <c r="G27" s="68"/>
      <c r="H27" s="564">
        <v>0</v>
      </c>
      <c r="I27" s="564">
        <v>0</v>
      </c>
      <c r="J27" s="263">
        <f t="shared" si="0"/>
        <v>0</v>
      </c>
      <c r="K27" s="570">
        <f t="shared" si="1"/>
        <v>0</v>
      </c>
      <c r="L27" s="182"/>
      <c r="M27" s="182"/>
      <c r="N27" s="182"/>
      <c r="O27" s="182"/>
      <c r="P27" s="564">
        <v>0</v>
      </c>
      <c r="Q27" s="570">
        <f t="shared" si="2"/>
        <v>0</v>
      </c>
      <c r="R27" s="600"/>
      <c r="S27" s="601">
        <f t="shared" si="7"/>
        <v>0</v>
      </c>
      <c r="T27" s="263">
        <f t="shared" si="5"/>
        <v>0</v>
      </c>
      <c r="U27" s="600"/>
      <c r="V27" s="564">
        <v>0</v>
      </c>
      <c r="W27" s="608">
        <f t="shared" si="6"/>
        <v>0</v>
      </c>
      <c r="X27" s="564">
        <v>0</v>
      </c>
      <c r="Y27" s="608">
        <f t="shared" si="3"/>
        <v>0</v>
      </c>
      <c r="Z27" s="564">
        <v>0</v>
      </c>
      <c r="AA27" s="673">
        <f t="shared" si="4"/>
        <v>0</v>
      </c>
    </row>
    <row r="28" spans="1:27" ht="15">
      <c r="A28" s="182"/>
      <c r="B28" s="134"/>
      <c r="C28" s="68">
        <v>80.2</v>
      </c>
      <c r="D28" s="135" t="s">
        <v>314</v>
      </c>
      <c r="E28" s="68" t="s">
        <v>324</v>
      </c>
      <c r="F28" s="68"/>
      <c r="G28" s="68"/>
      <c r="H28" s="348">
        <f>SUM(H29,H32)</f>
        <v>0</v>
      </c>
      <c r="I28" s="348">
        <f>SUM(I29,I32)</f>
        <v>0</v>
      </c>
      <c r="J28" s="263">
        <f t="shared" si="0"/>
        <v>0</v>
      </c>
      <c r="K28" s="570">
        <f t="shared" si="1"/>
        <v>0</v>
      </c>
      <c r="L28" s="182"/>
      <c r="M28" s="182"/>
      <c r="N28" s="182"/>
      <c r="O28" s="182"/>
      <c r="P28" s="348">
        <f>SUM(P29,P32)</f>
        <v>0</v>
      </c>
      <c r="Q28" s="570">
        <f t="shared" si="2"/>
        <v>0</v>
      </c>
      <c r="R28" s="600"/>
      <c r="S28" s="601">
        <f t="shared" si="7"/>
        <v>0</v>
      </c>
      <c r="T28" s="263">
        <f t="shared" si="5"/>
        <v>0</v>
      </c>
      <c r="U28" s="600"/>
      <c r="V28" s="348">
        <f>SUM(V29,V32)</f>
        <v>0</v>
      </c>
      <c r="W28" s="608">
        <f t="shared" si="6"/>
        <v>0</v>
      </c>
      <c r="X28" s="348">
        <f>SUM(X29,X32)</f>
        <v>0</v>
      </c>
      <c r="Y28" s="608">
        <f t="shared" si="3"/>
        <v>0</v>
      </c>
      <c r="Z28" s="348">
        <f t="shared" ref="Z28" si="11">SUM(Z29,Z32)</f>
        <v>0</v>
      </c>
      <c r="AA28" s="673">
        <f t="shared" si="4"/>
        <v>0</v>
      </c>
    </row>
    <row r="29" spans="1:27" ht="15">
      <c r="A29" s="182"/>
      <c r="B29" s="134"/>
      <c r="C29" s="68"/>
      <c r="D29" s="68" t="s">
        <v>325</v>
      </c>
      <c r="E29" s="68"/>
      <c r="F29" s="68" t="s">
        <v>326</v>
      </c>
      <c r="G29" s="68"/>
      <c r="H29" s="348">
        <f>SUM(H30:H31)</f>
        <v>0</v>
      </c>
      <c r="I29" s="348">
        <f>SUM(I30:I31)</f>
        <v>0</v>
      </c>
      <c r="J29" s="263">
        <f t="shared" si="0"/>
        <v>0</v>
      </c>
      <c r="K29" s="570">
        <f t="shared" si="1"/>
        <v>0</v>
      </c>
      <c r="L29" s="182"/>
      <c r="M29" s="182"/>
      <c r="N29" s="182"/>
      <c r="O29" s="182"/>
      <c r="P29" s="348">
        <f>SUM(P30:P31)</f>
        <v>0</v>
      </c>
      <c r="Q29" s="570">
        <f t="shared" si="2"/>
        <v>0</v>
      </c>
      <c r="R29" s="600"/>
      <c r="S29" s="601">
        <f t="shared" si="7"/>
        <v>0</v>
      </c>
      <c r="T29" s="263">
        <f t="shared" si="5"/>
        <v>0</v>
      </c>
      <c r="U29" s="600"/>
      <c r="V29" s="348">
        <f>SUM(V30:V31)</f>
        <v>0</v>
      </c>
      <c r="W29" s="608">
        <f t="shared" si="6"/>
        <v>0</v>
      </c>
      <c r="X29" s="348">
        <f>SUM(X30:X31)</f>
        <v>0</v>
      </c>
      <c r="Y29" s="608">
        <f t="shared" si="3"/>
        <v>0</v>
      </c>
      <c r="Z29" s="348">
        <f t="shared" ref="Z29" si="12">SUM(Z30:Z31)</f>
        <v>0</v>
      </c>
      <c r="AA29" s="673">
        <f t="shared" si="4"/>
        <v>0</v>
      </c>
    </row>
    <row r="30" spans="1:27" ht="15">
      <c r="A30" s="182"/>
      <c r="B30" s="134"/>
      <c r="C30" s="68"/>
      <c r="D30" s="135" t="s">
        <v>314</v>
      </c>
      <c r="E30" s="68" t="s">
        <v>327</v>
      </c>
      <c r="F30" s="68"/>
      <c r="G30" s="68" t="s">
        <v>64</v>
      </c>
      <c r="H30" s="564">
        <v>0</v>
      </c>
      <c r="I30" s="564">
        <v>0</v>
      </c>
      <c r="J30" s="263">
        <f t="shared" si="0"/>
        <v>0</v>
      </c>
      <c r="K30" s="570">
        <f t="shared" si="1"/>
        <v>0</v>
      </c>
      <c r="L30" s="182"/>
      <c r="M30" s="182"/>
      <c r="N30" s="182"/>
      <c r="O30" s="182"/>
      <c r="P30" s="564">
        <v>0</v>
      </c>
      <c r="Q30" s="570">
        <f t="shared" si="2"/>
        <v>0</v>
      </c>
      <c r="R30" s="600"/>
      <c r="S30" s="601">
        <f t="shared" si="7"/>
        <v>0</v>
      </c>
      <c r="T30" s="263">
        <f t="shared" si="5"/>
        <v>0</v>
      </c>
      <c r="U30" s="600"/>
      <c r="V30" s="564">
        <v>0</v>
      </c>
      <c r="W30" s="608">
        <f t="shared" si="6"/>
        <v>0</v>
      </c>
      <c r="X30" s="564">
        <v>0</v>
      </c>
      <c r="Y30" s="608">
        <f t="shared" si="3"/>
        <v>0</v>
      </c>
      <c r="Z30" s="564">
        <v>0</v>
      </c>
      <c r="AA30" s="673">
        <f t="shared" si="4"/>
        <v>0</v>
      </c>
    </row>
    <row r="31" spans="1:27" ht="15">
      <c r="A31" s="182"/>
      <c r="B31" s="134"/>
      <c r="C31" s="68"/>
      <c r="D31" s="135" t="s">
        <v>314</v>
      </c>
      <c r="E31" s="68" t="s">
        <v>328</v>
      </c>
      <c r="F31" s="68"/>
      <c r="G31" s="68" t="s">
        <v>66</v>
      </c>
      <c r="H31" s="564">
        <v>0</v>
      </c>
      <c r="I31" s="564">
        <v>0</v>
      </c>
      <c r="J31" s="263">
        <f t="shared" si="0"/>
        <v>0</v>
      </c>
      <c r="K31" s="570">
        <f t="shared" si="1"/>
        <v>0</v>
      </c>
      <c r="L31" s="182"/>
      <c r="M31" s="182"/>
      <c r="N31" s="182"/>
      <c r="O31" s="182"/>
      <c r="P31" s="564">
        <v>0</v>
      </c>
      <c r="Q31" s="570">
        <f t="shared" si="2"/>
        <v>0</v>
      </c>
      <c r="R31" s="600"/>
      <c r="S31" s="601">
        <f t="shared" si="7"/>
        <v>0</v>
      </c>
      <c r="T31" s="263">
        <f t="shared" si="5"/>
        <v>0</v>
      </c>
      <c r="U31" s="600"/>
      <c r="V31" s="564">
        <v>0</v>
      </c>
      <c r="W31" s="608">
        <f t="shared" si="6"/>
        <v>0</v>
      </c>
      <c r="X31" s="564">
        <v>0</v>
      </c>
      <c r="Y31" s="608">
        <f t="shared" si="3"/>
        <v>0</v>
      </c>
      <c r="Z31" s="564">
        <v>0</v>
      </c>
      <c r="AA31" s="673">
        <f t="shared" si="4"/>
        <v>0</v>
      </c>
    </row>
    <row r="32" spans="1:27" ht="15">
      <c r="A32" s="182"/>
      <c r="B32" s="134"/>
      <c r="C32" s="68"/>
      <c r="D32" s="68" t="s">
        <v>329</v>
      </c>
      <c r="E32" s="68"/>
      <c r="F32" s="68" t="s">
        <v>115</v>
      </c>
      <c r="G32" s="68"/>
      <c r="H32" s="348">
        <f>SUM(H33:H34)</f>
        <v>0</v>
      </c>
      <c r="I32" s="348">
        <f>SUM(I33:I34)</f>
        <v>0</v>
      </c>
      <c r="J32" s="263">
        <f t="shared" si="0"/>
        <v>0</v>
      </c>
      <c r="K32" s="570">
        <f t="shared" si="1"/>
        <v>0</v>
      </c>
      <c r="L32" s="182"/>
      <c r="M32" s="182"/>
      <c r="N32" s="182"/>
      <c r="O32" s="182"/>
      <c r="P32" s="348">
        <f>SUM(P33:P34)</f>
        <v>0</v>
      </c>
      <c r="Q32" s="570">
        <f t="shared" si="2"/>
        <v>0</v>
      </c>
      <c r="R32" s="600"/>
      <c r="S32" s="601">
        <f t="shared" si="7"/>
        <v>0</v>
      </c>
      <c r="T32" s="263">
        <f t="shared" si="5"/>
        <v>0</v>
      </c>
      <c r="U32" s="600"/>
      <c r="V32" s="348">
        <f>SUM(V33:V34)</f>
        <v>0</v>
      </c>
      <c r="W32" s="608">
        <f t="shared" si="6"/>
        <v>0</v>
      </c>
      <c r="X32" s="348">
        <f>SUM(X33:X34)</f>
        <v>0</v>
      </c>
      <c r="Y32" s="608">
        <f t="shared" si="3"/>
        <v>0</v>
      </c>
      <c r="Z32" s="348">
        <f t="shared" ref="Z32" si="13">SUM(Z33:Z34)</f>
        <v>0</v>
      </c>
      <c r="AA32" s="673">
        <f t="shared" si="4"/>
        <v>0</v>
      </c>
    </row>
    <row r="33" spans="1:27" ht="15">
      <c r="A33" s="182"/>
      <c r="B33" s="134"/>
      <c r="C33" s="68"/>
      <c r="D33" s="135" t="s">
        <v>314</v>
      </c>
      <c r="E33" s="68" t="s">
        <v>330</v>
      </c>
      <c r="F33" s="68"/>
      <c r="G33" s="68" t="s">
        <v>64</v>
      </c>
      <c r="H33" s="564">
        <v>0</v>
      </c>
      <c r="I33" s="564">
        <v>0</v>
      </c>
      <c r="J33" s="263">
        <f t="shared" si="0"/>
        <v>0</v>
      </c>
      <c r="K33" s="570">
        <f t="shared" si="1"/>
        <v>0</v>
      </c>
      <c r="L33" s="182"/>
      <c r="M33" s="182"/>
      <c r="N33" s="182"/>
      <c r="O33" s="182"/>
      <c r="P33" s="564">
        <v>0</v>
      </c>
      <c r="Q33" s="570">
        <f t="shared" si="2"/>
        <v>0</v>
      </c>
      <c r="R33" s="600"/>
      <c r="S33" s="601">
        <f t="shared" si="7"/>
        <v>0</v>
      </c>
      <c r="T33" s="263">
        <f t="shared" si="5"/>
        <v>0</v>
      </c>
      <c r="U33" s="600"/>
      <c r="V33" s="564">
        <v>0</v>
      </c>
      <c r="W33" s="608">
        <f t="shared" si="6"/>
        <v>0</v>
      </c>
      <c r="X33" s="564">
        <v>0</v>
      </c>
      <c r="Y33" s="608">
        <f t="shared" si="3"/>
        <v>0</v>
      </c>
      <c r="Z33" s="564">
        <v>0</v>
      </c>
      <c r="AA33" s="673">
        <f t="shared" si="4"/>
        <v>0</v>
      </c>
    </row>
    <row r="34" spans="1:27" ht="15">
      <c r="A34" s="182"/>
      <c r="B34" s="134"/>
      <c r="C34" s="68"/>
      <c r="D34" s="135" t="s">
        <v>314</v>
      </c>
      <c r="E34" s="68" t="s">
        <v>331</v>
      </c>
      <c r="F34" s="68"/>
      <c r="G34" s="68" t="s">
        <v>66</v>
      </c>
      <c r="H34" s="564">
        <v>0</v>
      </c>
      <c r="I34" s="564">
        <v>0</v>
      </c>
      <c r="J34" s="263">
        <f t="shared" si="0"/>
        <v>0</v>
      </c>
      <c r="K34" s="570">
        <f t="shared" si="1"/>
        <v>0</v>
      </c>
      <c r="L34" s="182"/>
      <c r="M34" s="182"/>
      <c r="N34" s="182"/>
      <c r="O34" s="182"/>
      <c r="P34" s="564">
        <v>0</v>
      </c>
      <c r="Q34" s="570">
        <f t="shared" si="2"/>
        <v>0</v>
      </c>
      <c r="R34" s="600"/>
      <c r="S34" s="601">
        <f t="shared" si="7"/>
        <v>0</v>
      </c>
      <c r="T34" s="263">
        <f t="shared" si="5"/>
        <v>0</v>
      </c>
      <c r="U34" s="600"/>
      <c r="V34" s="564">
        <v>0</v>
      </c>
      <c r="W34" s="608">
        <f t="shared" si="6"/>
        <v>0</v>
      </c>
      <c r="X34" s="564">
        <v>0</v>
      </c>
      <c r="Y34" s="608">
        <f t="shared" si="3"/>
        <v>0</v>
      </c>
      <c r="Z34" s="564">
        <v>0</v>
      </c>
      <c r="AA34" s="673">
        <f t="shared" si="4"/>
        <v>0</v>
      </c>
    </row>
    <row r="35" spans="1:27" ht="15">
      <c r="A35" s="182"/>
      <c r="B35" s="134"/>
      <c r="C35" s="68">
        <v>80.3</v>
      </c>
      <c r="D35" s="137" t="s">
        <v>314</v>
      </c>
      <c r="E35" s="68" t="s">
        <v>332</v>
      </c>
      <c r="F35" s="68"/>
      <c r="G35" s="68"/>
      <c r="H35" s="348">
        <f>SUM(H36:H37)</f>
        <v>0</v>
      </c>
      <c r="I35" s="348">
        <f>SUM(I36:I37)</f>
        <v>0</v>
      </c>
      <c r="J35" s="263">
        <f t="shared" si="0"/>
        <v>0</v>
      </c>
      <c r="K35" s="570">
        <f t="shared" si="1"/>
        <v>0</v>
      </c>
      <c r="L35" s="182"/>
      <c r="M35" s="182"/>
      <c r="N35" s="182"/>
      <c r="O35" s="182"/>
      <c r="P35" s="348">
        <f>SUM(P36:P37)</f>
        <v>0</v>
      </c>
      <c r="Q35" s="570">
        <f t="shared" si="2"/>
        <v>0</v>
      </c>
      <c r="R35" s="600"/>
      <c r="S35" s="601">
        <f t="shared" si="7"/>
        <v>0</v>
      </c>
      <c r="T35" s="263">
        <f t="shared" si="5"/>
        <v>0</v>
      </c>
      <c r="U35" s="600"/>
      <c r="V35" s="348">
        <f>SUM(V36:V37)</f>
        <v>0</v>
      </c>
      <c r="W35" s="608">
        <f t="shared" si="6"/>
        <v>0</v>
      </c>
      <c r="X35" s="348">
        <f>SUM(X36:X37)</f>
        <v>0</v>
      </c>
      <c r="Y35" s="608">
        <f t="shared" si="3"/>
        <v>0</v>
      </c>
      <c r="Z35" s="348">
        <f t="shared" ref="Z35" si="14">SUM(Z36:Z37)</f>
        <v>0</v>
      </c>
      <c r="AA35" s="673">
        <f t="shared" si="4"/>
        <v>0</v>
      </c>
    </row>
    <row r="36" spans="1:27" ht="15">
      <c r="A36" s="182"/>
      <c r="B36" s="134"/>
      <c r="C36" s="68"/>
      <c r="D36" s="68" t="s">
        <v>333</v>
      </c>
      <c r="E36" s="68"/>
      <c r="F36" s="68" t="s">
        <v>334</v>
      </c>
      <c r="G36" s="68"/>
      <c r="H36" s="564">
        <v>0</v>
      </c>
      <c r="I36" s="564">
        <v>0</v>
      </c>
      <c r="J36" s="263">
        <f t="shared" si="0"/>
        <v>0</v>
      </c>
      <c r="K36" s="570">
        <f t="shared" si="1"/>
        <v>0</v>
      </c>
      <c r="L36" s="182"/>
      <c r="M36" s="182"/>
      <c r="N36" s="182"/>
      <c r="O36" s="182"/>
      <c r="P36" s="564">
        <v>0</v>
      </c>
      <c r="Q36" s="570">
        <f t="shared" si="2"/>
        <v>0</v>
      </c>
      <c r="R36" s="600"/>
      <c r="S36" s="601">
        <f t="shared" si="7"/>
        <v>0</v>
      </c>
      <c r="T36" s="263">
        <f t="shared" si="5"/>
        <v>0</v>
      </c>
      <c r="U36" s="600"/>
      <c r="V36" s="564">
        <v>0</v>
      </c>
      <c r="W36" s="608">
        <f t="shared" si="6"/>
        <v>0</v>
      </c>
      <c r="X36" s="564">
        <v>0</v>
      </c>
      <c r="Y36" s="608">
        <f t="shared" si="3"/>
        <v>0</v>
      </c>
      <c r="Z36" s="564">
        <v>0</v>
      </c>
      <c r="AA36" s="673">
        <f t="shared" si="4"/>
        <v>0</v>
      </c>
    </row>
    <row r="37" spans="1:27" ht="15">
      <c r="A37" s="182"/>
      <c r="B37" s="134"/>
      <c r="C37" s="68"/>
      <c r="D37" s="68" t="s">
        <v>335</v>
      </c>
      <c r="E37" s="68"/>
      <c r="F37" s="68" t="s">
        <v>105</v>
      </c>
      <c r="G37" s="68"/>
      <c r="H37" s="564">
        <v>0</v>
      </c>
      <c r="I37" s="564">
        <v>0</v>
      </c>
      <c r="J37" s="263">
        <f t="shared" si="0"/>
        <v>0</v>
      </c>
      <c r="K37" s="570">
        <f t="shared" si="1"/>
        <v>0</v>
      </c>
      <c r="L37" s="182"/>
      <c r="M37" s="182"/>
      <c r="N37" s="182"/>
      <c r="O37" s="182"/>
      <c r="P37" s="564">
        <v>0</v>
      </c>
      <c r="Q37" s="570">
        <f t="shared" si="2"/>
        <v>0</v>
      </c>
      <c r="R37" s="600"/>
      <c r="S37" s="601">
        <f t="shared" si="7"/>
        <v>0</v>
      </c>
      <c r="T37" s="263">
        <f t="shared" si="5"/>
        <v>0</v>
      </c>
      <c r="U37" s="600"/>
      <c r="V37" s="564">
        <v>0</v>
      </c>
      <c r="W37" s="608">
        <f t="shared" si="6"/>
        <v>0</v>
      </c>
      <c r="X37" s="564">
        <v>0</v>
      </c>
      <c r="Y37" s="608">
        <f t="shared" si="3"/>
        <v>0</v>
      </c>
      <c r="Z37" s="564">
        <v>0</v>
      </c>
      <c r="AA37" s="673">
        <f t="shared" si="4"/>
        <v>0</v>
      </c>
    </row>
    <row r="38" spans="1:27" ht="15">
      <c r="A38" s="182"/>
      <c r="B38" s="134"/>
      <c r="C38" s="68">
        <v>80.400000000000006</v>
      </c>
      <c r="D38" s="135" t="s">
        <v>314</v>
      </c>
      <c r="E38" s="68" t="s">
        <v>336</v>
      </c>
      <c r="F38" s="68"/>
      <c r="G38" s="68"/>
      <c r="H38" s="348">
        <f>SUM(H39:H40)</f>
        <v>0</v>
      </c>
      <c r="I38" s="348">
        <f>SUM(I39:I40)</f>
        <v>0</v>
      </c>
      <c r="J38" s="263">
        <f t="shared" si="0"/>
        <v>0</v>
      </c>
      <c r="K38" s="570">
        <f t="shared" si="1"/>
        <v>0</v>
      </c>
      <c r="L38" s="182"/>
      <c r="M38" s="182"/>
      <c r="N38" s="182"/>
      <c r="O38" s="182"/>
      <c r="P38" s="348">
        <f>SUM(P39:P40)</f>
        <v>0</v>
      </c>
      <c r="Q38" s="570">
        <f t="shared" si="2"/>
        <v>0</v>
      </c>
      <c r="R38" s="600"/>
      <c r="S38" s="601">
        <f t="shared" si="7"/>
        <v>0</v>
      </c>
      <c r="T38" s="263">
        <f t="shared" si="5"/>
        <v>0</v>
      </c>
      <c r="U38" s="600"/>
      <c r="V38" s="348">
        <f>SUM(V39:V40)</f>
        <v>0</v>
      </c>
      <c r="W38" s="608">
        <f t="shared" si="6"/>
        <v>0</v>
      </c>
      <c r="X38" s="348">
        <f>SUM(X39:X40)</f>
        <v>0</v>
      </c>
      <c r="Y38" s="608">
        <f t="shared" si="3"/>
        <v>0</v>
      </c>
      <c r="Z38" s="348">
        <f t="shared" ref="Z38" si="15">SUM(Z39:Z40)</f>
        <v>0</v>
      </c>
      <c r="AA38" s="673">
        <f t="shared" si="4"/>
        <v>0</v>
      </c>
    </row>
    <row r="39" spans="1:27" ht="15">
      <c r="A39" s="182"/>
      <c r="B39" s="134"/>
      <c r="C39" s="68"/>
      <c r="D39" s="68" t="s">
        <v>337</v>
      </c>
      <c r="E39" s="68"/>
      <c r="F39" s="68" t="s">
        <v>82</v>
      </c>
      <c r="G39" s="68"/>
      <c r="H39" s="564">
        <v>0</v>
      </c>
      <c r="I39" s="564">
        <v>0</v>
      </c>
      <c r="J39" s="263">
        <f t="shared" si="0"/>
        <v>0</v>
      </c>
      <c r="K39" s="570">
        <f t="shared" si="1"/>
        <v>0</v>
      </c>
      <c r="L39" s="182"/>
      <c r="M39" s="182"/>
      <c r="N39" s="182"/>
      <c r="O39" s="182"/>
      <c r="P39" s="564">
        <v>0</v>
      </c>
      <c r="Q39" s="570">
        <f t="shared" si="2"/>
        <v>0</v>
      </c>
      <c r="R39" s="600"/>
      <c r="S39" s="601">
        <f t="shared" si="7"/>
        <v>0</v>
      </c>
      <c r="T39" s="263">
        <f t="shared" si="5"/>
        <v>0</v>
      </c>
      <c r="U39" s="600"/>
      <c r="V39" s="564">
        <v>0</v>
      </c>
      <c r="W39" s="608">
        <f t="shared" si="6"/>
        <v>0</v>
      </c>
      <c r="X39" s="564">
        <v>0</v>
      </c>
      <c r="Y39" s="608">
        <f t="shared" si="3"/>
        <v>0</v>
      </c>
      <c r="Z39" s="564">
        <v>0</v>
      </c>
      <c r="AA39" s="673">
        <f t="shared" si="4"/>
        <v>0</v>
      </c>
    </row>
    <row r="40" spans="1:27" ht="15">
      <c r="A40" s="182"/>
      <c r="B40" s="134"/>
      <c r="C40" s="68"/>
      <c r="D40" s="68" t="s">
        <v>338</v>
      </c>
      <c r="E40" s="68"/>
      <c r="F40" s="68" t="s">
        <v>85</v>
      </c>
      <c r="G40" s="68"/>
      <c r="H40" s="564">
        <v>0</v>
      </c>
      <c r="I40" s="564">
        <v>0</v>
      </c>
      <c r="J40" s="263">
        <f t="shared" si="0"/>
        <v>0</v>
      </c>
      <c r="K40" s="570">
        <f t="shared" si="1"/>
        <v>0</v>
      </c>
      <c r="L40" s="182"/>
      <c r="M40" s="182"/>
      <c r="N40" s="182"/>
      <c r="O40" s="182"/>
      <c r="P40" s="564">
        <v>0</v>
      </c>
      <c r="Q40" s="570">
        <f t="shared" si="2"/>
        <v>0</v>
      </c>
      <c r="R40" s="600"/>
      <c r="S40" s="601">
        <f t="shared" si="7"/>
        <v>0</v>
      </c>
      <c r="T40" s="263">
        <f t="shared" si="5"/>
        <v>0</v>
      </c>
      <c r="U40" s="600"/>
      <c r="V40" s="564">
        <v>0</v>
      </c>
      <c r="W40" s="608">
        <f t="shared" si="6"/>
        <v>0</v>
      </c>
      <c r="X40" s="564">
        <v>0</v>
      </c>
      <c r="Y40" s="608">
        <f t="shared" si="3"/>
        <v>0</v>
      </c>
      <c r="Z40" s="564">
        <v>0</v>
      </c>
      <c r="AA40" s="673">
        <f t="shared" si="4"/>
        <v>0</v>
      </c>
    </row>
    <row r="41" spans="1:27" ht="15">
      <c r="A41" s="182"/>
      <c r="B41" s="134"/>
      <c r="C41" s="68">
        <v>80.5</v>
      </c>
      <c r="D41" s="135" t="s">
        <v>314</v>
      </c>
      <c r="E41" s="68" t="s">
        <v>339</v>
      </c>
      <c r="F41" s="68"/>
      <c r="G41" s="68"/>
      <c r="H41" s="348">
        <f>SUM(H42:H54)</f>
        <v>0</v>
      </c>
      <c r="I41" s="348">
        <f>SUM(I42:I54)</f>
        <v>0</v>
      </c>
      <c r="J41" s="263">
        <f t="shared" si="0"/>
        <v>0</v>
      </c>
      <c r="K41" s="570">
        <f t="shared" si="1"/>
        <v>0</v>
      </c>
      <c r="L41" s="182"/>
      <c r="M41" s="182"/>
      <c r="N41" s="182"/>
      <c r="O41" s="182"/>
      <c r="P41" s="348">
        <f>SUM(P42:P54)</f>
        <v>0</v>
      </c>
      <c r="Q41" s="570">
        <f t="shared" si="2"/>
        <v>0</v>
      </c>
      <c r="R41" s="600"/>
      <c r="S41" s="601">
        <f t="shared" si="7"/>
        <v>0</v>
      </c>
      <c r="T41" s="263">
        <f t="shared" si="5"/>
        <v>0</v>
      </c>
      <c r="U41" s="600"/>
      <c r="V41" s="348">
        <f>SUM(V42:V54)</f>
        <v>0</v>
      </c>
      <c r="W41" s="608">
        <f t="shared" si="6"/>
        <v>0</v>
      </c>
      <c r="X41" s="348">
        <f>SUM(X42:X54)</f>
        <v>0</v>
      </c>
      <c r="Y41" s="608">
        <f t="shared" si="3"/>
        <v>0</v>
      </c>
      <c r="Z41" s="348">
        <f t="shared" ref="Z41" si="16">SUM(Z42:Z54)</f>
        <v>0</v>
      </c>
      <c r="AA41" s="673">
        <f t="shared" si="4"/>
        <v>0</v>
      </c>
    </row>
    <row r="42" spans="1:27" ht="15">
      <c r="A42" s="182"/>
      <c r="B42" s="134"/>
      <c r="C42" s="68"/>
      <c r="D42" s="68" t="s">
        <v>340</v>
      </c>
      <c r="E42" s="68"/>
      <c r="F42" s="68" t="s">
        <v>88</v>
      </c>
      <c r="G42" s="68"/>
      <c r="H42" s="564">
        <v>0</v>
      </c>
      <c r="I42" s="564">
        <v>0</v>
      </c>
      <c r="J42" s="263">
        <f t="shared" si="0"/>
        <v>0</v>
      </c>
      <c r="K42" s="570">
        <f t="shared" si="1"/>
        <v>0</v>
      </c>
      <c r="L42" s="182"/>
      <c r="M42" s="182"/>
      <c r="N42" s="182"/>
      <c r="O42" s="182"/>
      <c r="P42" s="564">
        <v>0</v>
      </c>
      <c r="Q42" s="570">
        <f t="shared" si="2"/>
        <v>0</v>
      </c>
      <c r="R42" s="600"/>
      <c r="S42" s="601">
        <f t="shared" si="7"/>
        <v>0</v>
      </c>
      <c r="T42" s="263">
        <f t="shared" si="5"/>
        <v>0</v>
      </c>
      <c r="U42" s="600"/>
      <c r="V42" s="564">
        <v>0</v>
      </c>
      <c r="W42" s="608">
        <f t="shared" si="6"/>
        <v>0</v>
      </c>
      <c r="X42" s="564">
        <v>0</v>
      </c>
      <c r="Y42" s="608">
        <f t="shared" si="3"/>
        <v>0</v>
      </c>
      <c r="Z42" s="564">
        <v>0</v>
      </c>
      <c r="AA42" s="673">
        <f t="shared" si="4"/>
        <v>0</v>
      </c>
    </row>
    <row r="43" spans="1:27" ht="15">
      <c r="A43" s="182"/>
      <c r="B43" s="134"/>
      <c r="C43" s="68"/>
      <c r="D43" s="68" t="s">
        <v>341</v>
      </c>
      <c r="E43" s="68"/>
      <c r="F43" s="68" t="s">
        <v>89</v>
      </c>
      <c r="G43" s="68"/>
      <c r="H43" s="564">
        <v>0</v>
      </c>
      <c r="I43" s="564">
        <v>0</v>
      </c>
      <c r="J43" s="263">
        <f t="shared" si="0"/>
        <v>0</v>
      </c>
      <c r="K43" s="570">
        <f t="shared" ref="K43:K70" si="17">IFERROR(J43/$J$70,0)</f>
        <v>0</v>
      </c>
      <c r="L43" s="182"/>
      <c r="M43" s="182"/>
      <c r="N43" s="182"/>
      <c r="O43" s="182"/>
      <c r="P43" s="564">
        <v>0</v>
      </c>
      <c r="Q43" s="570">
        <f t="shared" ref="Q43:Q70" si="18">IFERROR(P43/$P$70,0)</f>
        <v>0</v>
      </c>
      <c r="R43" s="600"/>
      <c r="S43" s="601">
        <f t="shared" si="7"/>
        <v>0</v>
      </c>
      <c r="T43" s="263">
        <f t="shared" si="5"/>
        <v>0</v>
      </c>
      <c r="U43" s="600"/>
      <c r="V43" s="564">
        <v>0</v>
      </c>
      <c r="W43" s="608">
        <f t="shared" ref="W43:W70" si="19">IFERROR(V43/$V$70,0)</f>
        <v>0</v>
      </c>
      <c r="X43" s="564">
        <v>0</v>
      </c>
      <c r="Y43" s="608">
        <f t="shared" ref="Y43:Y70" si="20">IFERROR(X43/$X$70,0)</f>
        <v>0</v>
      </c>
      <c r="Z43" s="564">
        <v>0</v>
      </c>
      <c r="AA43" s="673">
        <f t="shared" ref="AA43:AA70" si="21">IFERROR(Z43/$Z$70,0)</f>
        <v>0</v>
      </c>
    </row>
    <row r="44" spans="1:27" ht="15">
      <c r="A44" s="182"/>
      <c r="B44" s="134"/>
      <c r="C44" s="68"/>
      <c r="D44" s="68" t="s">
        <v>342</v>
      </c>
      <c r="E44" s="68"/>
      <c r="F44" s="68" t="s">
        <v>90</v>
      </c>
      <c r="G44" s="68"/>
      <c r="H44" s="564">
        <v>0</v>
      </c>
      <c r="I44" s="564">
        <v>0</v>
      </c>
      <c r="J44" s="263">
        <f t="shared" si="0"/>
        <v>0</v>
      </c>
      <c r="K44" s="570">
        <f t="shared" si="17"/>
        <v>0</v>
      </c>
      <c r="L44" s="182"/>
      <c r="M44" s="182"/>
      <c r="N44" s="182"/>
      <c r="O44" s="182"/>
      <c r="P44" s="564">
        <v>0</v>
      </c>
      <c r="Q44" s="570">
        <f t="shared" si="18"/>
        <v>0</v>
      </c>
      <c r="R44" s="600"/>
      <c r="S44" s="601">
        <f t="shared" si="7"/>
        <v>0</v>
      </c>
      <c r="T44" s="263">
        <f t="shared" si="5"/>
        <v>0</v>
      </c>
      <c r="U44" s="600"/>
      <c r="V44" s="564">
        <v>0</v>
      </c>
      <c r="W44" s="608">
        <f t="shared" si="19"/>
        <v>0</v>
      </c>
      <c r="X44" s="564">
        <v>0</v>
      </c>
      <c r="Y44" s="608">
        <f t="shared" si="20"/>
        <v>0</v>
      </c>
      <c r="Z44" s="564">
        <v>0</v>
      </c>
      <c r="AA44" s="673">
        <f t="shared" si="21"/>
        <v>0</v>
      </c>
    </row>
    <row r="45" spans="1:27" ht="15">
      <c r="A45" s="182"/>
      <c r="B45" s="134"/>
      <c r="C45" s="68"/>
      <c r="D45" s="68" t="s">
        <v>343</v>
      </c>
      <c r="E45" s="68"/>
      <c r="F45" s="68" t="s">
        <v>91</v>
      </c>
      <c r="G45" s="68"/>
      <c r="H45" s="564">
        <v>0</v>
      </c>
      <c r="I45" s="564">
        <v>0</v>
      </c>
      <c r="J45" s="263">
        <f t="shared" si="0"/>
        <v>0</v>
      </c>
      <c r="K45" s="570">
        <f t="shared" si="17"/>
        <v>0</v>
      </c>
      <c r="L45" s="182"/>
      <c r="M45" s="182"/>
      <c r="N45" s="182"/>
      <c r="O45" s="182"/>
      <c r="P45" s="564">
        <v>0</v>
      </c>
      <c r="Q45" s="570">
        <f t="shared" si="18"/>
        <v>0</v>
      </c>
      <c r="R45" s="600"/>
      <c r="S45" s="601">
        <f t="shared" si="7"/>
        <v>0</v>
      </c>
      <c r="T45" s="263">
        <f t="shared" si="5"/>
        <v>0</v>
      </c>
      <c r="U45" s="600"/>
      <c r="V45" s="564">
        <v>0</v>
      </c>
      <c r="W45" s="608">
        <f t="shared" si="19"/>
        <v>0</v>
      </c>
      <c r="X45" s="564">
        <v>0</v>
      </c>
      <c r="Y45" s="608">
        <f t="shared" si="20"/>
        <v>0</v>
      </c>
      <c r="Z45" s="564">
        <v>0</v>
      </c>
      <c r="AA45" s="673">
        <f t="shared" si="21"/>
        <v>0</v>
      </c>
    </row>
    <row r="46" spans="1:27" ht="15">
      <c r="A46" s="182"/>
      <c r="B46" s="134"/>
      <c r="C46" s="68"/>
      <c r="D46" s="68" t="s">
        <v>344</v>
      </c>
      <c r="E46" s="68"/>
      <c r="F46" s="68" t="s">
        <v>94</v>
      </c>
      <c r="G46" s="68"/>
      <c r="H46" s="564">
        <v>0</v>
      </c>
      <c r="I46" s="564">
        <v>0</v>
      </c>
      <c r="J46" s="263">
        <f t="shared" si="0"/>
        <v>0</v>
      </c>
      <c r="K46" s="570">
        <f t="shared" si="17"/>
        <v>0</v>
      </c>
      <c r="L46" s="182"/>
      <c r="M46" s="182"/>
      <c r="N46" s="182"/>
      <c r="O46" s="182"/>
      <c r="P46" s="564">
        <v>0</v>
      </c>
      <c r="Q46" s="570">
        <f t="shared" si="18"/>
        <v>0</v>
      </c>
      <c r="R46" s="600"/>
      <c r="S46" s="601">
        <f t="shared" si="7"/>
        <v>0</v>
      </c>
      <c r="T46" s="263">
        <f t="shared" si="5"/>
        <v>0</v>
      </c>
      <c r="U46" s="600"/>
      <c r="V46" s="564">
        <v>0</v>
      </c>
      <c r="W46" s="608">
        <f t="shared" si="19"/>
        <v>0</v>
      </c>
      <c r="X46" s="564">
        <v>0</v>
      </c>
      <c r="Y46" s="608">
        <f t="shared" si="20"/>
        <v>0</v>
      </c>
      <c r="Z46" s="564">
        <v>0</v>
      </c>
      <c r="AA46" s="673">
        <f t="shared" si="21"/>
        <v>0</v>
      </c>
    </row>
    <row r="47" spans="1:27" ht="15">
      <c r="A47" s="182"/>
      <c r="B47" s="134"/>
      <c r="C47" s="68"/>
      <c r="D47" s="68" t="s">
        <v>345</v>
      </c>
      <c r="E47" s="68"/>
      <c r="F47" s="68" t="s">
        <v>95</v>
      </c>
      <c r="G47" s="68"/>
      <c r="H47" s="564">
        <v>0</v>
      </c>
      <c r="I47" s="564">
        <v>0</v>
      </c>
      <c r="J47" s="263">
        <f t="shared" si="0"/>
        <v>0</v>
      </c>
      <c r="K47" s="570">
        <f t="shared" si="17"/>
        <v>0</v>
      </c>
      <c r="L47" s="182"/>
      <c r="M47" s="182"/>
      <c r="N47" s="182"/>
      <c r="O47" s="182"/>
      <c r="P47" s="564">
        <v>0</v>
      </c>
      <c r="Q47" s="570">
        <f t="shared" si="18"/>
        <v>0</v>
      </c>
      <c r="R47" s="600"/>
      <c r="S47" s="601">
        <f t="shared" si="7"/>
        <v>0</v>
      </c>
      <c r="T47" s="263">
        <f t="shared" si="5"/>
        <v>0</v>
      </c>
      <c r="U47" s="600"/>
      <c r="V47" s="564">
        <v>0</v>
      </c>
      <c r="W47" s="608">
        <f t="shared" si="19"/>
        <v>0</v>
      </c>
      <c r="X47" s="564">
        <v>0</v>
      </c>
      <c r="Y47" s="608">
        <f t="shared" si="20"/>
        <v>0</v>
      </c>
      <c r="Z47" s="564">
        <v>0</v>
      </c>
      <c r="AA47" s="673">
        <f t="shared" si="21"/>
        <v>0</v>
      </c>
    </row>
    <row r="48" spans="1:27" ht="15">
      <c r="A48" s="182"/>
      <c r="B48" s="134"/>
      <c r="C48" s="68"/>
      <c r="D48" s="68" t="s">
        <v>346</v>
      </c>
      <c r="E48" s="68"/>
      <c r="F48" s="68" t="s">
        <v>96</v>
      </c>
      <c r="G48" s="68"/>
      <c r="H48" s="564">
        <v>0</v>
      </c>
      <c r="I48" s="564">
        <v>0</v>
      </c>
      <c r="J48" s="263">
        <f t="shared" si="0"/>
        <v>0</v>
      </c>
      <c r="K48" s="570">
        <f t="shared" si="17"/>
        <v>0</v>
      </c>
      <c r="L48" s="182"/>
      <c r="M48" s="182"/>
      <c r="N48" s="182"/>
      <c r="O48" s="182"/>
      <c r="P48" s="564">
        <v>0</v>
      </c>
      <c r="Q48" s="570">
        <f t="shared" si="18"/>
        <v>0</v>
      </c>
      <c r="R48" s="600"/>
      <c r="S48" s="601">
        <f t="shared" si="7"/>
        <v>0</v>
      </c>
      <c r="T48" s="263">
        <f t="shared" si="5"/>
        <v>0</v>
      </c>
      <c r="U48" s="600"/>
      <c r="V48" s="564">
        <v>0</v>
      </c>
      <c r="W48" s="608">
        <f t="shared" si="19"/>
        <v>0</v>
      </c>
      <c r="X48" s="564">
        <v>0</v>
      </c>
      <c r="Y48" s="608">
        <f t="shared" si="20"/>
        <v>0</v>
      </c>
      <c r="Z48" s="564">
        <v>0</v>
      </c>
      <c r="AA48" s="673">
        <f t="shared" si="21"/>
        <v>0</v>
      </c>
    </row>
    <row r="49" spans="1:27" ht="15">
      <c r="A49" s="182"/>
      <c r="B49" s="134"/>
      <c r="C49" s="68"/>
      <c r="D49" s="68" t="s">
        <v>347</v>
      </c>
      <c r="E49" s="68"/>
      <c r="F49" s="68" t="s">
        <v>134</v>
      </c>
      <c r="G49" s="68"/>
      <c r="H49" s="564">
        <v>0</v>
      </c>
      <c r="I49" s="564">
        <v>0</v>
      </c>
      <c r="J49" s="263">
        <f t="shared" si="0"/>
        <v>0</v>
      </c>
      <c r="K49" s="570">
        <f t="shared" si="17"/>
        <v>0</v>
      </c>
      <c r="L49" s="182"/>
      <c r="M49" s="182"/>
      <c r="N49" s="182"/>
      <c r="O49" s="182"/>
      <c r="P49" s="564">
        <v>0</v>
      </c>
      <c r="Q49" s="570">
        <f t="shared" si="18"/>
        <v>0</v>
      </c>
      <c r="R49" s="600"/>
      <c r="S49" s="601">
        <f t="shared" si="7"/>
        <v>0</v>
      </c>
      <c r="T49" s="263">
        <f t="shared" si="5"/>
        <v>0</v>
      </c>
      <c r="U49" s="600"/>
      <c r="V49" s="564">
        <v>0</v>
      </c>
      <c r="W49" s="608">
        <f t="shared" si="19"/>
        <v>0</v>
      </c>
      <c r="X49" s="564">
        <v>0</v>
      </c>
      <c r="Y49" s="608">
        <f t="shared" si="20"/>
        <v>0</v>
      </c>
      <c r="Z49" s="564">
        <v>0</v>
      </c>
      <c r="AA49" s="673">
        <f t="shared" si="21"/>
        <v>0</v>
      </c>
    </row>
    <row r="50" spans="1:27" ht="15">
      <c r="A50" s="182"/>
      <c r="B50" s="134"/>
      <c r="C50" s="68"/>
      <c r="D50" s="68" t="s">
        <v>348</v>
      </c>
      <c r="E50" s="68"/>
      <c r="F50" s="68" t="s">
        <v>349</v>
      </c>
      <c r="G50" s="68"/>
      <c r="H50" s="564">
        <v>0</v>
      </c>
      <c r="I50" s="564">
        <v>0</v>
      </c>
      <c r="J50" s="263">
        <f t="shared" si="0"/>
        <v>0</v>
      </c>
      <c r="K50" s="570">
        <f t="shared" si="17"/>
        <v>0</v>
      </c>
      <c r="L50" s="182"/>
      <c r="M50" s="182"/>
      <c r="N50" s="182"/>
      <c r="O50" s="182"/>
      <c r="P50" s="564">
        <v>0</v>
      </c>
      <c r="Q50" s="570">
        <f t="shared" si="18"/>
        <v>0</v>
      </c>
      <c r="R50" s="600"/>
      <c r="S50" s="601">
        <f t="shared" si="7"/>
        <v>0</v>
      </c>
      <c r="T50" s="263">
        <f t="shared" si="5"/>
        <v>0</v>
      </c>
      <c r="U50" s="600"/>
      <c r="V50" s="564">
        <v>0</v>
      </c>
      <c r="W50" s="608">
        <f t="shared" si="19"/>
        <v>0</v>
      </c>
      <c r="X50" s="564">
        <v>0</v>
      </c>
      <c r="Y50" s="608">
        <f t="shared" si="20"/>
        <v>0</v>
      </c>
      <c r="Z50" s="564">
        <v>0</v>
      </c>
      <c r="AA50" s="673">
        <f t="shared" si="21"/>
        <v>0</v>
      </c>
    </row>
    <row r="51" spans="1:27" ht="15">
      <c r="A51" s="182"/>
      <c r="B51" s="134"/>
      <c r="C51" s="68"/>
      <c r="D51" s="68" t="s">
        <v>350</v>
      </c>
      <c r="E51" s="68"/>
      <c r="F51" s="68" t="s">
        <v>98</v>
      </c>
      <c r="G51" s="68"/>
      <c r="H51" s="564">
        <v>0</v>
      </c>
      <c r="I51" s="564">
        <v>0</v>
      </c>
      <c r="J51" s="263">
        <f t="shared" si="0"/>
        <v>0</v>
      </c>
      <c r="K51" s="570">
        <f t="shared" si="17"/>
        <v>0</v>
      </c>
      <c r="L51" s="182"/>
      <c r="M51" s="182"/>
      <c r="N51" s="182"/>
      <c r="O51" s="182"/>
      <c r="P51" s="564">
        <v>0</v>
      </c>
      <c r="Q51" s="570">
        <f t="shared" si="18"/>
        <v>0</v>
      </c>
      <c r="R51" s="600"/>
      <c r="S51" s="601">
        <f t="shared" si="7"/>
        <v>0</v>
      </c>
      <c r="T51" s="263">
        <f t="shared" si="5"/>
        <v>0</v>
      </c>
      <c r="U51" s="600"/>
      <c r="V51" s="564">
        <v>0</v>
      </c>
      <c r="W51" s="608">
        <f t="shared" si="19"/>
        <v>0</v>
      </c>
      <c r="X51" s="564">
        <v>0</v>
      </c>
      <c r="Y51" s="608">
        <f t="shared" si="20"/>
        <v>0</v>
      </c>
      <c r="Z51" s="564">
        <v>0</v>
      </c>
      <c r="AA51" s="673">
        <f t="shared" si="21"/>
        <v>0</v>
      </c>
    </row>
    <row r="52" spans="1:27" ht="15">
      <c r="A52" s="182"/>
      <c r="B52" s="134"/>
      <c r="C52" s="68"/>
      <c r="D52" s="68" t="s">
        <v>351</v>
      </c>
      <c r="E52" s="68"/>
      <c r="F52" s="68" t="s">
        <v>101</v>
      </c>
      <c r="G52" s="68"/>
      <c r="H52" s="564">
        <v>0</v>
      </c>
      <c r="I52" s="564">
        <v>0</v>
      </c>
      <c r="J52" s="263">
        <f t="shared" si="0"/>
        <v>0</v>
      </c>
      <c r="K52" s="570">
        <f t="shared" si="17"/>
        <v>0</v>
      </c>
      <c r="L52" s="182"/>
      <c r="M52" s="182"/>
      <c r="N52" s="182"/>
      <c r="O52" s="182"/>
      <c r="P52" s="564">
        <v>0</v>
      </c>
      <c r="Q52" s="570">
        <f t="shared" si="18"/>
        <v>0</v>
      </c>
      <c r="R52" s="600"/>
      <c r="S52" s="601">
        <f t="shared" si="7"/>
        <v>0</v>
      </c>
      <c r="T52" s="263">
        <f t="shared" si="5"/>
        <v>0</v>
      </c>
      <c r="U52" s="600"/>
      <c r="V52" s="564">
        <v>0</v>
      </c>
      <c r="W52" s="608">
        <f t="shared" si="19"/>
        <v>0</v>
      </c>
      <c r="X52" s="564">
        <v>0</v>
      </c>
      <c r="Y52" s="608">
        <f t="shared" si="20"/>
        <v>0</v>
      </c>
      <c r="Z52" s="564">
        <v>0</v>
      </c>
      <c r="AA52" s="673">
        <f t="shared" si="21"/>
        <v>0</v>
      </c>
    </row>
    <row r="53" spans="1:27" ht="15">
      <c r="A53" s="182"/>
      <c r="B53" s="134"/>
      <c r="C53" s="68"/>
      <c r="D53" s="68" t="s">
        <v>352</v>
      </c>
      <c r="E53" s="68"/>
      <c r="F53" s="68" t="s">
        <v>100</v>
      </c>
      <c r="G53" s="68"/>
      <c r="H53" s="564">
        <v>0</v>
      </c>
      <c r="I53" s="564">
        <v>0</v>
      </c>
      <c r="J53" s="263">
        <f t="shared" si="0"/>
        <v>0</v>
      </c>
      <c r="K53" s="570">
        <f t="shared" si="17"/>
        <v>0</v>
      </c>
      <c r="L53" s="182"/>
      <c r="M53" s="182"/>
      <c r="N53" s="182"/>
      <c r="O53" s="182"/>
      <c r="P53" s="564">
        <v>0</v>
      </c>
      <c r="Q53" s="570">
        <f t="shared" si="18"/>
        <v>0</v>
      </c>
      <c r="R53" s="600"/>
      <c r="S53" s="601">
        <f t="shared" si="7"/>
        <v>0</v>
      </c>
      <c r="T53" s="263">
        <f t="shared" si="5"/>
        <v>0</v>
      </c>
      <c r="U53" s="600"/>
      <c r="V53" s="564">
        <v>0</v>
      </c>
      <c r="W53" s="608">
        <f t="shared" si="19"/>
        <v>0</v>
      </c>
      <c r="X53" s="564">
        <v>0</v>
      </c>
      <c r="Y53" s="608">
        <f t="shared" si="20"/>
        <v>0</v>
      </c>
      <c r="Z53" s="564">
        <v>0</v>
      </c>
      <c r="AA53" s="673">
        <f t="shared" si="21"/>
        <v>0</v>
      </c>
    </row>
    <row r="54" spans="1:27" ht="15">
      <c r="A54" s="182"/>
      <c r="B54" s="134"/>
      <c r="C54" s="68"/>
      <c r="D54" s="68" t="s">
        <v>353</v>
      </c>
      <c r="E54" s="68"/>
      <c r="F54" s="68" t="s">
        <v>141</v>
      </c>
      <c r="G54" s="68"/>
      <c r="H54" s="564">
        <v>0</v>
      </c>
      <c r="I54" s="564">
        <v>0</v>
      </c>
      <c r="J54" s="263">
        <f t="shared" si="0"/>
        <v>0</v>
      </c>
      <c r="K54" s="570">
        <f t="shared" si="17"/>
        <v>0</v>
      </c>
      <c r="L54" s="182"/>
      <c r="M54" s="138">
        <f>IFERROR(J54/J41,0)</f>
        <v>0</v>
      </c>
      <c r="N54" s="139" t="s">
        <v>456</v>
      </c>
      <c r="O54" s="182"/>
      <c r="P54" s="564">
        <v>0</v>
      </c>
      <c r="Q54" s="570">
        <f t="shared" si="18"/>
        <v>0</v>
      </c>
      <c r="R54" s="600"/>
      <c r="S54" s="601">
        <f t="shared" si="7"/>
        <v>0</v>
      </c>
      <c r="T54" s="263">
        <f t="shared" si="5"/>
        <v>0</v>
      </c>
      <c r="U54" s="600"/>
      <c r="V54" s="564">
        <v>0</v>
      </c>
      <c r="W54" s="608">
        <f t="shared" si="19"/>
        <v>0</v>
      </c>
      <c r="X54" s="564">
        <v>0</v>
      </c>
      <c r="Y54" s="608">
        <f t="shared" si="20"/>
        <v>0</v>
      </c>
      <c r="Z54" s="564">
        <v>0</v>
      </c>
      <c r="AA54" s="673">
        <f t="shared" si="21"/>
        <v>0</v>
      </c>
    </row>
    <row r="55" spans="1:27" ht="15">
      <c r="A55" s="182"/>
      <c r="B55" s="63">
        <v>81</v>
      </c>
      <c r="C55" s="132"/>
      <c r="D55" s="133" t="s">
        <v>354</v>
      </c>
      <c r="E55" s="132"/>
      <c r="F55" s="132"/>
      <c r="G55" s="132"/>
      <c r="H55" s="564">
        <v>0</v>
      </c>
      <c r="I55" s="564">
        <v>0</v>
      </c>
      <c r="J55" s="263">
        <f t="shared" si="0"/>
        <v>0</v>
      </c>
      <c r="K55" s="570">
        <f t="shared" si="17"/>
        <v>0</v>
      </c>
      <c r="L55" s="182"/>
      <c r="M55" s="182"/>
      <c r="N55" s="182"/>
      <c r="O55" s="182"/>
      <c r="P55" s="564">
        <v>0</v>
      </c>
      <c r="Q55" s="570">
        <f t="shared" si="18"/>
        <v>0</v>
      </c>
      <c r="R55" s="600"/>
      <c r="S55" s="601">
        <f t="shared" si="7"/>
        <v>0</v>
      </c>
      <c r="T55" s="263">
        <f t="shared" si="5"/>
        <v>0</v>
      </c>
      <c r="U55" s="600"/>
      <c r="V55" s="564">
        <v>0</v>
      </c>
      <c r="W55" s="608">
        <f t="shared" si="19"/>
        <v>0</v>
      </c>
      <c r="X55" s="564">
        <v>0</v>
      </c>
      <c r="Y55" s="608">
        <f t="shared" si="20"/>
        <v>0</v>
      </c>
      <c r="Z55" s="564">
        <v>0</v>
      </c>
      <c r="AA55" s="673">
        <f t="shared" si="21"/>
        <v>0</v>
      </c>
    </row>
    <row r="56" spans="1:27" ht="15">
      <c r="A56" s="182"/>
      <c r="B56" s="63">
        <v>82</v>
      </c>
      <c r="C56" s="132"/>
      <c r="D56" s="133" t="s">
        <v>355</v>
      </c>
      <c r="E56" s="132"/>
      <c r="F56" s="132"/>
      <c r="G56" s="132"/>
      <c r="H56" s="348">
        <f>SUM(H57:H61)</f>
        <v>0</v>
      </c>
      <c r="I56" s="348">
        <f>SUM(I57:I61)</f>
        <v>0</v>
      </c>
      <c r="J56" s="263">
        <f t="shared" si="0"/>
        <v>0</v>
      </c>
      <c r="K56" s="570">
        <f t="shared" si="17"/>
        <v>0</v>
      </c>
      <c r="L56" s="182"/>
      <c r="M56" s="182"/>
      <c r="N56" s="182"/>
      <c r="O56" s="182"/>
      <c r="P56" s="348">
        <f>SUM(P57:P61)</f>
        <v>0</v>
      </c>
      <c r="Q56" s="570">
        <f t="shared" si="18"/>
        <v>0</v>
      </c>
      <c r="R56" s="600"/>
      <c r="S56" s="601">
        <f t="shared" si="7"/>
        <v>0</v>
      </c>
      <c r="T56" s="263">
        <f t="shared" si="5"/>
        <v>0</v>
      </c>
      <c r="U56" s="600"/>
      <c r="V56" s="348">
        <f>SUM(V57:V61)</f>
        <v>0</v>
      </c>
      <c r="W56" s="608">
        <f t="shared" si="19"/>
        <v>0</v>
      </c>
      <c r="X56" s="348">
        <f>SUM(X57:X61)</f>
        <v>0</v>
      </c>
      <c r="Y56" s="608">
        <f t="shared" si="20"/>
        <v>0</v>
      </c>
      <c r="Z56" s="348">
        <f t="shared" ref="Z56" si="22">SUM(Z57:Z61)</f>
        <v>0</v>
      </c>
      <c r="AA56" s="673">
        <f t="shared" si="21"/>
        <v>0</v>
      </c>
    </row>
    <row r="57" spans="1:27" ht="15">
      <c r="A57" s="182"/>
      <c r="B57" s="134"/>
      <c r="C57" s="68">
        <v>82.1</v>
      </c>
      <c r="D57" s="135" t="s">
        <v>314</v>
      </c>
      <c r="E57" s="68" t="s">
        <v>356</v>
      </c>
      <c r="F57" s="68"/>
      <c r="G57" s="68"/>
      <c r="H57" s="564">
        <v>0</v>
      </c>
      <c r="I57" s="564">
        <v>0</v>
      </c>
      <c r="J57" s="263">
        <f t="shared" si="0"/>
        <v>0</v>
      </c>
      <c r="K57" s="570">
        <f t="shared" si="17"/>
        <v>0</v>
      </c>
      <c r="L57" s="182"/>
      <c r="M57" s="182"/>
      <c r="N57" s="182"/>
      <c r="O57" s="182"/>
      <c r="P57" s="564">
        <v>0</v>
      </c>
      <c r="Q57" s="570">
        <f t="shared" si="18"/>
        <v>0</v>
      </c>
      <c r="R57" s="600"/>
      <c r="S57" s="601">
        <f t="shared" si="7"/>
        <v>0</v>
      </c>
      <c r="T57" s="263">
        <f t="shared" si="5"/>
        <v>0</v>
      </c>
      <c r="U57" s="600"/>
      <c r="V57" s="564">
        <v>0</v>
      </c>
      <c r="W57" s="608">
        <f t="shared" si="19"/>
        <v>0</v>
      </c>
      <c r="X57" s="564">
        <v>0</v>
      </c>
      <c r="Y57" s="608">
        <f t="shared" si="20"/>
        <v>0</v>
      </c>
      <c r="Z57" s="564">
        <v>0</v>
      </c>
      <c r="AA57" s="673">
        <f t="shared" si="21"/>
        <v>0</v>
      </c>
    </row>
    <row r="58" spans="1:27" ht="15">
      <c r="A58" s="182"/>
      <c r="B58" s="134"/>
      <c r="C58" s="68">
        <v>82.2</v>
      </c>
      <c r="D58" s="135" t="s">
        <v>314</v>
      </c>
      <c r="E58" s="135" t="s">
        <v>357</v>
      </c>
      <c r="F58" s="68"/>
      <c r="G58" s="68"/>
      <c r="H58" s="564">
        <v>0</v>
      </c>
      <c r="I58" s="564">
        <v>0</v>
      </c>
      <c r="J58" s="263">
        <f t="shared" si="0"/>
        <v>0</v>
      </c>
      <c r="K58" s="570">
        <f t="shared" si="17"/>
        <v>0</v>
      </c>
      <c r="L58" s="182"/>
      <c r="M58" s="182"/>
      <c r="N58" s="182"/>
      <c r="O58" s="182"/>
      <c r="P58" s="564">
        <v>0</v>
      </c>
      <c r="Q58" s="570">
        <f t="shared" si="18"/>
        <v>0</v>
      </c>
      <c r="R58" s="600"/>
      <c r="S58" s="601">
        <f t="shared" si="7"/>
        <v>0</v>
      </c>
      <c r="T58" s="263">
        <f t="shared" si="5"/>
        <v>0</v>
      </c>
      <c r="U58" s="600"/>
      <c r="V58" s="564">
        <v>0</v>
      </c>
      <c r="W58" s="608">
        <f t="shared" si="19"/>
        <v>0</v>
      </c>
      <c r="X58" s="564">
        <v>0</v>
      </c>
      <c r="Y58" s="608">
        <f t="shared" si="20"/>
        <v>0</v>
      </c>
      <c r="Z58" s="564">
        <v>0</v>
      </c>
      <c r="AA58" s="673">
        <f t="shared" si="21"/>
        <v>0</v>
      </c>
    </row>
    <row r="59" spans="1:27" ht="15">
      <c r="A59" s="182"/>
      <c r="B59" s="134"/>
      <c r="C59" s="68">
        <v>82.3</v>
      </c>
      <c r="D59" s="135" t="s">
        <v>314</v>
      </c>
      <c r="E59" s="68" t="s">
        <v>358</v>
      </c>
      <c r="F59" s="68"/>
      <c r="G59" s="68"/>
      <c r="H59" s="564">
        <v>0</v>
      </c>
      <c r="I59" s="564">
        <v>0</v>
      </c>
      <c r="J59" s="263">
        <f t="shared" si="0"/>
        <v>0</v>
      </c>
      <c r="K59" s="570">
        <f t="shared" si="17"/>
        <v>0</v>
      </c>
      <c r="L59" s="182"/>
      <c r="M59" s="182"/>
      <c r="N59" s="182"/>
      <c r="O59" s="182"/>
      <c r="P59" s="564">
        <v>0</v>
      </c>
      <c r="Q59" s="570">
        <f t="shared" si="18"/>
        <v>0</v>
      </c>
      <c r="R59" s="600"/>
      <c r="S59" s="601">
        <f t="shared" si="7"/>
        <v>0</v>
      </c>
      <c r="T59" s="263">
        <f t="shared" si="5"/>
        <v>0</v>
      </c>
      <c r="U59" s="600"/>
      <c r="V59" s="564">
        <v>0</v>
      </c>
      <c r="W59" s="608">
        <f t="shared" si="19"/>
        <v>0</v>
      </c>
      <c r="X59" s="564">
        <v>0</v>
      </c>
      <c r="Y59" s="608">
        <f t="shared" si="20"/>
        <v>0</v>
      </c>
      <c r="Z59" s="564">
        <v>0</v>
      </c>
      <c r="AA59" s="673">
        <f t="shared" si="21"/>
        <v>0</v>
      </c>
    </row>
    <row r="60" spans="1:27" ht="15">
      <c r="A60" s="182"/>
      <c r="B60" s="134"/>
      <c r="C60" s="68">
        <v>82.4</v>
      </c>
      <c r="D60" s="135" t="s">
        <v>314</v>
      </c>
      <c r="E60" s="68" t="s">
        <v>359</v>
      </c>
      <c r="F60" s="68"/>
      <c r="G60" s="68"/>
      <c r="H60" s="564">
        <v>0</v>
      </c>
      <c r="I60" s="564">
        <v>0</v>
      </c>
      <c r="J60" s="263">
        <f t="shared" si="0"/>
        <v>0</v>
      </c>
      <c r="K60" s="570">
        <f t="shared" si="17"/>
        <v>0</v>
      </c>
      <c r="L60" s="182"/>
      <c r="M60" s="182"/>
      <c r="N60" s="182"/>
      <c r="O60" s="182"/>
      <c r="P60" s="564">
        <v>0</v>
      </c>
      <c r="Q60" s="570">
        <f t="shared" si="18"/>
        <v>0</v>
      </c>
      <c r="R60" s="600"/>
      <c r="S60" s="601">
        <f t="shared" si="7"/>
        <v>0</v>
      </c>
      <c r="T60" s="263">
        <f t="shared" si="5"/>
        <v>0</v>
      </c>
      <c r="U60" s="600"/>
      <c r="V60" s="564">
        <v>0</v>
      </c>
      <c r="W60" s="608">
        <f t="shared" si="19"/>
        <v>0</v>
      </c>
      <c r="X60" s="564">
        <v>0</v>
      </c>
      <c r="Y60" s="608">
        <f t="shared" si="20"/>
        <v>0</v>
      </c>
      <c r="Z60" s="564">
        <v>0</v>
      </c>
      <c r="AA60" s="673">
        <f t="shared" si="21"/>
        <v>0</v>
      </c>
    </row>
    <row r="61" spans="1:27" ht="15">
      <c r="A61" s="182"/>
      <c r="B61" s="134"/>
      <c r="C61" s="68">
        <v>82.5</v>
      </c>
      <c r="D61" s="135" t="s">
        <v>314</v>
      </c>
      <c r="E61" s="68" t="s">
        <v>141</v>
      </c>
      <c r="F61" s="68"/>
      <c r="G61" s="68"/>
      <c r="H61" s="564">
        <v>0</v>
      </c>
      <c r="I61" s="564">
        <v>0</v>
      </c>
      <c r="J61" s="263">
        <f t="shared" si="0"/>
        <v>0</v>
      </c>
      <c r="K61" s="570">
        <f t="shared" si="17"/>
        <v>0</v>
      </c>
      <c r="L61" s="182"/>
      <c r="M61" s="138">
        <f>IFERROR(J61/J56,0)</f>
        <v>0</v>
      </c>
      <c r="N61" s="139" t="s">
        <v>457</v>
      </c>
      <c r="O61" s="182"/>
      <c r="P61" s="564">
        <v>0</v>
      </c>
      <c r="Q61" s="570">
        <f t="shared" si="18"/>
        <v>0</v>
      </c>
      <c r="R61" s="600"/>
      <c r="S61" s="601">
        <f t="shared" si="7"/>
        <v>0</v>
      </c>
      <c r="T61" s="263">
        <f t="shared" si="5"/>
        <v>0</v>
      </c>
      <c r="U61" s="600"/>
      <c r="V61" s="564">
        <v>0</v>
      </c>
      <c r="W61" s="608">
        <f t="shared" si="19"/>
        <v>0</v>
      </c>
      <c r="X61" s="564">
        <v>0</v>
      </c>
      <c r="Y61" s="608">
        <f t="shared" si="20"/>
        <v>0</v>
      </c>
      <c r="Z61" s="564">
        <v>0</v>
      </c>
      <c r="AA61" s="673">
        <f t="shared" si="21"/>
        <v>0</v>
      </c>
    </row>
    <row r="62" spans="1:27" ht="15">
      <c r="A62" s="182"/>
      <c r="B62" s="63">
        <v>83</v>
      </c>
      <c r="C62" s="132"/>
      <c r="D62" s="133" t="s">
        <v>360</v>
      </c>
      <c r="E62" s="132"/>
      <c r="F62" s="132"/>
      <c r="G62" s="132"/>
      <c r="H62" s="564">
        <v>0</v>
      </c>
      <c r="I62" s="564">
        <v>0</v>
      </c>
      <c r="J62" s="263">
        <f t="shared" si="0"/>
        <v>0</v>
      </c>
      <c r="K62" s="570">
        <f t="shared" si="17"/>
        <v>0</v>
      </c>
      <c r="L62" s="182"/>
      <c r="M62" s="182"/>
      <c r="N62" s="182"/>
      <c r="O62" s="182"/>
      <c r="P62" s="564">
        <v>0</v>
      </c>
      <c r="Q62" s="570">
        <f t="shared" si="18"/>
        <v>0</v>
      </c>
      <c r="R62" s="600"/>
      <c r="S62" s="601">
        <f t="shared" si="7"/>
        <v>0</v>
      </c>
      <c r="T62" s="263">
        <f t="shared" si="5"/>
        <v>0</v>
      </c>
      <c r="U62" s="600"/>
      <c r="V62" s="564">
        <v>0</v>
      </c>
      <c r="W62" s="608">
        <f t="shared" si="19"/>
        <v>0</v>
      </c>
      <c r="X62" s="564">
        <v>0</v>
      </c>
      <c r="Y62" s="608">
        <f t="shared" si="20"/>
        <v>0</v>
      </c>
      <c r="Z62" s="564">
        <v>0</v>
      </c>
      <c r="AA62" s="673">
        <f t="shared" si="21"/>
        <v>0</v>
      </c>
    </row>
    <row r="63" spans="1:27" ht="15">
      <c r="A63" s="182"/>
      <c r="B63" s="63">
        <v>84</v>
      </c>
      <c r="C63" s="132"/>
      <c r="D63" s="133" t="s">
        <v>361</v>
      </c>
      <c r="E63" s="132"/>
      <c r="F63" s="132"/>
      <c r="G63" s="132"/>
      <c r="H63" s="348">
        <f>SUM(H64:H67)</f>
        <v>0</v>
      </c>
      <c r="I63" s="348">
        <f>SUM(I64:I67)</f>
        <v>0</v>
      </c>
      <c r="J63" s="263">
        <f t="shared" si="0"/>
        <v>0</v>
      </c>
      <c r="K63" s="570">
        <f t="shared" si="17"/>
        <v>0</v>
      </c>
      <c r="L63" s="182"/>
      <c r="M63" s="182"/>
      <c r="N63" s="182"/>
      <c r="O63" s="182"/>
      <c r="P63" s="348">
        <f>SUM(P64:P67)</f>
        <v>0</v>
      </c>
      <c r="Q63" s="570">
        <f t="shared" si="18"/>
        <v>0</v>
      </c>
      <c r="R63" s="600"/>
      <c r="S63" s="601">
        <f t="shared" si="7"/>
        <v>0</v>
      </c>
      <c r="T63" s="263">
        <f t="shared" si="5"/>
        <v>0</v>
      </c>
      <c r="U63" s="600"/>
      <c r="V63" s="348">
        <f>SUM(V64:V67)</f>
        <v>0</v>
      </c>
      <c r="W63" s="608">
        <f t="shared" si="19"/>
        <v>0</v>
      </c>
      <c r="X63" s="348">
        <f>SUM(X64:X67)</f>
        <v>0</v>
      </c>
      <c r="Y63" s="608">
        <f t="shared" si="20"/>
        <v>0</v>
      </c>
      <c r="Z63" s="348">
        <f t="shared" ref="Z63" si="23">SUM(Z64:Z67)</f>
        <v>0</v>
      </c>
      <c r="AA63" s="673">
        <f t="shared" si="21"/>
        <v>0</v>
      </c>
    </row>
    <row r="64" spans="1:27" ht="15">
      <c r="A64" s="182"/>
      <c r="B64" s="134"/>
      <c r="C64" s="68">
        <v>84.1</v>
      </c>
      <c r="D64" s="135" t="s">
        <v>314</v>
      </c>
      <c r="E64" s="68" t="s">
        <v>362</v>
      </c>
      <c r="F64" s="68"/>
      <c r="G64" s="68"/>
      <c r="H64" s="564">
        <v>0</v>
      </c>
      <c r="I64" s="564">
        <v>0</v>
      </c>
      <c r="J64" s="263">
        <f t="shared" si="0"/>
        <v>0</v>
      </c>
      <c r="K64" s="570">
        <f t="shared" si="17"/>
        <v>0</v>
      </c>
      <c r="L64" s="182"/>
      <c r="M64" s="182"/>
      <c r="N64" s="182"/>
      <c r="O64" s="182"/>
      <c r="P64" s="564">
        <v>0</v>
      </c>
      <c r="Q64" s="570">
        <f t="shared" si="18"/>
        <v>0</v>
      </c>
      <c r="R64" s="600"/>
      <c r="S64" s="601">
        <f t="shared" si="7"/>
        <v>0</v>
      </c>
      <c r="T64" s="263">
        <f t="shared" si="5"/>
        <v>0</v>
      </c>
      <c r="U64" s="600"/>
      <c r="V64" s="564">
        <v>0</v>
      </c>
      <c r="W64" s="608">
        <f t="shared" si="19"/>
        <v>0</v>
      </c>
      <c r="X64" s="564">
        <v>0</v>
      </c>
      <c r="Y64" s="608">
        <f t="shared" si="20"/>
        <v>0</v>
      </c>
      <c r="Z64" s="564">
        <v>0</v>
      </c>
      <c r="AA64" s="673">
        <f t="shared" si="21"/>
        <v>0</v>
      </c>
    </row>
    <row r="65" spans="1:27" ht="15">
      <c r="A65" s="182"/>
      <c r="B65" s="134"/>
      <c r="C65" s="68">
        <v>84.2</v>
      </c>
      <c r="D65" s="135" t="s">
        <v>314</v>
      </c>
      <c r="E65" s="135" t="s">
        <v>363</v>
      </c>
      <c r="F65" s="68"/>
      <c r="G65" s="68"/>
      <c r="H65" s="564">
        <v>0</v>
      </c>
      <c r="I65" s="564">
        <v>0</v>
      </c>
      <c r="J65" s="263">
        <f t="shared" si="0"/>
        <v>0</v>
      </c>
      <c r="K65" s="570">
        <f t="shared" si="17"/>
        <v>0</v>
      </c>
      <c r="L65" s="182"/>
      <c r="M65" s="182"/>
      <c r="N65" s="182"/>
      <c r="O65" s="182"/>
      <c r="P65" s="564">
        <v>0</v>
      </c>
      <c r="Q65" s="570">
        <f t="shared" si="18"/>
        <v>0</v>
      </c>
      <c r="R65" s="600"/>
      <c r="S65" s="601">
        <f t="shared" si="7"/>
        <v>0</v>
      </c>
      <c r="T65" s="263">
        <f t="shared" si="5"/>
        <v>0</v>
      </c>
      <c r="U65" s="600"/>
      <c r="V65" s="564">
        <v>0</v>
      </c>
      <c r="W65" s="608">
        <f t="shared" si="19"/>
        <v>0</v>
      </c>
      <c r="X65" s="564">
        <v>0</v>
      </c>
      <c r="Y65" s="608">
        <f t="shared" si="20"/>
        <v>0</v>
      </c>
      <c r="Z65" s="564">
        <v>0</v>
      </c>
      <c r="AA65" s="673">
        <f t="shared" si="21"/>
        <v>0</v>
      </c>
    </row>
    <row r="66" spans="1:27" ht="15">
      <c r="A66" s="182"/>
      <c r="B66" s="134"/>
      <c r="C66" s="68">
        <v>84.3</v>
      </c>
      <c r="D66" s="135" t="s">
        <v>314</v>
      </c>
      <c r="E66" s="68" t="s">
        <v>364</v>
      </c>
      <c r="F66" s="68"/>
      <c r="G66" s="68"/>
      <c r="H66" s="564">
        <v>0</v>
      </c>
      <c r="I66" s="564">
        <v>0</v>
      </c>
      <c r="J66" s="263">
        <f t="shared" si="0"/>
        <v>0</v>
      </c>
      <c r="K66" s="570">
        <f t="shared" si="17"/>
        <v>0</v>
      </c>
      <c r="L66" s="182"/>
      <c r="M66" s="182"/>
      <c r="N66" s="182"/>
      <c r="O66" s="182"/>
      <c r="P66" s="564">
        <v>0</v>
      </c>
      <c r="Q66" s="570">
        <f t="shared" si="18"/>
        <v>0</v>
      </c>
      <c r="R66" s="600"/>
      <c r="S66" s="601">
        <f t="shared" si="7"/>
        <v>0</v>
      </c>
      <c r="T66" s="263">
        <f t="shared" si="5"/>
        <v>0</v>
      </c>
      <c r="U66" s="600"/>
      <c r="V66" s="564">
        <v>0</v>
      </c>
      <c r="W66" s="608">
        <f t="shared" si="19"/>
        <v>0</v>
      </c>
      <c r="X66" s="564">
        <v>0</v>
      </c>
      <c r="Y66" s="608">
        <f t="shared" si="20"/>
        <v>0</v>
      </c>
      <c r="Z66" s="564">
        <v>0</v>
      </c>
      <c r="AA66" s="673">
        <f t="shared" si="21"/>
        <v>0</v>
      </c>
    </row>
    <row r="67" spans="1:27" ht="15">
      <c r="A67" s="182"/>
      <c r="B67" s="134"/>
      <c r="C67" s="68">
        <v>84.4</v>
      </c>
      <c r="D67" s="135" t="s">
        <v>314</v>
      </c>
      <c r="E67" s="68" t="s">
        <v>183</v>
      </c>
      <c r="F67" s="68"/>
      <c r="G67" s="68"/>
      <c r="H67" s="564">
        <v>0</v>
      </c>
      <c r="I67" s="564">
        <v>0</v>
      </c>
      <c r="J67" s="263">
        <f t="shared" si="0"/>
        <v>0</v>
      </c>
      <c r="K67" s="570">
        <f t="shared" si="17"/>
        <v>0</v>
      </c>
      <c r="L67" s="182"/>
      <c r="M67" s="182"/>
      <c r="N67" s="182"/>
      <c r="O67" s="182"/>
      <c r="P67" s="564">
        <v>0</v>
      </c>
      <c r="Q67" s="570">
        <f t="shared" si="18"/>
        <v>0</v>
      </c>
      <c r="R67" s="600"/>
      <c r="S67" s="601">
        <f t="shared" si="7"/>
        <v>0</v>
      </c>
      <c r="T67" s="263">
        <f t="shared" si="5"/>
        <v>0</v>
      </c>
      <c r="U67" s="600"/>
      <c r="V67" s="564">
        <v>0</v>
      </c>
      <c r="W67" s="608">
        <f t="shared" si="19"/>
        <v>0</v>
      </c>
      <c r="X67" s="564">
        <v>0</v>
      </c>
      <c r="Y67" s="608">
        <f t="shared" si="20"/>
        <v>0</v>
      </c>
      <c r="Z67" s="564">
        <v>0</v>
      </c>
      <c r="AA67" s="673">
        <f t="shared" si="21"/>
        <v>0</v>
      </c>
    </row>
    <row r="68" spans="1:27" ht="15">
      <c r="A68" s="182"/>
      <c r="B68" s="63">
        <v>85</v>
      </c>
      <c r="C68" s="132"/>
      <c r="D68" s="133" t="s">
        <v>365</v>
      </c>
      <c r="E68" s="132"/>
      <c r="F68" s="132"/>
      <c r="G68" s="132"/>
      <c r="H68" s="564">
        <v>0</v>
      </c>
      <c r="I68" s="564">
        <v>0</v>
      </c>
      <c r="J68" s="263">
        <f t="shared" si="0"/>
        <v>0</v>
      </c>
      <c r="K68" s="570">
        <f t="shared" si="17"/>
        <v>0</v>
      </c>
      <c r="L68" s="182"/>
      <c r="M68" s="182"/>
      <c r="N68" s="182"/>
      <c r="O68" s="182"/>
      <c r="P68" s="564">
        <v>0</v>
      </c>
      <c r="Q68" s="570">
        <f t="shared" si="18"/>
        <v>0</v>
      </c>
      <c r="R68" s="600"/>
      <c r="S68" s="601">
        <f t="shared" si="7"/>
        <v>0</v>
      </c>
      <c r="T68" s="263">
        <f t="shared" si="5"/>
        <v>0</v>
      </c>
      <c r="U68" s="600"/>
      <c r="V68" s="564">
        <v>0</v>
      </c>
      <c r="W68" s="608">
        <f t="shared" si="19"/>
        <v>0</v>
      </c>
      <c r="X68" s="564">
        <v>0</v>
      </c>
      <c r="Y68" s="608">
        <f t="shared" si="20"/>
        <v>0</v>
      </c>
      <c r="Z68" s="564">
        <v>0</v>
      </c>
      <c r="AA68" s="673">
        <f t="shared" si="21"/>
        <v>0</v>
      </c>
    </row>
    <row r="69" spans="1:27" ht="15.75" thickBot="1">
      <c r="A69" s="182"/>
      <c r="B69" s="63">
        <v>86</v>
      </c>
      <c r="C69" s="132"/>
      <c r="D69" s="133" t="s">
        <v>366</v>
      </c>
      <c r="E69" s="132"/>
      <c r="F69" s="132"/>
      <c r="G69" s="132"/>
      <c r="H69" s="564">
        <v>0</v>
      </c>
      <c r="I69" s="564">
        <v>0</v>
      </c>
      <c r="J69" s="263">
        <f>H69+I69</f>
        <v>0</v>
      </c>
      <c r="K69" s="570">
        <f t="shared" si="17"/>
        <v>0</v>
      </c>
      <c r="L69" s="182"/>
      <c r="M69" s="138">
        <f>IFERROR(J69/J70,0)</f>
        <v>0</v>
      </c>
      <c r="N69" s="139" t="s">
        <v>458</v>
      </c>
      <c r="O69" s="182"/>
      <c r="P69" s="564">
        <v>0</v>
      </c>
      <c r="Q69" s="570">
        <f t="shared" si="18"/>
        <v>0</v>
      </c>
      <c r="R69" s="600"/>
      <c r="S69" s="601">
        <f t="shared" si="7"/>
        <v>0</v>
      </c>
      <c r="T69" s="263">
        <f t="shared" si="5"/>
        <v>0</v>
      </c>
      <c r="U69" s="600"/>
      <c r="V69" s="564">
        <v>0</v>
      </c>
      <c r="W69" s="608">
        <f t="shared" si="19"/>
        <v>0</v>
      </c>
      <c r="X69" s="564">
        <v>0</v>
      </c>
      <c r="Y69" s="608">
        <f t="shared" si="20"/>
        <v>0</v>
      </c>
      <c r="Z69" s="564">
        <v>0</v>
      </c>
      <c r="AA69" s="673">
        <f t="shared" si="21"/>
        <v>0</v>
      </c>
    </row>
    <row r="70" spans="1:27" ht="15.75" thickBot="1">
      <c r="A70" s="182"/>
      <c r="B70" s="140" t="s">
        <v>367</v>
      </c>
      <c r="C70" s="87"/>
      <c r="D70" s="141"/>
      <c r="E70" s="87"/>
      <c r="F70" s="87"/>
      <c r="G70" s="87"/>
      <c r="H70" s="376">
        <f>SUM(H68:H69,H62:H63,H55:H56,H22:H26,H16:H18,H11:H14)</f>
        <v>0</v>
      </c>
      <c r="I70" s="376">
        <f>SUM(I68:I69,I62:I63,I55:I56,I22:I26,I16:I18,I11:I14)</f>
        <v>0</v>
      </c>
      <c r="J70" s="279">
        <f>H70+I70</f>
        <v>0</v>
      </c>
      <c r="K70" s="162">
        <f t="shared" si="17"/>
        <v>0</v>
      </c>
      <c r="L70" s="182"/>
      <c r="M70" s="182"/>
      <c r="N70" s="182"/>
      <c r="O70" s="182"/>
      <c r="P70" s="376">
        <f>SUM(P68:P69,P62:P63,P55:P56,P22:P26,P16:P18,P11:P14)</f>
        <v>0</v>
      </c>
      <c r="Q70" s="162">
        <f t="shared" si="18"/>
        <v>0</v>
      </c>
      <c r="R70" s="600"/>
      <c r="S70" s="601">
        <f t="shared" si="7"/>
        <v>0</v>
      </c>
      <c r="T70" s="263">
        <f t="shared" si="5"/>
        <v>0</v>
      </c>
      <c r="U70" s="600"/>
      <c r="V70" s="376">
        <f>SUM(V68:V69,V62:V63,V55:V56,V22:V26,V16:V18,V11:V14)</f>
        <v>0</v>
      </c>
      <c r="W70" s="162">
        <f t="shared" si="19"/>
        <v>0</v>
      </c>
      <c r="X70" s="376">
        <f>SUM(X68:X69,X62:X63,X55:X56,X22:X26,X16:X18,X11:X14)</f>
        <v>0</v>
      </c>
      <c r="Y70" s="162">
        <f t="shared" si="20"/>
        <v>0</v>
      </c>
      <c r="Z70" s="376">
        <f>SUM(Z68:Z69,Z62:Z63,Z55:Z56,Z22:Z26,Z16:Z18,Z11:Z14)</f>
        <v>0</v>
      </c>
      <c r="AA70" s="162">
        <f t="shared" si="21"/>
        <v>0</v>
      </c>
    </row>
    <row r="71" spans="1:27" ht="15">
      <c r="A71" s="182"/>
      <c r="B71" s="143"/>
      <c r="C71" s="144"/>
      <c r="D71" s="135"/>
      <c r="E71" s="68"/>
      <c r="F71" s="68"/>
      <c r="G71" s="68"/>
      <c r="H71" s="16"/>
      <c r="I71" s="16"/>
      <c r="J71" s="45"/>
      <c r="K71" s="9"/>
      <c r="L71" s="182"/>
      <c r="M71" s="182"/>
      <c r="N71" s="182"/>
      <c r="O71" s="182"/>
      <c r="P71" s="16"/>
      <c r="Q71" s="9"/>
      <c r="R71" s="600"/>
      <c r="S71" s="602"/>
      <c r="T71" s="21"/>
      <c r="U71" s="600"/>
      <c r="V71" s="16"/>
      <c r="W71" s="44"/>
      <c r="X71" s="16"/>
      <c r="Y71" s="44"/>
      <c r="Z71" s="16"/>
      <c r="AA71" s="45"/>
    </row>
    <row r="72" spans="1:27" ht="15">
      <c r="A72" s="182"/>
      <c r="B72" s="134"/>
      <c r="C72" s="136" t="s">
        <v>368</v>
      </c>
      <c r="D72" s="135"/>
      <c r="E72" s="68"/>
      <c r="F72" s="68"/>
      <c r="G72" s="68"/>
      <c r="H72" s="16"/>
      <c r="I72" s="16"/>
      <c r="J72" s="45"/>
      <c r="K72" s="15"/>
      <c r="L72" s="182"/>
      <c r="M72" s="182"/>
      <c r="N72" s="182"/>
      <c r="O72" s="182"/>
      <c r="P72" s="16"/>
      <c r="Q72" s="15"/>
      <c r="R72" s="600"/>
      <c r="S72" s="602"/>
      <c r="T72" s="21"/>
      <c r="U72" s="600"/>
      <c r="V72" s="16"/>
      <c r="W72" s="44"/>
      <c r="X72" s="16"/>
      <c r="Y72" s="44"/>
      <c r="Z72" s="16"/>
      <c r="AA72" s="45"/>
    </row>
    <row r="73" spans="1:27" ht="15">
      <c r="A73" s="182"/>
      <c r="B73" s="63">
        <v>87</v>
      </c>
      <c r="C73" s="132"/>
      <c r="D73" s="133" t="s">
        <v>369</v>
      </c>
      <c r="E73" s="132"/>
      <c r="F73" s="132"/>
      <c r="G73" s="132"/>
      <c r="H73" s="348">
        <f>SUM(H74:H78)</f>
        <v>0</v>
      </c>
      <c r="I73" s="348">
        <f>SUM(I74:I78)</f>
        <v>0</v>
      </c>
      <c r="J73" s="263">
        <f>H73+I73</f>
        <v>0</v>
      </c>
      <c r="K73" s="570">
        <f>IFERROR(J73/$J$101,0)</f>
        <v>0</v>
      </c>
      <c r="L73" s="182"/>
      <c r="M73" s="182"/>
      <c r="N73" s="182"/>
      <c r="O73" s="182"/>
      <c r="P73" s="348">
        <f>SUM(P74:P78)</f>
        <v>0</v>
      </c>
      <c r="Q73" s="570">
        <f>IFERROR(P73/$J$101,0)</f>
        <v>0</v>
      </c>
      <c r="R73" s="600"/>
      <c r="S73" s="601">
        <f t="shared" si="7"/>
        <v>0</v>
      </c>
      <c r="T73" s="263">
        <f t="shared" si="5"/>
        <v>0</v>
      </c>
      <c r="U73" s="600"/>
      <c r="V73" s="348">
        <f>SUM(V74:V78)</f>
        <v>0</v>
      </c>
      <c r="W73" s="608">
        <f>IFERROR(V73/$V$101,0)</f>
        <v>0</v>
      </c>
      <c r="X73" s="348">
        <f>SUM(X74:X78)</f>
        <v>0</v>
      </c>
      <c r="Y73" s="608">
        <f t="shared" ref="Y73:Y98" si="24">IFERROR(X73/$X$101,0)</f>
        <v>0</v>
      </c>
      <c r="Z73" s="348">
        <f t="shared" ref="Z73" si="25">SUM(Z74:Z78)</f>
        <v>0</v>
      </c>
      <c r="AA73" s="673">
        <f t="shared" ref="AA73:AA98" si="26">IFERROR(Z73/$Z$101,0)</f>
        <v>0</v>
      </c>
    </row>
    <row r="74" spans="1:27" ht="15">
      <c r="A74" s="182"/>
      <c r="B74" s="134"/>
      <c r="C74" s="68">
        <v>87.1</v>
      </c>
      <c r="D74" s="135" t="s">
        <v>314</v>
      </c>
      <c r="E74" s="68" t="s">
        <v>370</v>
      </c>
      <c r="F74" s="68"/>
      <c r="G74" s="68"/>
      <c r="H74" s="564">
        <v>0</v>
      </c>
      <c r="I74" s="564">
        <v>0</v>
      </c>
      <c r="J74" s="263">
        <f t="shared" ref="J74:J100" si="27">H74+I74</f>
        <v>0</v>
      </c>
      <c r="K74" s="570">
        <f t="shared" ref="K74:K101" si="28">IFERROR(J74/$J$101,0)</f>
        <v>0</v>
      </c>
      <c r="L74" s="182"/>
      <c r="M74" s="182"/>
      <c r="N74" s="182"/>
      <c r="O74" s="182"/>
      <c r="P74" s="564">
        <v>0</v>
      </c>
      <c r="Q74" s="570">
        <f t="shared" ref="Q74:Q101" si="29">IFERROR(P74/$J$101,0)</f>
        <v>0</v>
      </c>
      <c r="R74" s="600"/>
      <c r="S74" s="601">
        <f t="shared" si="7"/>
        <v>0</v>
      </c>
      <c r="T74" s="263">
        <f t="shared" si="5"/>
        <v>0</v>
      </c>
      <c r="U74" s="600"/>
      <c r="V74" s="564">
        <v>0</v>
      </c>
      <c r="W74" s="608">
        <f t="shared" ref="W74:W100" si="30">IFERROR(V74/$V$101,0)</f>
        <v>0</v>
      </c>
      <c r="X74" s="564">
        <v>0</v>
      </c>
      <c r="Y74" s="608">
        <f t="shared" si="24"/>
        <v>0</v>
      </c>
      <c r="Z74" s="564">
        <v>0</v>
      </c>
      <c r="AA74" s="673">
        <f t="shared" si="26"/>
        <v>0</v>
      </c>
    </row>
    <row r="75" spans="1:27" ht="15">
      <c r="A75" s="182"/>
      <c r="B75" s="134"/>
      <c r="C75" s="68">
        <v>87.2</v>
      </c>
      <c r="D75" s="135" t="s">
        <v>314</v>
      </c>
      <c r="E75" s="68" t="s">
        <v>371</v>
      </c>
      <c r="F75" s="68"/>
      <c r="G75" s="68"/>
      <c r="H75" s="564">
        <v>0</v>
      </c>
      <c r="I75" s="564">
        <v>0</v>
      </c>
      <c r="J75" s="263">
        <f t="shared" si="27"/>
        <v>0</v>
      </c>
      <c r="K75" s="570">
        <f t="shared" si="28"/>
        <v>0</v>
      </c>
      <c r="L75" s="182"/>
      <c r="M75" s="182"/>
      <c r="N75" s="182"/>
      <c r="O75" s="182"/>
      <c r="P75" s="564">
        <v>0</v>
      </c>
      <c r="Q75" s="570">
        <f t="shared" si="29"/>
        <v>0</v>
      </c>
      <c r="R75" s="600"/>
      <c r="S75" s="601">
        <f t="shared" si="7"/>
        <v>0</v>
      </c>
      <c r="T75" s="263">
        <f t="shared" si="5"/>
        <v>0</v>
      </c>
      <c r="U75" s="600"/>
      <c r="V75" s="564">
        <v>0</v>
      </c>
      <c r="W75" s="608">
        <f t="shared" si="30"/>
        <v>0</v>
      </c>
      <c r="X75" s="564">
        <v>0</v>
      </c>
      <c r="Y75" s="608">
        <f t="shared" si="24"/>
        <v>0</v>
      </c>
      <c r="Z75" s="564">
        <v>0</v>
      </c>
      <c r="AA75" s="673">
        <f t="shared" si="26"/>
        <v>0</v>
      </c>
    </row>
    <row r="76" spans="1:27" ht="15">
      <c r="A76" s="182"/>
      <c r="B76" s="134"/>
      <c r="C76" s="68">
        <v>87.3</v>
      </c>
      <c r="D76" s="135" t="s">
        <v>314</v>
      </c>
      <c r="E76" s="68" t="s">
        <v>372</v>
      </c>
      <c r="F76" s="68"/>
      <c r="G76" s="68"/>
      <c r="H76" s="564">
        <v>0</v>
      </c>
      <c r="I76" s="564">
        <v>0</v>
      </c>
      <c r="J76" s="263">
        <f t="shared" si="27"/>
        <v>0</v>
      </c>
      <c r="K76" s="570">
        <f t="shared" si="28"/>
        <v>0</v>
      </c>
      <c r="L76" s="182"/>
      <c r="M76" s="182"/>
      <c r="N76" s="182"/>
      <c r="O76" s="182"/>
      <c r="P76" s="564">
        <v>0</v>
      </c>
      <c r="Q76" s="570">
        <f t="shared" si="29"/>
        <v>0</v>
      </c>
      <c r="R76" s="600"/>
      <c r="S76" s="601">
        <f t="shared" ref="S76:S139" si="31">J76-P76</f>
        <v>0</v>
      </c>
      <c r="T76" s="263">
        <f t="shared" ref="T76:T139" si="32">IFERROR(S76/P76,0)</f>
        <v>0</v>
      </c>
      <c r="U76" s="600"/>
      <c r="V76" s="564">
        <v>0</v>
      </c>
      <c r="W76" s="608">
        <f t="shared" si="30"/>
        <v>0</v>
      </c>
      <c r="X76" s="564">
        <v>0</v>
      </c>
      <c r="Y76" s="608">
        <f t="shared" si="24"/>
        <v>0</v>
      </c>
      <c r="Z76" s="564">
        <v>0</v>
      </c>
      <c r="AA76" s="673">
        <f t="shared" si="26"/>
        <v>0</v>
      </c>
    </row>
    <row r="77" spans="1:27" ht="15">
      <c r="A77" s="182"/>
      <c r="B77" s="134"/>
      <c r="C77" s="68">
        <v>87.4</v>
      </c>
      <c r="D77" s="135" t="s">
        <v>314</v>
      </c>
      <c r="E77" s="68" t="s">
        <v>373</v>
      </c>
      <c r="F77" s="68"/>
      <c r="G77" s="68"/>
      <c r="H77" s="564">
        <v>0</v>
      </c>
      <c r="I77" s="564">
        <v>0</v>
      </c>
      <c r="J77" s="263">
        <f t="shared" si="27"/>
        <v>0</v>
      </c>
      <c r="K77" s="570">
        <f t="shared" si="28"/>
        <v>0</v>
      </c>
      <c r="L77" s="182"/>
      <c r="M77" s="182"/>
      <c r="N77" s="182"/>
      <c r="O77" s="182"/>
      <c r="P77" s="564">
        <v>0</v>
      </c>
      <c r="Q77" s="570">
        <f t="shared" si="29"/>
        <v>0</v>
      </c>
      <c r="R77" s="600"/>
      <c r="S77" s="601">
        <f t="shared" si="31"/>
        <v>0</v>
      </c>
      <c r="T77" s="263">
        <f t="shared" si="32"/>
        <v>0</v>
      </c>
      <c r="U77" s="600"/>
      <c r="V77" s="564">
        <v>0</v>
      </c>
      <c r="W77" s="608">
        <f t="shared" si="30"/>
        <v>0</v>
      </c>
      <c r="X77" s="564">
        <v>0</v>
      </c>
      <c r="Y77" s="608">
        <f t="shared" si="24"/>
        <v>0</v>
      </c>
      <c r="Z77" s="564">
        <v>0</v>
      </c>
      <c r="AA77" s="673">
        <f t="shared" si="26"/>
        <v>0</v>
      </c>
    </row>
    <row r="78" spans="1:27" ht="15">
      <c r="A78" s="182"/>
      <c r="B78" s="134"/>
      <c r="C78" s="68">
        <v>87.5</v>
      </c>
      <c r="D78" s="135" t="s">
        <v>314</v>
      </c>
      <c r="E78" s="68" t="s">
        <v>374</v>
      </c>
      <c r="F78" s="68"/>
      <c r="G78" s="68"/>
      <c r="H78" s="564">
        <v>0</v>
      </c>
      <c r="I78" s="564">
        <v>0</v>
      </c>
      <c r="J78" s="263">
        <f t="shared" si="27"/>
        <v>0</v>
      </c>
      <c r="K78" s="570">
        <f t="shared" si="28"/>
        <v>0</v>
      </c>
      <c r="L78" s="182"/>
      <c r="M78" s="182"/>
      <c r="N78" s="182"/>
      <c r="O78" s="182"/>
      <c r="P78" s="564">
        <v>0</v>
      </c>
      <c r="Q78" s="570">
        <f t="shared" si="29"/>
        <v>0</v>
      </c>
      <c r="R78" s="600"/>
      <c r="S78" s="601">
        <f t="shared" si="31"/>
        <v>0</v>
      </c>
      <c r="T78" s="263">
        <f t="shared" si="32"/>
        <v>0</v>
      </c>
      <c r="U78" s="600"/>
      <c r="V78" s="564">
        <v>0</v>
      </c>
      <c r="W78" s="608">
        <f t="shared" si="30"/>
        <v>0</v>
      </c>
      <c r="X78" s="564">
        <v>0</v>
      </c>
      <c r="Y78" s="608">
        <f t="shared" si="24"/>
        <v>0</v>
      </c>
      <c r="Z78" s="564">
        <v>0</v>
      </c>
      <c r="AA78" s="673">
        <f t="shared" si="26"/>
        <v>0</v>
      </c>
    </row>
    <row r="79" spans="1:27" ht="15">
      <c r="A79" s="182"/>
      <c r="B79" s="63">
        <v>88</v>
      </c>
      <c r="C79" s="132"/>
      <c r="D79" s="133" t="s">
        <v>375</v>
      </c>
      <c r="E79" s="132"/>
      <c r="F79" s="132"/>
      <c r="G79" s="132"/>
      <c r="H79" s="564">
        <v>0</v>
      </c>
      <c r="I79" s="564">
        <v>0</v>
      </c>
      <c r="J79" s="263">
        <f>H79+I79</f>
        <v>0</v>
      </c>
      <c r="K79" s="570">
        <f t="shared" si="28"/>
        <v>0</v>
      </c>
      <c r="L79" s="182"/>
      <c r="M79" s="182"/>
      <c r="N79" s="182"/>
      <c r="O79" s="182"/>
      <c r="P79" s="564">
        <v>0</v>
      </c>
      <c r="Q79" s="570">
        <f t="shared" si="29"/>
        <v>0</v>
      </c>
      <c r="R79" s="600"/>
      <c r="S79" s="601">
        <f t="shared" si="31"/>
        <v>0</v>
      </c>
      <c r="T79" s="263">
        <f t="shared" si="32"/>
        <v>0</v>
      </c>
      <c r="U79" s="600"/>
      <c r="V79" s="564">
        <v>0</v>
      </c>
      <c r="W79" s="608">
        <f t="shared" si="30"/>
        <v>0</v>
      </c>
      <c r="X79" s="564">
        <v>0</v>
      </c>
      <c r="Y79" s="608">
        <f t="shared" si="24"/>
        <v>0</v>
      </c>
      <c r="Z79" s="564">
        <v>0</v>
      </c>
      <c r="AA79" s="673">
        <f t="shared" si="26"/>
        <v>0</v>
      </c>
    </row>
    <row r="80" spans="1:27" ht="15">
      <c r="A80" s="182"/>
      <c r="B80" s="63">
        <v>89</v>
      </c>
      <c r="C80" s="132"/>
      <c r="D80" s="133" t="s">
        <v>376</v>
      </c>
      <c r="E80" s="132"/>
      <c r="F80" s="132"/>
      <c r="G80" s="132"/>
      <c r="H80" s="564">
        <v>0</v>
      </c>
      <c r="I80" s="564">
        <v>0</v>
      </c>
      <c r="J80" s="263">
        <f>H80+I80</f>
        <v>0</v>
      </c>
      <c r="K80" s="570">
        <f t="shared" si="28"/>
        <v>0</v>
      </c>
      <c r="L80" s="182"/>
      <c r="M80" s="182"/>
      <c r="N80" s="182"/>
      <c r="O80" s="182"/>
      <c r="P80" s="564">
        <v>0</v>
      </c>
      <c r="Q80" s="570">
        <f t="shared" si="29"/>
        <v>0</v>
      </c>
      <c r="R80" s="600"/>
      <c r="S80" s="601">
        <f t="shared" si="31"/>
        <v>0</v>
      </c>
      <c r="T80" s="263">
        <f t="shared" si="32"/>
        <v>0</v>
      </c>
      <c r="U80" s="600"/>
      <c r="V80" s="564">
        <v>0</v>
      </c>
      <c r="W80" s="608">
        <f t="shared" si="30"/>
        <v>0</v>
      </c>
      <c r="X80" s="564">
        <v>0</v>
      </c>
      <c r="Y80" s="608">
        <f t="shared" si="24"/>
        <v>0</v>
      </c>
      <c r="Z80" s="564">
        <v>0</v>
      </c>
      <c r="AA80" s="673">
        <f t="shared" si="26"/>
        <v>0</v>
      </c>
    </row>
    <row r="81" spans="1:27" ht="15">
      <c r="A81" s="182"/>
      <c r="B81" s="63">
        <v>90</v>
      </c>
      <c r="C81" s="132"/>
      <c r="D81" s="133" t="s">
        <v>377</v>
      </c>
      <c r="E81" s="132"/>
      <c r="F81" s="132"/>
      <c r="G81" s="132"/>
      <c r="H81" s="564">
        <v>0</v>
      </c>
      <c r="I81" s="564">
        <v>0</v>
      </c>
      <c r="J81" s="263">
        <f t="shared" si="27"/>
        <v>0</v>
      </c>
      <c r="K81" s="570">
        <f t="shared" si="28"/>
        <v>0</v>
      </c>
      <c r="L81" s="182"/>
      <c r="M81" s="182"/>
      <c r="N81" s="182"/>
      <c r="O81" s="182"/>
      <c r="P81" s="564">
        <v>0</v>
      </c>
      <c r="Q81" s="570">
        <f t="shared" si="29"/>
        <v>0</v>
      </c>
      <c r="R81" s="600"/>
      <c r="S81" s="601">
        <f t="shared" si="31"/>
        <v>0</v>
      </c>
      <c r="T81" s="263">
        <f t="shared" si="32"/>
        <v>0</v>
      </c>
      <c r="U81" s="600"/>
      <c r="V81" s="564">
        <v>0</v>
      </c>
      <c r="W81" s="608">
        <f t="shared" si="30"/>
        <v>0</v>
      </c>
      <c r="X81" s="564">
        <v>0</v>
      </c>
      <c r="Y81" s="608">
        <f t="shared" si="24"/>
        <v>0</v>
      </c>
      <c r="Z81" s="564">
        <v>0</v>
      </c>
      <c r="AA81" s="673">
        <f t="shared" si="26"/>
        <v>0</v>
      </c>
    </row>
    <row r="82" spans="1:27" ht="15">
      <c r="A82" s="182"/>
      <c r="B82" s="63">
        <v>91</v>
      </c>
      <c r="C82" s="132"/>
      <c r="D82" s="133" t="s">
        <v>378</v>
      </c>
      <c r="E82" s="132"/>
      <c r="F82" s="132"/>
      <c r="G82" s="132"/>
      <c r="H82" s="564">
        <v>0</v>
      </c>
      <c r="I82" s="564">
        <v>0</v>
      </c>
      <c r="J82" s="263">
        <f t="shared" si="27"/>
        <v>0</v>
      </c>
      <c r="K82" s="570">
        <f t="shared" si="28"/>
        <v>0</v>
      </c>
      <c r="L82" s="182"/>
      <c r="M82" s="182"/>
      <c r="N82" s="182"/>
      <c r="O82" s="182"/>
      <c r="P82" s="564">
        <v>0</v>
      </c>
      <c r="Q82" s="570">
        <f t="shared" si="29"/>
        <v>0</v>
      </c>
      <c r="R82" s="600"/>
      <c r="S82" s="601">
        <f t="shared" si="31"/>
        <v>0</v>
      </c>
      <c r="T82" s="263">
        <f t="shared" si="32"/>
        <v>0</v>
      </c>
      <c r="U82" s="600"/>
      <c r="V82" s="564">
        <v>0</v>
      </c>
      <c r="W82" s="608">
        <f t="shared" si="30"/>
        <v>0</v>
      </c>
      <c r="X82" s="564">
        <v>0</v>
      </c>
      <c r="Y82" s="608">
        <f t="shared" si="24"/>
        <v>0</v>
      </c>
      <c r="Z82" s="564">
        <v>0</v>
      </c>
      <c r="AA82" s="673">
        <f t="shared" si="26"/>
        <v>0</v>
      </c>
    </row>
    <row r="83" spans="1:27" ht="15">
      <c r="A83" s="182"/>
      <c r="B83" s="63">
        <v>92</v>
      </c>
      <c r="C83" s="132"/>
      <c r="D83" s="133" t="s">
        <v>379</v>
      </c>
      <c r="E83" s="132"/>
      <c r="F83" s="132"/>
      <c r="G83" s="132"/>
      <c r="H83" s="564">
        <v>0</v>
      </c>
      <c r="I83" s="564">
        <v>0</v>
      </c>
      <c r="J83" s="263">
        <f t="shared" si="27"/>
        <v>0</v>
      </c>
      <c r="K83" s="570">
        <f t="shared" si="28"/>
        <v>0</v>
      </c>
      <c r="L83" s="182"/>
      <c r="M83" s="182"/>
      <c r="N83" s="182"/>
      <c r="O83" s="182"/>
      <c r="P83" s="564">
        <v>0</v>
      </c>
      <c r="Q83" s="570">
        <f t="shared" si="29"/>
        <v>0</v>
      </c>
      <c r="R83" s="600"/>
      <c r="S83" s="601">
        <f t="shared" si="31"/>
        <v>0</v>
      </c>
      <c r="T83" s="263">
        <f t="shared" si="32"/>
        <v>0</v>
      </c>
      <c r="U83" s="600"/>
      <c r="V83" s="564">
        <v>0</v>
      </c>
      <c r="W83" s="608">
        <f t="shared" si="30"/>
        <v>0</v>
      </c>
      <c r="X83" s="564">
        <v>0</v>
      </c>
      <c r="Y83" s="608">
        <f t="shared" si="24"/>
        <v>0</v>
      </c>
      <c r="Z83" s="564">
        <v>0</v>
      </c>
      <c r="AA83" s="673">
        <f t="shared" si="26"/>
        <v>0</v>
      </c>
    </row>
    <row r="84" spans="1:27" ht="15">
      <c r="A84" s="182"/>
      <c r="B84" s="63">
        <v>93</v>
      </c>
      <c r="C84" s="132"/>
      <c r="D84" s="133" t="s">
        <v>380</v>
      </c>
      <c r="E84" s="132"/>
      <c r="F84" s="132"/>
      <c r="G84" s="132"/>
      <c r="H84" s="348">
        <f>SUM(H85:H88)</f>
        <v>0</v>
      </c>
      <c r="I84" s="348">
        <f>SUM(I85:I88)</f>
        <v>0</v>
      </c>
      <c r="J84" s="263">
        <f t="shared" si="27"/>
        <v>0</v>
      </c>
      <c r="K84" s="570">
        <f t="shared" si="28"/>
        <v>0</v>
      </c>
      <c r="L84" s="182"/>
      <c r="M84" s="182"/>
      <c r="N84" s="182"/>
      <c r="O84" s="182"/>
      <c r="P84" s="348">
        <f>SUM(P85:P88)</f>
        <v>0</v>
      </c>
      <c r="Q84" s="570">
        <f t="shared" si="29"/>
        <v>0</v>
      </c>
      <c r="R84" s="600"/>
      <c r="S84" s="601">
        <f t="shared" si="31"/>
        <v>0</v>
      </c>
      <c r="T84" s="263">
        <f t="shared" si="32"/>
        <v>0</v>
      </c>
      <c r="U84" s="600"/>
      <c r="V84" s="348">
        <f>SUM(V85:V88)</f>
        <v>0</v>
      </c>
      <c r="W84" s="608">
        <f t="shared" si="30"/>
        <v>0</v>
      </c>
      <c r="X84" s="348">
        <f>SUM(X85:X88)</f>
        <v>0</v>
      </c>
      <c r="Y84" s="608">
        <f t="shared" si="24"/>
        <v>0</v>
      </c>
      <c r="Z84" s="348">
        <f t="shared" ref="Z84" si="33">SUM(Z85:Z88)</f>
        <v>0</v>
      </c>
      <c r="AA84" s="673">
        <f t="shared" si="26"/>
        <v>0</v>
      </c>
    </row>
    <row r="85" spans="1:27" ht="15">
      <c r="A85" s="182"/>
      <c r="B85" s="134"/>
      <c r="C85" s="68">
        <v>93.1</v>
      </c>
      <c r="D85" s="135" t="s">
        <v>314</v>
      </c>
      <c r="E85" s="68" t="s">
        <v>381</v>
      </c>
      <c r="F85" s="68"/>
      <c r="G85" s="68"/>
      <c r="H85" s="564">
        <v>0</v>
      </c>
      <c r="I85" s="564">
        <v>0</v>
      </c>
      <c r="J85" s="263">
        <f t="shared" si="27"/>
        <v>0</v>
      </c>
      <c r="K85" s="570">
        <f t="shared" si="28"/>
        <v>0</v>
      </c>
      <c r="L85" s="182"/>
      <c r="M85" s="182"/>
      <c r="N85" s="182"/>
      <c r="O85" s="182"/>
      <c r="P85" s="564">
        <v>0</v>
      </c>
      <c r="Q85" s="570">
        <f t="shared" si="29"/>
        <v>0</v>
      </c>
      <c r="R85" s="600"/>
      <c r="S85" s="601">
        <f t="shared" si="31"/>
        <v>0</v>
      </c>
      <c r="T85" s="263">
        <f t="shared" si="32"/>
        <v>0</v>
      </c>
      <c r="U85" s="600"/>
      <c r="V85" s="564">
        <v>0</v>
      </c>
      <c r="W85" s="608">
        <f t="shared" si="30"/>
        <v>0</v>
      </c>
      <c r="X85" s="564">
        <v>0</v>
      </c>
      <c r="Y85" s="608">
        <f t="shared" si="24"/>
        <v>0</v>
      </c>
      <c r="Z85" s="564">
        <v>0</v>
      </c>
      <c r="AA85" s="673">
        <f t="shared" si="26"/>
        <v>0</v>
      </c>
    </row>
    <row r="86" spans="1:27" ht="15">
      <c r="A86" s="182"/>
      <c r="B86" s="134"/>
      <c r="C86" s="68">
        <v>93.2</v>
      </c>
      <c r="D86" s="135" t="s">
        <v>314</v>
      </c>
      <c r="E86" s="68" t="s">
        <v>382</v>
      </c>
      <c r="F86" s="68"/>
      <c r="G86" s="68"/>
      <c r="H86" s="564">
        <v>0</v>
      </c>
      <c r="I86" s="564">
        <v>0</v>
      </c>
      <c r="J86" s="263">
        <f t="shared" si="27"/>
        <v>0</v>
      </c>
      <c r="K86" s="570">
        <f t="shared" si="28"/>
        <v>0</v>
      </c>
      <c r="L86" s="182"/>
      <c r="M86" s="182"/>
      <c r="N86" s="182"/>
      <c r="O86" s="182"/>
      <c r="P86" s="564">
        <v>0</v>
      </c>
      <c r="Q86" s="570">
        <f t="shared" si="29"/>
        <v>0</v>
      </c>
      <c r="R86" s="600"/>
      <c r="S86" s="601">
        <f t="shared" si="31"/>
        <v>0</v>
      </c>
      <c r="T86" s="263">
        <f t="shared" si="32"/>
        <v>0</v>
      </c>
      <c r="U86" s="600"/>
      <c r="V86" s="564">
        <v>0</v>
      </c>
      <c r="W86" s="608">
        <f t="shared" si="30"/>
        <v>0</v>
      </c>
      <c r="X86" s="564">
        <v>0</v>
      </c>
      <c r="Y86" s="608">
        <f t="shared" si="24"/>
        <v>0</v>
      </c>
      <c r="Z86" s="564">
        <v>0</v>
      </c>
      <c r="AA86" s="673">
        <f t="shared" si="26"/>
        <v>0</v>
      </c>
    </row>
    <row r="87" spans="1:27" ht="15">
      <c r="A87" s="182"/>
      <c r="B87" s="134"/>
      <c r="C87" s="68">
        <v>93.3</v>
      </c>
      <c r="D87" s="135" t="s">
        <v>314</v>
      </c>
      <c r="E87" s="68" t="s">
        <v>383</v>
      </c>
      <c r="F87" s="68"/>
      <c r="G87" s="68"/>
      <c r="H87" s="564">
        <v>0</v>
      </c>
      <c r="I87" s="564">
        <v>0</v>
      </c>
      <c r="J87" s="263">
        <f t="shared" si="27"/>
        <v>0</v>
      </c>
      <c r="K87" s="570">
        <f t="shared" si="28"/>
        <v>0</v>
      </c>
      <c r="L87" s="182"/>
      <c r="M87" s="182"/>
      <c r="N87" s="182"/>
      <c r="O87" s="182"/>
      <c r="P87" s="564">
        <v>0</v>
      </c>
      <c r="Q87" s="570">
        <f t="shared" si="29"/>
        <v>0</v>
      </c>
      <c r="R87" s="600"/>
      <c r="S87" s="601">
        <f t="shared" si="31"/>
        <v>0</v>
      </c>
      <c r="T87" s="263">
        <f t="shared" si="32"/>
        <v>0</v>
      </c>
      <c r="U87" s="600"/>
      <c r="V87" s="564">
        <v>0</v>
      </c>
      <c r="W87" s="608">
        <f t="shared" si="30"/>
        <v>0</v>
      </c>
      <c r="X87" s="564">
        <v>0</v>
      </c>
      <c r="Y87" s="608">
        <f t="shared" si="24"/>
        <v>0</v>
      </c>
      <c r="Z87" s="564">
        <v>0</v>
      </c>
      <c r="AA87" s="673">
        <f t="shared" si="26"/>
        <v>0</v>
      </c>
    </row>
    <row r="88" spans="1:27" ht="15">
      <c r="A88" s="182"/>
      <c r="B88" s="134"/>
      <c r="C88" s="68">
        <v>93.4</v>
      </c>
      <c r="D88" s="135" t="s">
        <v>314</v>
      </c>
      <c r="E88" s="68" t="s">
        <v>384</v>
      </c>
      <c r="F88" s="68"/>
      <c r="G88" s="68"/>
      <c r="H88" s="564">
        <v>0</v>
      </c>
      <c r="I88" s="564">
        <v>0</v>
      </c>
      <c r="J88" s="263">
        <f t="shared" si="27"/>
        <v>0</v>
      </c>
      <c r="K88" s="570">
        <f t="shared" si="28"/>
        <v>0</v>
      </c>
      <c r="L88" s="182"/>
      <c r="M88" s="182"/>
      <c r="N88" s="182"/>
      <c r="O88" s="182"/>
      <c r="P88" s="564">
        <v>0</v>
      </c>
      <c r="Q88" s="570">
        <f t="shared" si="29"/>
        <v>0</v>
      </c>
      <c r="R88" s="600"/>
      <c r="S88" s="601">
        <f t="shared" si="31"/>
        <v>0</v>
      </c>
      <c r="T88" s="263">
        <f t="shared" si="32"/>
        <v>0</v>
      </c>
      <c r="U88" s="600"/>
      <c r="V88" s="564">
        <v>0</v>
      </c>
      <c r="W88" s="608">
        <f t="shared" si="30"/>
        <v>0</v>
      </c>
      <c r="X88" s="564">
        <v>0</v>
      </c>
      <c r="Y88" s="608">
        <f t="shared" si="24"/>
        <v>0</v>
      </c>
      <c r="Z88" s="564">
        <v>0</v>
      </c>
      <c r="AA88" s="673">
        <f t="shared" si="26"/>
        <v>0</v>
      </c>
    </row>
    <row r="89" spans="1:27" ht="15">
      <c r="A89" s="182"/>
      <c r="B89" s="63">
        <v>94</v>
      </c>
      <c r="C89" s="132"/>
      <c r="D89" s="133" t="s">
        <v>385</v>
      </c>
      <c r="E89" s="132"/>
      <c r="F89" s="132"/>
      <c r="G89" s="132"/>
      <c r="H89" s="564">
        <v>0</v>
      </c>
      <c r="I89" s="564">
        <v>0</v>
      </c>
      <c r="J89" s="263">
        <f t="shared" si="27"/>
        <v>0</v>
      </c>
      <c r="K89" s="570">
        <f t="shared" si="28"/>
        <v>0</v>
      </c>
      <c r="L89" s="182"/>
      <c r="M89" s="182"/>
      <c r="N89" s="182"/>
      <c r="O89" s="182"/>
      <c r="P89" s="564">
        <v>0</v>
      </c>
      <c r="Q89" s="570">
        <f t="shared" si="29"/>
        <v>0</v>
      </c>
      <c r="R89" s="600"/>
      <c r="S89" s="601">
        <f t="shared" si="31"/>
        <v>0</v>
      </c>
      <c r="T89" s="263">
        <f t="shared" si="32"/>
        <v>0</v>
      </c>
      <c r="U89" s="600"/>
      <c r="V89" s="564">
        <v>0</v>
      </c>
      <c r="W89" s="608">
        <f t="shared" si="30"/>
        <v>0</v>
      </c>
      <c r="X89" s="564">
        <v>0</v>
      </c>
      <c r="Y89" s="608">
        <f t="shared" si="24"/>
        <v>0</v>
      </c>
      <c r="Z89" s="564">
        <v>0</v>
      </c>
      <c r="AA89" s="673">
        <f t="shared" si="26"/>
        <v>0</v>
      </c>
    </row>
    <row r="90" spans="1:27" ht="15">
      <c r="A90" s="182"/>
      <c r="B90" s="63">
        <v>95</v>
      </c>
      <c r="C90" s="132"/>
      <c r="D90" s="133" t="s">
        <v>386</v>
      </c>
      <c r="E90" s="132"/>
      <c r="F90" s="132"/>
      <c r="G90" s="132"/>
      <c r="H90" s="564">
        <v>0</v>
      </c>
      <c r="I90" s="564">
        <v>0</v>
      </c>
      <c r="J90" s="263">
        <f t="shared" si="27"/>
        <v>0</v>
      </c>
      <c r="K90" s="570">
        <f t="shared" si="28"/>
        <v>0</v>
      </c>
      <c r="L90" s="182"/>
      <c r="M90" s="182"/>
      <c r="N90" s="182"/>
      <c r="O90" s="182"/>
      <c r="P90" s="564">
        <v>0</v>
      </c>
      <c r="Q90" s="570">
        <f t="shared" si="29"/>
        <v>0</v>
      </c>
      <c r="R90" s="600"/>
      <c r="S90" s="601">
        <f t="shared" si="31"/>
        <v>0</v>
      </c>
      <c r="T90" s="263">
        <f t="shared" si="32"/>
        <v>0</v>
      </c>
      <c r="U90" s="600"/>
      <c r="V90" s="564">
        <v>0</v>
      </c>
      <c r="W90" s="608">
        <f t="shared" si="30"/>
        <v>0</v>
      </c>
      <c r="X90" s="564">
        <v>0</v>
      </c>
      <c r="Y90" s="608">
        <f t="shared" si="24"/>
        <v>0</v>
      </c>
      <c r="Z90" s="564">
        <v>0</v>
      </c>
      <c r="AA90" s="673">
        <f t="shared" si="26"/>
        <v>0</v>
      </c>
    </row>
    <row r="91" spans="1:27" ht="15">
      <c r="A91" s="182"/>
      <c r="B91" s="63">
        <v>96</v>
      </c>
      <c r="C91" s="132"/>
      <c r="D91" s="133" t="s">
        <v>387</v>
      </c>
      <c r="E91" s="132"/>
      <c r="F91" s="132"/>
      <c r="G91" s="132"/>
      <c r="H91" s="564">
        <v>0</v>
      </c>
      <c r="I91" s="564">
        <v>0</v>
      </c>
      <c r="J91" s="263">
        <f t="shared" si="27"/>
        <v>0</v>
      </c>
      <c r="K91" s="570">
        <f t="shared" si="28"/>
        <v>0</v>
      </c>
      <c r="L91" s="182"/>
      <c r="M91" s="182"/>
      <c r="N91" s="182"/>
      <c r="O91" s="182"/>
      <c r="P91" s="564">
        <v>0</v>
      </c>
      <c r="Q91" s="570">
        <f t="shared" si="29"/>
        <v>0</v>
      </c>
      <c r="R91" s="600"/>
      <c r="S91" s="601">
        <f t="shared" si="31"/>
        <v>0</v>
      </c>
      <c r="T91" s="263">
        <f t="shared" si="32"/>
        <v>0</v>
      </c>
      <c r="U91" s="600"/>
      <c r="V91" s="564">
        <v>0</v>
      </c>
      <c r="W91" s="608">
        <f t="shared" si="30"/>
        <v>0</v>
      </c>
      <c r="X91" s="564">
        <v>0</v>
      </c>
      <c r="Y91" s="608">
        <f t="shared" si="24"/>
        <v>0</v>
      </c>
      <c r="Z91" s="564">
        <v>0</v>
      </c>
      <c r="AA91" s="673">
        <f t="shared" si="26"/>
        <v>0</v>
      </c>
    </row>
    <row r="92" spans="1:27" ht="15">
      <c r="A92" s="182"/>
      <c r="B92" s="63">
        <v>97</v>
      </c>
      <c r="C92" s="132"/>
      <c r="D92" s="133" t="s">
        <v>388</v>
      </c>
      <c r="E92" s="132"/>
      <c r="F92" s="132"/>
      <c r="G92" s="132"/>
      <c r="H92" s="348">
        <f>SUM(H93:H97)</f>
        <v>0</v>
      </c>
      <c r="I92" s="348">
        <f>SUM(I93:I97)</f>
        <v>0</v>
      </c>
      <c r="J92" s="263">
        <f t="shared" si="27"/>
        <v>0</v>
      </c>
      <c r="K92" s="570">
        <f t="shared" si="28"/>
        <v>0</v>
      </c>
      <c r="L92" s="182"/>
      <c r="M92" s="182"/>
      <c r="N92" s="182"/>
      <c r="O92" s="182"/>
      <c r="P92" s="348">
        <f>SUM(P93:P97)</f>
        <v>0</v>
      </c>
      <c r="Q92" s="570">
        <f t="shared" si="29"/>
        <v>0</v>
      </c>
      <c r="R92" s="600"/>
      <c r="S92" s="601">
        <f t="shared" si="31"/>
        <v>0</v>
      </c>
      <c r="T92" s="263">
        <f t="shared" si="32"/>
        <v>0</v>
      </c>
      <c r="U92" s="600"/>
      <c r="V92" s="348">
        <f>SUM(V93:V97)</f>
        <v>0</v>
      </c>
      <c r="W92" s="608">
        <f t="shared" si="30"/>
        <v>0</v>
      </c>
      <c r="X92" s="348">
        <f>SUM(X93:X97)</f>
        <v>0</v>
      </c>
      <c r="Y92" s="608">
        <f t="shared" si="24"/>
        <v>0</v>
      </c>
      <c r="Z92" s="348">
        <f t="shared" ref="Z92" si="34">SUM(Z93:Z97)</f>
        <v>0</v>
      </c>
      <c r="AA92" s="673">
        <f t="shared" si="26"/>
        <v>0</v>
      </c>
    </row>
    <row r="93" spans="1:27" ht="15">
      <c r="A93" s="182"/>
      <c r="B93" s="134"/>
      <c r="C93" s="68">
        <v>97.1</v>
      </c>
      <c r="D93" s="135" t="s">
        <v>314</v>
      </c>
      <c r="E93" s="68" t="s">
        <v>389</v>
      </c>
      <c r="F93" s="68"/>
      <c r="G93" s="68"/>
      <c r="H93" s="564">
        <v>0</v>
      </c>
      <c r="I93" s="564">
        <v>0</v>
      </c>
      <c r="J93" s="263">
        <f t="shared" si="27"/>
        <v>0</v>
      </c>
      <c r="K93" s="570">
        <f t="shared" si="28"/>
        <v>0</v>
      </c>
      <c r="L93" s="182"/>
      <c r="M93" s="182"/>
      <c r="N93" s="182"/>
      <c r="O93" s="182"/>
      <c r="P93" s="564">
        <v>0</v>
      </c>
      <c r="Q93" s="570">
        <f t="shared" si="29"/>
        <v>0</v>
      </c>
      <c r="R93" s="600"/>
      <c r="S93" s="601">
        <f t="shared" si="31"/>
        <v>0</v>
      </c>
      <c r="T93" s="263">
        <f t="shared" si="32"/>
        <v>0</v>
      </c>
      <c r="U93" s="600"/>
      <c r="V93" s="564">
        <v>0</v>
      </c>
      <c r="W93" s="608">
        <f t="shared" si="30"/>
        <v>0</v>
      </c>
      <c r="X93" s="564">
        <v>0</v>
      </c>
      <c r="Y93" s="608">
        <f t="shared" si="24"/>
        <v>0</v>
      </c>
      <c r="Z93" s="564">
        <v>0</v>
      </c>
      <c r="AA93" s="673">
        <f t="shared" si="26"/>
        <v>0</v>
      </c>
    </row>
    <row r="94" spans="1:27" ht="15">
      <c r="A94" s="182"/>
      <c r="B94" s="134"/>
      <c r="C94" s="68">
        <v>97.2</v>
      </c>
      <c r="D94" s="135" t="s">
        <v>314</v>
      </c>
      <c r="E94" s="68" t="s">
        <v>390</v>
      </c>
      <c r="F94" s="68"/>
      <c r="G94" s="68"/>
      <c r="H94" s="564">
        <v>0</v>
      </c>
      <c r="I94" s="564">
        <v>0</v>
      </c>
      <c r="J94" s="263">
        <f t="shared" si="27"/>
        <v>0</v>
      </c>
      <c r="K94" s="570">
        <f t="shared" si="28"/>
        <v>0</v>
      </c>
      <c r="L94" s="182"/>
      <c r="M94" s="182"/>
      <c r="N94" s="182"/>
      <c r="O94" s="182"/>
      <c r="P94" s="564">
        <v>0</v>
      </c>
      <c r="Q94" s="570">
        <f t="shared" si="29"/>
        <v>0</v>
      </c>
      <c r="R94" s="600"/>
      <c r="S94" s="601">
        <f t="shared" si="31"/>
        <v>0</v>
      </c>
      <c r="T94" s="263">
        <f t="shared" si="32"/>
        <v>0</v>
      </c>
      <c r="U94" s="600"/>
      <c r="V94" s="564">
        <v>0</v>
      </c>
      <c r="W94" s="608">
        <f t="shared" si="30"/>
        <v>0</v>
      </c>
      <c r="X94" s="564">
        <v>0</v>
      </c>
      <c r="Y94" s="608">
        <f t="shared" si="24"/>
        <v>0</v>
      </c>
      <c r="Z94" s="564">
        <v>0</v>
      </c>
      <c r="AA94" s="673">
        <f t="shared" si="26"/>
        <v>0</v>
      </c>
    </row>
    <row r="95" spans="1:27" ht="15">
      <c r="A95" s="182"/>
      <c r="B95" s="134"/>
      <c r="C95" s="68">
        <v>97.3</v>
      </c>
      <c r="D95" s="135" t="s">
        <v>314</v>
      </c>
      <c r="E95" s="68" t="s">
        <v>391</v>
      </c>
      <c r="F95" s="68"/>
      <c r="G95" s="68"/>
      <c r="H95" s="564">
        <v>0</v>
      </c>
      <c r="I95" s="564">
        <v>0</v>
      </c>
      <c r="J95" s="263">
        <f t="shared" si="27"/>
        <v>0</v>
      </c>
      <c r="K95" s="570">
        <f t="shared" si="28"/>
        <v>0</v>
      </c>
      <c r="L95" s="182"/>
      <c r="M95" s="182"/>
      <c r="N95" s="182"/>
      <c r="O95" s="182"/>
      <c r="P95" s="564">
        <v>0</v>
      </c>
      <c r="Q95" s="570">
        <f t="shared" si="29"/>
        <v>0</v>
      </c>
      <c r="R95" s="600"/>
      <c r="S95" s="601">
        <f t="shared" si="31"/>
        <v>0</v>
      </c>
      <c r="T95" s="263">
        <f t="shared" si="32"/>
        <v>0</v>
      </c>
      <c r="U95" s="600"/>
      <c r="V95" s="564">
        <v>0</v>
      </c>
      <c r="W95" s="608">
        <f t="shared" si="30"/>
        <v>0</v>
      </c>
      <c r="X95" s="564">
        <v>0</v>
      </c>
      <c r="Y95" s="608">
        <f t="shared" si="24"/>
        <v>0</v>
      </c>
      <c r="Z95" s="564">
        <v>0</v>
      </c>
      <c r="AA95" s="673">
        <f t="shared" si="26"/>
        <v>0</v>
      </c>
    </row>
    <row r="96" spans="1:27" ht="15">
      <c r="A96" s="182"/>
      <c r="B96" s="134"/>
      <c r="C96" s="68">
        <v>97.4</v>
      </c>
      <c r="D96" s="135" t="s">
        <v>314</v>
      </c>
      <c r="E96" s="68" t="s">
        <v>392</v>
      </c>
      <c r="F96" s="68"/>
      <c r="G96" s="68"/>
      <c r="H96" s="564">
        <v>0</v>
      </c>
      <c r="I96" s="564">
        <v>0</v>
      </c>
      <c r="J96" s="263">
        <f t="shared" si="27"/>
        <v>0</v>
      </c>
      <c r="K96" s="570">
        <f t="shared" si="28"/>
        <v>0</v>
      </c>
      <c r="L96" s="182"/>
      <c r="M96" s="182"/>
      <c r="N96" s="182"/>
      <c r="O96" s="182"/>
      <c r="P96" s="564">
        <v>0</v>
      </c>
      <c r="Q96" s="570">
        <f t="shared" si="29"/>
        <v>0</v>
      </c>
      <c r="R96" s="600"/>
      <c r="S96" s="601">
        <f t="shared" si="31"/>
        <v>0</v>
      </c>
      <c r="T96" s="263">
        <f t="shared" si="32"/>
        <v>0</v>
      </c>
      <c r="U96" s="600"/>
      <c r="V96" s="564">
        <v>0</v>
      </c>
      <c r="W96" s="608">
        <f t="shared" si="30"/>
        <v>0</v>
      </c>
      <c r="X96" s="564">
        <v>0</v>
      </c>
      <c r="Y96" s="608">
        <f t="shared" si="24"/>
        <v>0</v>
      </c>
      <c r="Z96" s="564">
        <v>0</v>
      </c>
      <c r="AA96" s="673">
        <f t="shared" si="26"/>
        <v>0</v>
      </c>
    </row>
    <row r="97" spans="1:27" ht="15">
      <c r="A97" s="182"/>
      <c r="B97" s="134"/>
      <c r="C97" s="68">
        <v>97.5</v>
      </c>
      <c r="D97" s="135" t="s">
        <v>314</v>
      </c>
      <c r="E97" s="68" t="s">
        <v>393</v>
      </c>
      <c r="F97" s="68"/>
      <c r="G97" s="68"/>
      <c r="H97" s="564">
        <v>0</v>
      </c>
      <c r="I97" s="564">
        <v>0</v>
      </c>
      <c r="J97" s="263">
        <f t="shared" si="27"/>
        <v>0</v>
      </c>
      <c r="K97" s="570">
        <f t="shared" si="28"/>
        <v>0</v>
      </c>
      <c r="L97" s="182"/>
      <c r="M97" s="182"/>
      <c r="N97" s="182"/>
      <c r="O97" s="182"/>
      <c r="P97" s="564">
        <v>0</v>
      </c>
      <c r="Q97" s="570">
        <f t="shared" si="29"/>
        <v>0</v>
      </c>
      <c r="R97" s="600"/>
      <c r="S97" s="601">
        <f t="shared" si="31"/>
        <v>0</v>
      </c>
      <c r="T97" s="263">
        <f t="shared" si="32"/>
        <v>0</v>
      </c>
      <c r="U97" s="600"/>
      <c r="V97" s="564">
        <v>0</v>
      </c>
      <c r="W97" s="608">
        <f t="shared" si="30"/>
        <v>0</v>
      </c>
      <c r="X97" s="564">
        <v>0</v>
      </c>
      <c r="Y97" s="608">
        <f t="shared" si="24"/>
        <v>0</v>
      </c>
      <c r="Z97" s="564">
        <v>0</v>
      </c>
      <c r="AA97" s="673">
        <f t="shared" si="26"/>
        <v>0</v>
      </c>
    </row>
    <row r="98" spans="1:27" ht="15">
      <c r="A98" s="182"/>
      <c r="B98" s="63">
        <v>98</v>
      </c>
      <c r="C98" s="132"/>
      <c r="D98" s="133" t="s">
        <v>394</v>
      </c>
      <c r="E98" s="132"/>
      <c r="F98" s="132"/>
      <c r="G98" s="132"/>
      <c r="H98" s="564">
        <v>0</v>
      </c>
      <c r="I98" s="564">
        <v>0</v>
      </c>
      <c r="J98" s="263">
        <f t="shared" si="27"/>
        <v>0</v>
      </c>
      <c r="K98" s="570">
        <f t="shared" si="28"/>
        <v>0</v>
      </c>
      <c r="L98" s="182"/>
      <c r="M98" s="182"/>
      <c r="N98" s="182"/>
      <c r="O98" s="182"/>
      <c r="P98" s="564">
        <v>0</v>
      </c>
      <c r="Q98" s="570">
        <f t="shared" si="29"/>
        <v>0</v>
      </c>
      <c r="R98" s="600"/>
      <c r="S98" s="601">
        <f t="shared" si="31"/>
        <v>0</v>
      </c>
      <c r="T98" s="263">
        <f t="shared" si="32"/>
        <v>0</v>
      </c>
      <c r="U98" s="600"/>
      <c r="V98" s="564">
        <v>0</v>
      </c>
      <c r="W98" s="608">
        <f t="shared" si="30"/>
        <v>0</v>
      </c>
      <c r="X98" s="564">
        <v>0</v>
      </c>
      <c r="Y98" s="608">
        <f t="shared" si="24"/>
        <v>0</v>
      </c>
      <c r="Z98" s="564">
        <v>0</v>
      </c>
      <c r="AA98" s="673">
        <f t="shared" si="26"/>
        <v>0</v>
      </c>
    </row>
    <row r="99" spans="1:27" ht="15">
      <c r="A99" s="182"/>
      <c r="B99" s="63">
        <v>99</v>
      </c>
      <c r="C99" s="132"/>
      <c r="D99" s="133" t="s">
        <v>395</v>
      </c>
      <c r="E99" s="132"/>
      <c r="F99" s="132"/>
      <c r="G99" s="132"/>
      <c r="H99" s="564">
        <v>0</v>
      </c>
      <c r="I99" s="564">
        <v>0</v>
      </c>
      <c r="J99" s="263">
        <f t="shared" si="27"/>
        <v>0</v>
      </c>
      <c r="K99" s="570">
        <f t="shared" si="28"/>
        <v>0</v>
      </c>
      <c r="L99" s="182"/>
      <c r="M99" s="182"/>
      <c r="N99" s="182"/>
      <c r="O99" s="182"/>
      <c r="P99" s="564">
        <v>0</v>
      </c>
      <c r="Q99" s="570">
        <f t="shared" si="29"/>
        <v>0</v>
      </c>
      <c r="R99" s="600"/>
      <c r="S99" s="601">
        <f t="shared" si="31"/>
        <v>0</v>
      </c>
      <c r="T99" s="263">
        <f t="shared" si="32"/>
        <v>0</v>
      </c>
      <c r="U99" s="600"/>
      <c r="V99" s="564">
        <v>0</v>
      </c>
      <c r="W99" s="608">
        <f t="shared" si="30"/>
        <v>0</v>
      </c>
      <c r="X99" s="564">
        <v>0</v>
      </c>
      <c r="Y99" s="608">
        <f>IFERROR(X99/$X$101,0)</f>
        <v>0</v>
      </c>
      <c r="Z99" s="564">
        <v>0</v>
      </c>
      <c r="AA99" s="673">
        <f>IFERROR(Z99/$Z$101,0)</f>
        <v>0</v>
      </c>
    </row>
    <row r="100" spans="1:27" ht="15.75" thickBot="1">
      <c r="A100" s="182"/>
      <c r="B100" s="849" t="s">
        <v>396</v>
      </c>
      <c r="C100" s="850"/>
      <c r="D100" s="133" t="s">
        <v>397</v>
      </c>
      <c r="E100" s="132"/>
      <c r="F100" s="132"/>
      <c r="G100" s="132"/>
      <c r="H100" s="564">
        <v>0</v>
      </c>
      <c r="I100" s="564">
        <v>0</v>
      </c>
      <c r="J100" s="263">
        <f t="shared" si="27"/>
        <v>0</v>
      </c>
      <c r="K100" s="570">
        <f t="shared" si="28"/>
        <v>0</v>
      </c>
      <c r="L100" s="182"/>
      <c r="M100" s="138">
        <f>IFERROR(J100/J101,0)</f>
        <v>0</v>
      </c>
      <c r="N100" s="139" t="s">
        <v>459</v>
      </c>
      <c r="O100" s="182"/>
      <c r="P100" s="564">
        <v>0</v>
      </c>
      <c r="Q100" s="570">
        <f t="shared" si="29"/>
        <v>0</v>
      </c>
      <c r="R100" s="600"/>
      <c r="S100" s="601">
        <f t="shared" si="31"/>
        <v>0</v>
      </c>
      <c r="T100" s="263">
        <f t="shared" si="32"/>
        <v>0</v>
      </c>
      <c r="U100" s="600"/>
      <c r="V100" s="564">
        <v>0</v>
      </c>
      <c r="W100" s="608">
        <f t="shared" si="30"/>
        <v>0</v>
      </c>
      <c r="X100" s="564">
        <v>0</v>
      </c>
      <c r="Y100" s="608">
        <f>IFERROR(X100/$X$101,0)</f>
        <v>0</v>
      </c>
      <c r="Z100" s="564">
        <v>0</v>
      </c>
      <c r="AA100" s="673">
        <f>IFERROR(Z100/$Z$101,0)</f>
        <v>0</v>
      </c>
    </row>
    <row r="101" spans="1:27" ht="15.75" thickBot="1">
      <c r="A101" s="182"/>
      <c r="B101" s="140"/>
      <c r="C101" s="142" t="s">
        <v>398</v>
      </c>
      <c r="D101" s="141"/>
      <c r="E101" s="87"/>
      <c r="F101" s="87"/>
      <c r="G101" s="87"/>
      <c r="H101" s="376">
        <f>SUM(H98:H100,H89:H92,H79:H84,H73)</f>
        <v>0</v>
      </c>
      <c r="I101" s="376">
        <f>SUM(I98:I100,I89:I92,I79:I84,I73)</f>
        <v>0</v>
      </c>
      <c r="J101" s="279">
        <f>H101+I101</f>
        <v>0</v>
      </c>
      <c r="K101" s="162">
        <f t="shared" si="28"/>
        <v>0</v>
      </c>
      <c r="L101" s="182"/>
      <c r="M101" s="182"/>
      <c r="N101" s="182"/>
      <c r="O101" s="182"/>
      <c r="P101" s="376">
        <f t="shared" ref="P101" si="35">SUM(P98:P100,P89:P92,P79:P84,P73)</f>
        <v>0</v>
      </c>
      <c r="Q101" s="162">
        <f t="shared" si="29"/>
        <v>0</v>
      </c>
      <c r="R101" s="600"/>
      <c r="S101" s="601">
        <f t="shared" si="31"/>
        <v>0</v>
      </c>
      <c r="T101" s="263">
        <f t="shared" si="32"/>
        <v>0</v>
      </c>
      <c r="U101" s="600"/>
      <c r="V101" s="376">
        <f>SUM(V98:V100,V89:V92,V79:V84,V73)</f>
        <v>0</v>
      </c>
      <c r="W101" s="162">
        <f>IFERROR(V101/$V$101,0)</f>
        <v>0</v>
      </c>
      <c r="X101" s="376">
        <f>SUM(X98:X100,X89:X92,X79:X84,X73)</f>
        <v>0</v>
      </c>
      <c r="Y101" s="162">
        <f>IFERROR(X101/$X$101,0)</f>
        <v>0</v>
      </c>
      <c r="Z101" s="376">
        <f>SUM(Z98:Z100,Z89:Z92,Z79:Z84,Z73)</f>
        <v>0</v>
      </c>
      <c r="AA101" s="162">
        <f>IFERROR(Z101/$Z$101,0)</f>
        <v>0</v>
      </c>
    </row>
    <row r="102" spans="1:27" ht="15">
      <c r="A102" s="182"/>
      <c r="B102" s="143"/>
      <c r="C102" s="144"/>
      <c r="D102" s="135"/>
      <c r="E102" s="68"/>
      <c r="F102" s="68"/>
      <c r="G102" s="68"/>
      <c r="H102" s="16"/>
      <c r="I102" s="16"/>
      <c r="J102" s="45"/>
      <c r="K102" s="15"/>
      <c r="L102" s="182"/>
      <c r="M102" s="182"/>
      <c r="N102" s="182"/>
      <c r="O102" s="182"/>
      <c r="P102" s="564"/>
      <c r="Q102" s="15"/>
      <c r="R102" s="600"/>
      <c r="S102" s="602"/>
      <c r="T102" s="21"/>
      <c r="U102" s="600"/>
      <c r="V102" s="564"/>
      <c r="W102" s="44"/>
      <c r="X102" s="564"/>
      <c r="Y102" s="44"/>
      <c r="Z102" s="564"/>
      <c r="AA102" s="45"/>
    </row>
    <row r="103" spans="1:27" ht="15">
      <c r="A103" s="182"/>
      <c r="B103" s="134"/>
      <c r="C103" s="136" t="s">
        <v>399</v>
      </c>
      <c r="D103" s="135"/>
      <c r="E103" s="68"/>
      <c r="F103" s="68"/>
      <c r="G103" s="68"/>
      <c r="H103" s="16"/>
      <c r="I103" s="16"/>
      <c r="J103" s="45"/>
      <c r="K103" s="15"/>
      <c r="L103" s="182"/>
      <c r="M103" s="182"/>
      <c r="N103" s="182"/>
      <c r="O103" s="182"/>
      <c r="P103" s="564"/>
      <c r="Q103" s="15"/>
      <c r="R103" s="600"/>
      <c r="S103" s="602"/>
      <c r="T103" s="21"/>
      <c r="U103" s="600"/>
      <c r="V103" s="564"/>
      <c r="W103" s="44"/>
      <c r="X103" s="564"/>
      <c r="Y103" s="44"/>
      <c r="Z103" s="564"/>
      <c r="AA103" s="45"/>
    </row>
    <row r="104" spans="1:27" ht="15">
      <c r="A104" s="182"/>
      <c r="B104" s="63">
        <v>100</v>
      </c>
      <c r="C104" s="132"/>
      <c r="D104" s="133" t="s">
        <v>400</v>
      </c>
      <c r="E104" s="132"/>
      <c r="F104" s="132"/>
      <c r="G104" s="132"/>
      <c r="H104" s="564">
        <v>0</v>
      </c>
      <c r="I104" s="564">
        <v>0</v>
      </c>
      <c r="J104" s="263">
        <f t="shared" ref="J104:J152" si="36">H104+I104</f>
        <v>0</v>
      </c>
      <c r="K104" s="570">
        <f>IFERROR(J104/$J$153,0)</f>
        <v>0</v>
      </c>
      <c r="L104" s="182"/>
      <c r="M104" s="182"/>
      <c r="N104" s="182"/>
      <c r="O104" s="182"/>
      <c r="P104" s="564">
        <v>0</v>
      </c>
      <c r="Q104" s="570">
        <f>IFERROR(P104/$J$153,0)</f>
        <v>0</v>
      </c>
      <c r="R104" s="600"/>
      <c r="S104" s="601">
        <f t="shared" si="31"/>
        <v>0</v>
      </c>
      <c r="T104" s="263">
        <f t="shared" si="32"/>
        <v>0</v>
      </c>
      <c r="U104" s="600"/>
      <c r="V104" s="564">
        <v>0</v>
      </c>
      <c r="W104" s="608">
        <f>IFERROR(V104/$V$153,0)</f>
        <v>0</v>
      </c>
      <c r="X104" s="564">
        <v>0</v>
      </c>
      <c r="Y104" s="608">
        <f t="shared" ref="Y104:Y150" si="37">IFERROR(X104/$X$153,0)</f>
        <v>0</v>
      </c>
      <c r="Z104" s="564">
        <v>0</v>
      </c>
      <c r="AA104" s="673">
        <f t="shared" ref="AA104:AA150" si="38">IFERROR(Z104/$Z$153,0)</f>
        <v>0</v>
      </c>
    </row>
    <row r="105" spans="1:27" ht="15">
      <c r="A105" s="182"/>
      <c r="B105" s="63">
        <v>101</v>
      </c>
      <c r="C105" s="132"/>
      <c r="D105" s="133" t="s">
        <v>401</v>
      </c>
      <c r="E105" s="132"/>
      <c r="F105" s="132"/>
      <c r="G105" s="132"/>
      <c r="H105" s="564">
        <v>0</v>
      </c>
      <c r="I105" s="564">
        <v>0</v>
      </c>
      <c r="J105" s="263">
        <f t="shared" si="36"/>
        <v>0</v>
      </c>
      <c r="K105" s="570">
        <f t="shared" ref="K105:K153" si="39">IFERROR(J105/$J$153,0)</f>
        <v>0</v>
      </c>
      <c r="L105" s="182"/>
      <c r="M105" s="182"/>
      <c r="N105" s="182"/>
      <c r="O105" s="182"/>
      <c r="P105" s="564">
        <v>0</v>
      </c>
      <c r="Q105" s="570">
        <f t="shared" ref="Q105:Q153" si="40">IFERROR(P105/$J$153,0)</f>
        <v>0</v>
      </c>
      <c r="R105" s="600"/>
      <c r="S105" s="601">
        <f t="shared" si="31"/>
        <v>0</v>
      </c>
      <c r="T105" s="263">
        <f t="shared" si="32"/>
        <v>0</v>
      </c>
      <c r="U105" s="600"/>
      <c r="V105" s="564">
        <v>0</v>
      </c>
      <c r="W105" s="608">
        <f t="shared" ref="W105:W152" si="41">IFERROR(V105/$V$153,0)</f>
        <v>0</v>
      </c>
      <c r="X105" s="564">
        <v>0</v>
      </c>
      <c r="Y105" s="608">
        <f t="shared" si="37"/>
        <v>0</v>
      </c>
      <c r="Z105" s="564">
        <v>0</v>
      </c>
      <c r="AA105" s="673">
        <f t="shared" si="38"/>
        <v>0</v>
      </c>
    </row>
    <row r="106" spans="1:27" ht="15">
      <c r="A106" s="182"/>
      <c r="B106" s="63">
        <v>102</v>
      </c>
      <c r="C106" s="132"/>
      <c r="D106" s="133" t="s">
        <v>402</v>
      </c>
      <c r="E106" s="132"/>
      <c r="F106" s="132"/>
      <c r="G106" s="132"/>
      <c r="H106" s="564">
        <v>0</v>
      </c>
      <c r="I106" s="564">
        <v>0</v>
      </c>
      <c r="J106" s="263">
        <f t="shared" si="36"/>
        <v>0</v>
      </c>
      <c r="K106" s="570">
        <f t="shared" si="39"/>
        <v>0</v>
      </c>
      <c r="L106" s="182"/>
      <c r="M106" s="182"/>
      <c r="N106" s="182"/>
      <c r="O106" s="182"/>
      <c r="P106" s="564">
        <v>0</v>
      </c>
      <c r="Q106" s="570">
        <f t="shared" si="40"/>
        <v>0</v>
      </c>
      <c r="R106" s="600"/>
      <c r="S106" s="601">
        <f t="shared" si="31"/>
        <v>0</v>
      </c>
      <c r="T106" s="263">
        <f t="shared" si="32"/>
        <v>0</v>
      </c>
      <c r="U106" s="600"/>
      <c r="V106" s="564">
        <v>0</v>
      </c>
      <c r="W106" s="608">
        <f t="shared" si="41"/>
        <v>0</v>
      </c>
      <c r="X106" s="564">
        <v>0</v>
      </c>
      <c r="Y106" s="608">
        <f t="shared" si="37"/>
        <v>0</v>
      </c>
      <c r="Z106" s="564">
        <v>0</v>
      </c>
      <c r="AA106" s="673">
        <f t="shared" si="38"/>
        <v>0</v>
      </c>
    </row>
    <row r="107" spans="1:27" ht="15">
      <c r="A107" s="182"/>
      <c r="B107" s="63">
        <v>103</v>
      </c>
      <c r="C107" s="132"/>
      <c r="D107" s="133" t="s">
        <v>403</v>
      </c>
      <c r="E107" s="132"/>
      <c r="F107" s="132"/>
      <c r="G107" s="132"/>
      <c r="H107" s="564">
        <v>0</v>
      </c>
      <c r="I107" s="564">
        <v>0</v>
      </c>
      <c r="J107" s="263">
        <f t="shared" si="36"/>
        <v>0</v>
      </c>
      <c r="K107" s="570">
        <f t="shared" si="39"/>
        <v>0</v>
      </c>
      <c r="L107" s="182"/>
      <c r="M107" s="182"/>
      <c r="N107" s="182"/>
      <c r="O107" s="182"/>
      <c r="P107" s="564">
        <v>0</v>
      </c>
      <c r="Q107" s="570">
        <f t="shared" si="40"/>
        <v>0</v>
      </c>
      <c r="R107" s="600"/>
      <c r="S107" s="601">
        <f t="shared" si="31"/>
        <v>0</v>
      </c>
      <c r="T107" s="263">
        <f t="shared" si="32"/>
        <v>0</v>
      </c>
      <c r="U107" s="600"/>
      <c r="V107" s="564">
        <v>0</v>
      </c>
      <c r="W107" s="608">
        <f t="shared" si="41"/>
        <v>0</v>
      </c>
      <c r="X107" s="564">
        <v>0</v>
      </c>
      <c r="Y107" s="608">
        <f t="shared" si="37"/>
        <v>0</v>
      </c>
      <c r="Z107" s="564">
        <v>0</v>
      </c>
      <c r="AA107" s="673">
        <f t="shared" si="38"/>
        <v>0</v>
      </c>
    </row>
    <row r="108" spans="1:27" ht="15">
      <c r="A108" s="182"/>
      <c r="B108" s="63">
        <v>104</v>
      </c>
      <c r="C108" s="132"/>
      <c r="D108" s="133" t="s">
        <v>404</v>
      </c>
      <c r="E108" s="132"/>
      <c r="F108" s="132"/>
      <c r="G108" s="132"/>
      <c r="H108" s="564">
        <v>0</v>
      </c>
      <c r="I108" s="564">
        <v>0</v>
      </c>
      <c r="J108" s="263">
        <f t="shared" si="36"/>
        <v>0</v>
      </c>
      <c r="K108" s="570">
        <f t="shared" si="39"/>
        <v>0</v>
      </c>
      <c r="L108" s="182"/>
      <c r="M108" s="182"/>
      <c r="N108" s="182"/>
      <c r="O108" s="182"/>
      <c r="P108" s="564">
        <v>0</v>
      </c>
      <c r="Q108" s="570">
        <f t="shared" si="40"/>
        <v>0</v>
      </c>
      <c r="R108" s="600"/>
      <c r="S108" s="601">
        <f t="shared" si="31"/>
        <v>0</v>
      </c>
      <c r="T108" s="263">
        <f t="shared" si="32"/>
        <v>0</v>
      </c>
      <c r="U108" s="600"/>
      <c r="V108" s="564">
        <v>0</v>
      </c>
      <c r="W108" s="608">
        <f t="shared" si="41"/>
        <v>0</v>
      </c>
      <c r="X108" s="564">
        <v>0</v>
      </c>
      <c r="Y108" s="608">
        <f t="shared" si="37"/>
        <v>0</v>
      </c>
      <c r="Z108" s="564">
        <v>0</v>
      </c>
      <c r="AA108" s="673">
        <f t="shared" si="38"/>
        <v>0</v>
      </c>
    </row>
    <row r="109" spans="1:27" ht="15">
      <c r="A109" s="182"/>
      <c r="B109" s="63">
        <v>105</v>
      </c>
      <c r="C109" s="132"/>
      <c r="D109" s="133" t="s">
        <v>405</v>
      </c>
      <c r="E109" s="132"/>
      <c r="F109" s="132"/>
      <c r="G109" s="132"/>
      <c r="H109" s="564">
        <v>0</v>
      </c>
      <c r="I109" s="564">
        <v>0</v>
      </c>
      <c r="J109" s="263">
        <f t="shared" si="36"/>
        <v>0</v>
      </c>
      <c r="K109" s="570">
        <f t="shared" si="39"/>
        <v>0</v>
      </c>
      <c r="L109" s="182"/>
      <c r="M109" s="182"/>
      <c r="N109" s="182"/>
      <c r="O109" s="182"/>
      <c r="P109" s="564">
        <v>0</v>
      </c>
      <c r="Q109" s="570">
        <f t="shared" si="40"/>
        <v>0</v>
      </c>
      <c r="R109" s="600"/>
      <c r="S109" s="601">
        <f t="shared" si="31"/>
        <v>0</v>
      </c>
      <c r="T109" s="263">
        <f t="shared" si="32"/>
        <v>0</v>
      </c>
      <c r="U109" s="600"/>
      <c r="V109" s="564">
        <v>0</v>
      </c>
      <c r="W109" s="608">
        <f t="shared" si="41"/>
        <v>0</v>
      </c>
      <c r="X109" s="564">
        <v>0</v>
      </c>
      <c r="Y109" s="608">
        <f t="shared" si="37"/>
        <v>0</v>
      </c>
      <c r="Z109" s="564">
        <v>0</v>
      </c>
      <c r="AA109" s="673">
        <f t="shared" si="38"/>
        <v>0</v>
      </c>
    </row>
    <row r="110" spans="1:27" ht="15">
      <c r="A110" s="182"/>
      <c r="B110" s="63">
        <v>106</v>
      </c>
      <c r="C110" s="132"/>
      <c r="D110" s="133" t="s">
        <v>406</v>
      </c>
      <c r="E110" s="132"/>
      <c r="F110" s="132"/>
      <c r="G110" s="132"/>
      <c r="H110" s="564">
        <v>0</v>
      </c>
      <c r="I110" s="564">
        <v>0</v>
      </c>
      <c r="J110" s="263">
        <f t="shared" si="36"/>
        <v>0</v>
      </c>
      <c r="K110" s="570">
        <f t="shared" si="39"/>
        <v>0</v>
      </c>
      <c r="L110" s="182"/>
      <c r="M110" s="182"/>
      <c r="N110" s="182"/>
      <c r="O110" s="182"/>
      <c r="P110" s="564">
        <v>0</v>
      </c>
      <c r="Q110" s="570">
        <f t="shared" si="40"/>
        <v>0</v>
      </c>
      <c r="R110" s="600"/>
      <c r="S110" s="601">
        <f t="shared" si="31"/>
        <v>0</v>
      </c>
      <c r="T110" s="263">
        <f t="shared" si="32"/>
        <v>0</v>
      </c>
      <c r="U110" s="600"/>
      <c r="V110" s="564">
        <v>0</v>
      </c>
      <c r="W110" s="608">
        <f t="shared" si="41"/>
        <v>0</v>
      </c>
      <c r="X110" s="564">
        <v>0</v>
      </c>
      <c r="Y110" s="608">
        <f t="shared" si="37"/>
        <v>0</v>
      </c>
      <c r="Z110" s="564">
        <v>0</v>
      </c>
      <c r="AA110" s="673">
        <f t="shared" si="38"/>
        <v>0</v>
      </c>
    </row>
    <row r="111" spans="1:27" ht="15">
      <c r="A111" s="182"/>
      <c r="B111" s="63">
        <v>107</v>
      </c>
      <c r="C111" s="132"/>
      <c r="D111" s="133" t="s">
        <v>407</v>
      </c>
      <c r="E111" s="132"/>
      <c r="F111" s="132"/>
      <c r="G111" s="132"/>
      <c r="H111" s="564">
        <v>0</v>
      </c>
      <c r="I111" s="564">
        <v>0</v>
      </c>
      <c r="J111" s="263">
        <f t="shared" si="36"/>
        <v>0</v>
      </c>
      <c r="K111" s="570">
        <f t="shared" si="39"/>
        <v>0</v>
      </c>
      <c r="L111" s="182"/>
      <c r="M111" s="182"/>
      <c r="N111" s="182"/>
      <c r="O111" s="182"/>
      <c r="P111" s="564">
        <v>0</v>
      </c>
      <c r="Q111" s="570">
        <f t="shared" si="40"/>
        <v>0</v>
      </c>
      <c r="R111" s="600"/>
      <c r="S111" s="601">
        <f t="shared" si="31"/>
        <v>0</v>
      </c>
      <c r="T111" s="263">
        <f t="shared" si="32"/>
        <v>0</v>
      </c>
      <c r="U111" s="600"/>
      <c r="V111" s="564">
        <v>0</v>
      </c>
      <c r="W111" s="608">
        <f t="shared" si="41"/>
        <v>0</v>
      </c>
      <c r="X111" s="564">
        <v>0</v>
      </c>
      <c r="Y111" s="608">
        <f t="shared" si="37"/>
        <v>0</v>
      </c>
      <c r="Z111" s="564">
        <v>0</v>
      </c>
      <c r="AA111" s="673">
        <f t="shared" si="38"/>
        <v>0</v>
      </c>
    </row>
    <row r="112" spans="1:27" ht="15">
      <c r="A112" s="182"/>
      <c r="B112" s="63">
        <v>108</v>
      </c>
      <c r="C112" s="132"/>
      <c r="D112" s="133" t="s">
        <v>408</v>
      </c>
      <c r="E112" s="132"/>
      <c r="F112" s="132"/>
      <c r="G112" s="132"/>
      <c r="H112" s="564">
        <v>0</v>
      </c>
      <c r="I112" s="564">
        <v>0</v>
      </c>
      <c r="J112" s="263">
        <f t="shared" si="36"/>
        <v>0</v>
      </c>
      <c r="K112" s="570">
        <f t="shared" si="39"/>
        <v>0</v>
      </c>
      <c r="L112" s="182"/>
      <c r="M112" s="182"/>
      <c r="N112" s="182"/>
      <c r="O112" s="182"/>
      <c r="P112" s="564">
        <v>0</v>
      </c>
      <c r="Q112" s="570">
        <f t="shared" si="40"/>
        <v>0</v>
      </c>
      <c r="R112" s="600"/>
      <c r="S112" s="601">
        <f t="shared" si="31"/>
        <v>0</v>
      </c>
      <c r="T112" s="263">
        <f t="shared" si="32"/>
        <v>0</v>
      </c>
      <c r="U112" s="600"/>
      <c r="V112" s="564">
        <v>0</v>
      </c>
      <c r="W112" s="608">
        <f t="shared" si="41"/>
        <v>0</v>
      </c>
      <c r="X112" s="564">
        <v>0</v>
      </c>
      <c r="Y112" s="608">
        <f t="shared" si="37"/>
        <v>0</v>
      </c>
      <c r="Z112" s="564">
        <v>0</v>
      </c>
      <c r="AA112" s="673">
        <f t="shared" si="38"/>
        <v>0</v>
      </c>
    </row>
    <row r="113" spans="1:27" ht="15">
      <c r="A113" s="182"/>
      <c r="B113" s="63">
        <v>109</v>
      </c>
      <c r="C113" s="132"/>
      <c r="D113" s="133" t="s">
        <v>409</v>
      </c>
      <c r="E113" s="132"/>
      <c r="F113" s="132"/>
      <c r="G113" s="132"/>
      <c r="H113" s="564">
        <v>0</v>
      </c>
      <c r="I113" s="564">
        <v>0</v>
      </c>
      <c r="J113" s="263">
        <f t="shared" si="36"/>
        <v>0</v>
      </c>
      <c r="K113" s="570">
        <f t="shared" si="39"/>
        <v>0</v>
      </c>
      <c r="L113" s="182"/>
      <c r="M113" s="182"/>
      <c r="N113" s="182"/>
      <c r="O113" s="182"/>
      <c r="P113" s="564">
        <v>0</v>
      </c>
      <c r="Q113" s="570">
        <f t="shared" si="40"/>
        <v>0</v>
      </c>
      <c r="R113" s="600"/>
      <c r="S113" s="601">
        <f t="shared" si="31"/>
        <v>0</v>
      </c>
      <c r="T113" s="263">
        <f t="shared" si="32"/>
        <v>0</v>
      </c>
      <c r="U113" s="600"/>
      <c r="V113" s="564">
        <v>0</v>
      </c>
      <c r="W113" s="608">
        <f t="shared" si="41"/>
        <v>0</v>
      </c>
      <c r="X113" s="564">
        <v>0</v>
      </c>
      <c r="Y113" s="608">
        <f t="shared" si="37"/>
        <v>0</v>
      </c>
      <c r="Z113" s="564">
        <v>0</v>
      </c>
      <c r="AA113" s="673">
        <f t="shared" si="38"/>
        <v>0</v>
      </c>
    </row>
    <row r="114" spans="1:27" ht="15">
      <c r="A114" s="182"/>
      <c r="B114" s="63">
        <v>110</v>
      </c>
      <c r="C114" s="132"/>
      <c r="D114" s="133" t="s">
        <v>410</v>
      </c>
      <c r="E114" s="132"/>
      <c r="F114" s="132"/>
      <c r="G114" s="132"/>
      <c r="H114" s="564">
        <v>0</v>
      </c>
      <c r="I114" s="564">
        <v>0</v>
      </c>
      <c r="J114" s="263">
        <f t="shared" si="36"/>
        <v>0</v>
      </c>
      <c r="K114" s="570">
        <f t="shared" si="39"/>
        <v>0</v>
      </c>
      <c r="L114" s="182"/>
      <c r="M114" s="182"/>
      <c r="N114" s="182"/>
      <c r="O114" s="182"/>
      <c r="P114" s="564">
        <v>0</v>
      </c>
      <c r="Q114" s="570">
        <f t="shared" si="40"/>
        <v>0</v>
      </c>
      <c r="R114" s="600"/>
      <c r="S114" s="601">
        <f t="shared" si="31"/>
        <v>0</v>
      </c>
      <c r="T114" s="263">
        <f t="shared" si="32"/>
        <v>0</v>
      </c>
      <c r="U114" s="600"/>
      <c r="V114" s="564">
        <v>0</v>
      </c>
      <c r="W114" s="608">
        <f t="shared" si="41"/>
        <v>0</v>
      </c>
      <c r="X114" s="564">
        <v>0</v>
      </c>
      <c r="Y114" s="608">
        <f t="shared" si="37"/>
        <v>0</v>
      </c>
      <c r="Z114" s="564">
        <v>0</v>
      </c>
      <c r="AA114" s="673">
        <f t="shared" si="38"/>
        <v>0</v>
      </c>
    </row>
    <row r="115" spans="1:27" ht="15">
      <c r="A115" s="182"/>
      <c r="B115" s="63">
        <v>111</v>
      </c>
      <c r="C115" s="132"/>
      <c r="D115" s="133" t="s">
        <v>411</v>
      </c>
      <c r="E115" s="132"/>
      <c r="F115" s="132"/>
      <c r="G115" s="132"/>
      <c r="H115" s="564">
        <v>0</v>
      </c>
      <c r="I115" s="564">
        <v>0</v>
      </c>
      <c r="J115" s="263">
        <f t="shared" si="36"/>
        <v>0</v>
      </c>
      <c r="K115" s="570">
        <f t="shared" si="39"/>
        <v>0</v>
      </c>
      <c r="L115" s="182"/>
      <c r="M115" s="182"/>
      <c r="N115" s="182"/>
      <c r="O115" s="182"/>
      <c r="P115" s="564">
        <v>0</v>
      </c>
      <c r="Q115" s="570">
        <f t="shared" si="40"/>
        <v>0</v>
      </c>
      <c r="R115" s="600"/>
      <c r="S115" s="601">
        <f t="shared" si="31"/>
        <v>0</v>
      </c>
      <c r="T115" s="263">
        <f t="shared" si="32"/>
        <v>0</v>
      </c>
      <c r="U115" s="600"/>
      <c r="V115" s="564">
        <v>0</v>
      </c>
      <c r="W115" s="608">
        <f t="shared" si="41"/>
        <v>0</v>
      </c>
      <c r="X115" s="564">
        <v>0</v>
      </c>
      <c r="Y115" s="608">
        <f t="shared" si="37"/>
        <v>0</v>
      </c>
      <c r="Z115" s="564">
        <v>0</v>
      </c>
      <c r="AA115" s="673">
        <f t="shared" si="38"/>
        <v>0</v>
      </c>
    </row>
    <row r="116" spans="1:27" ht="15">
      <c r="A116" s="182"/>
      <c r="B116" s="63">
        <v>112</v>
      </c>
      <c r="C116" s="132"/>
      <c r="D116" s="133" t="s">
        <v>412</v>
      </c>
      <c r="E116" s="132"/>
      <c r="F116" s="132"/>
      <c r="G116" s="132"/>
      <c r="H116" s="564">
        <v>0</v>
      </c>
      <c r="I116" s="564">
        <v>0</v>
      </c>
      <c r="J116" s="263">
        <f t="shared" si="36"/>
        <v>0</v>
      </c>
      <c r="K116" s="570">
        <f t="shared" si="39"/>
        <v>0</v>
      </c>
      <c r="L116" s="182"/>
      <c r="M116" s="182"/>
      <c r="N116" s="182"/>
      <c r="O116" s="182"/>
      <c r="P116" s="564">
        <v>0</v>
      </c>
      <c r="Q116" s="570">
        <f t="shared" si="40"/>
        <v>0</v>
      </c>
      <c r="R116" s="600"/>
      <c r="S116" s="601">
        <f t="shared" si="31"/>
        <v>0</v>
      </c>
      <c r="T116" s="263">
        <f t="shared" si="32"/>
        <v>0</v>
      </c>
      <c r="U116" s="600"/>
      <c r="V116" s="564">
        <v>0</v>
      </c>
      <c r="W116" s="608">
        <f t="shared" si="41"/>
        <v>0</v>
      </c>
      <c r="X116" s="564">
        <v>0</v>
      </c>
      <c r="Y116" s="608">
        <f t="shared" si="37"/>
        <v>0</v>
      </c>
      <c r="Z116" s="564">
        <v>0</v>
      </c>
      <c r="AA116" s="673">
        <f t="shared" si="38"/>
        <v>0</v>
      </c>
    </row>
    <row r="117" spans="1:27" ht="15">
      <c r="A117" s="182"/>
      <c r="B117" s="63">
        <v>113</v>
      </c>
      <c r="C117" s="132"/>
      <c r="D117" s="133" t="s">
        <v>413</v>
      </c>
      <c r="E117" s="132"/>
      <c r="F117" s="132"/>
      <c r="G117" s="132"/>
      <c r="H117" s="564">
        <v>0</v>
      </c>
      <c r="I117" s="564">
        <v>0</v>
      </c>
      <c r="J117" s="263">
        <f t="shared" si="36"/>
        <v>0</v>
      </c>
      <c r="K117" s="570">
        <f t="shared" si="39"/>
        <v>0</v>
      </c>
      <c r="L117" s="182"/>
      <c r="M117" s="182"/>
      <c r="N117" s="182"/>
      <c r="O117" s="182"/>
      <c r="P117" s="564">
        <v>0</v>
      </c>
      <c r="Q117" s="570">
        <f t="shared" si="40"/>
        <v>0</v>
      </c>
      <c r="R117" s="600"/>
      <c r="S117" s="601">
        <f t="shared" si="31"/>
        <v>0</v>
      </c>
      <c r="T117" s="263">
        <f t="shared" si="32"/>
        <v>0</v>
      </c>
      <c r="U117" s="600"/>
      <c r="V117" s="564">
        <v>0</v>
      </c>
      <c r="W117" s="608">
        <f t="shared" si="41"/>
        <v>0</v>
      </c>
      <c r="X117" s="564">
        <v>0</v>
      </c>
      <c r="Y117" s="608">
        <f t="shared" si="37"/>
        <v>0</v>
      </c>
      <c r="Z117" s="564">
        <v>0</v>
      </c>
      <c r="AA117" s="673">
        <f t="shared" si="38"/>
        <v>0</v>
      </c>
    </row>
    <row r="118" spans="1:27" ht="15">
      <c r="A118" s="182"/>
      <c r="B118" s="63">
        <v>114</v>
      </c>
      <c r="C118" s="132"/>
      <c r="D118" s="133" t="s">
        <v>414</v>
      </c>
      <c r="E118" s="132"/>
      <c r="F118" s="132"/>
      <c r="G118" s="132"/>
      <c r="H118" s="564">
        <v>0</v>
      </c>
      <c r="I118" s="564">
        <v>0</v>
      </c>
      <c r="J118" s="263">
        <f t="shared" si="36"/>
        <v>0</v>
      </c>
      <c r="K118" s="570">
        <f t="shared" si="39"/>
        <v>0</v>
      </c>
      <c r="L118" s="182"/>
      <c r="M118" s="182"/>
      <c r="N118" s="182"/>
      <c r="O118" s="182"/>
      <c r="P118" s="564">
        <v>0</v>
      </c>
      <c r="Q118" s="570">
        <f t="shared" si="40"/>
        <v>0</v>
      </c>
      <c r="R118" s="600"/>
      <c r="S118" s="601">
        <f t="shared" si="31"/>
        <v>0</v>
      </c>
      <c r="T118" s="263">
        <f t="shared" si="32"/>
        <v>0</v>
      </c>
      <c r="U118" s="600"/>
      <c r="V118" s="564">
        <v>0</v>
      </c>
      <c r="W118" s="608">
        <f t="shared" si="41"/>
        <v>0</v>
      </c>
      <c r="X118" s="564">
        <v>0</v>
      </c>
      <c r="Y118" s="608">
        <f t="shared" si="37"/>
        <v>0</v>
      </c>
      <c r="Z118" s="564">
        <v>0</v>
      </c>
      <c r="AA118" s="673">
        <f t="shared" si="38"/>
        <v>0</v>
      </c>
    </row>
    <row r="119" spans="1:27" ht="15">
      <c r="A119" s="182"/>
      <c r="B119" s="63">
        <v>115</v>
      </c>
      <c r="C119" s="132"/>
      <c r="D119" s="133" t="s">
        <v>415</v>
      </c>
      <c r="E119" s="132"/>
      <c r="F119" s="132"/>
      <c r="G119" s="132"/>
      <c r="H119" s="564">
        <v>0</v>
      </c>
      <c r="I119" s="564">
        <v>0</v>
      </c>
      <c r="J119" s="263">
        <f t="shared" si="36"/>
        <v>0</v>
      </c>
      <c r="K119" s="570">
        <f t="shared" si="39"/>
        <v>0</v>
      </c>
      <c r="L119" s="182"/>
      <c r="M119" s="182"/>
      <c r="N119" s="182"/>
      <c r="O119" s="182"/>
      <c r="P119" s="564">
        <v>0</v>
      </c>
      <c r="Q119" s="570">
        <f t="shared" si="40"/>
        <v>0</v>
      </c>
      <c r="R119" s="600"/>
      <c r="S119" s="601">
        <f t="shared" si="31"/>
        <v>0</v>
      </c>
      <c r="T119" s="263">
        <f t="shared" si="32"/>
        <v>0</v>
      </c>
      <c r="U119" s="600"/>
      <c r="V119" s="564">
        <v>0</v>
      </c>
      <c r="W119" s="608">
        <f t="shared" si="41"/>
        <v>0</v>
      </c>
      <c r="X119" s="564">
        <v>0</v>
      </c>
      <c r="Y119" s="608">
        <f t="shared" si="37"/>
        <v>0</v>
      </c>
      <c r="Z119" s="564">
        <v>0</v>
      </c>
      <c r="AA119" s="673">
        <f t="shared" si="38"/>
        <v>0</v>
      </c>
    </row>
    <row r="120" spans="1:27" ht="15">
      <c r="A120" s="182"/>
      <c r="B120" s="63">
        <v>116</v>
      </c>
      <c r="C120" s="132"/>
      <c r="D120" s="133" t="s">
        <v>416</v>
      </c>
      <c r="E120" s="132"/>
      <c r="F120" s="132"/>
      <c r="G120" s="132"/>
      <c r="H120" s="564">
        <v>0</v>
      </c>
      <c r="I120" s="564">
        <v>0</v>
      </c>
      <c r="J120" s="263">
        <f t="shared" si="36"/>
        <v>0</v>
      </c>
      <c r="K120" s="570">
        <f t="shared" si="39"/>
        <v>0</v>
      </c>
      <c r="L120" s="182"/>
      <c r="M120" s="182"/>
      <c r="N120" s="182"/>
      <c r="O120" s="182"/>
      <c r="P120" s="564">
        <v>0</v>
      </c>
      <c r="Q120" s="570">
        <f t="shared" si="40"/>
        <v>0</v>
      </c>
      <c r="R120" s="600"/>
      <c r="S120" s="601">
        <f t="shared" si="31"/>
        <v>0</v>
      </c>
      <c r="T120" s="263">
        <f t="shared" si="32"/>
        <v>0</v>
      </c>
      <c r="U120" s="600"/>
      <c r="V120" s="564">
        <v>0</v>
      </c>
      <c r="W120" s="608">
        <f t="shared" si="41"/>
        <v>0</v>
      </c>
      <c r="X120" s="564">
        <v>0</v>
      </c>
      <c r="Y120" s="608">
        <f t="shared" si="37"/>
        <v>0</v>
      </c>
      <c r="Z120" s="564">
        <v>0</v>
      </c>
      <c r="AA120" s="673">
        <f t="shared" si="38"/>
        <v>0</v>
      </c>
    </row>
    <row r="121" spans="1:27" ht="15">
      <c r="A121" s="182"/>
      <c r="B121" s="63">
        <v>117</v>
      </c>
      <c r="C121" s="132"/>
      <c r="D121" s="133" t="s">
        <v>417</v>
      </c>
      <c r="E121" s="132"/>
      <c r="F121" s="132"/>
      <c r="G121" s="132"/>
      <c r="H121" s="564">
        <v>0</v>
      </c>
      <c r="I121" s="564">
        <v>0</v>
      </c>
      <c r="J121" s="263">
        <f t="shared" si="36"/>
        <v>0</v>
      </c>
      <c r="K121" s="570">
        <f t="shared" si="39"/>
        <v>0</v>
      </c>
      <c r="L121" s="182"/>
      <c r="M121" s="182"/>
      <c r="N121" s="182"/>
      <c r="O121" s="182"/>
      <c r="P121" s="564">
        <v>0</v>
      </c>
      <c r="Q121" s="570">
        <f t="shared" si="40"/>
        <v>0</v>
      </c>
      <c r="R121" s="600"/>
      <c r="S121" s="601">
        <f t="shared" si="31"/>
        <v>0</v>
      </c>
      <c r="T121" s="263">
        <f t="shared" si="32"/>
        <v>0</v>
      </c>
      <c r="U121" s="600"/>
      <c r="V121" s="564">
        <v>0</v>
      </c>
      <c r="W121" s="608">
        <f t="shared" si="41"/>
        <v>0</v>
      </c>
      <c r="X121" s="564">
        <v>0</v>
      </c>
      <c r="Y121" s="608">
        <f t="shared" si="37"/>
        <v>0</v>
      </c>
      <c r="Z121" s="564">
        <v>0</v>
      </c>
      <c r="AA121" s="673">
        <f t="shared" si="38"/>
        <v>0</v>
      </c>
    </row>
    <row r="122" spans="1:27" ht="15">
      <c r="A122" s="182"/>
      <c r="B122" s="63">
        <v>118</v>
      </c>
      <c r="C122" s="132"/>
      <c r="D122" s="133" t="s">
        <v>418</v>
      </c>
      <c r="E122" s="132"/>
      <c r="F122" s="132"/>
      <c r="G122" s="132"/>
      <c r="H122" s="564">
        <v>0</v>
      </c>
      <c r="I122" s="564">
        <v>0</v>
      </c>
      <c r="J122" s="263">
        <f t="shared" si="36"/>
        <v>0</v>
      </c>
      <c r="K122" s="570">
        <f t="shared" si="39"/>
        <v>0</v>
      </c>
      <c r="L122" s="182"/>
      <c r="M122" s="182"/>
      <c r="N122" s="182"/>
      <c r="O122" s="182"/>
      <c r="P122" s="564">
        <v>0</v>
      </c>
      <c r="Q122" s="570">
        <f t="shared" si="40"/>
        <v>0</v>
      </c>
      <c r="R122" s="600"/>
      <c r="S122" s="601">
        <f t="shared" si="31"/>
        <v>0</v>
      </c>
      <c r="T122" s="263">
        <f t="shared" si="32"/>
        <v>0</v>
      </c>
      <c r="U122" s="600"/>
      <c r="V122" s="564">
        <v>0</v>
      </c>
      <c r="W122" s="608">
        <f t="shared" si="41"/>
        <v>0</v>
      </c>
      <c r="X122" s="564">
        <v>0</v>
      </c>
      <c r="Y122" s="608">
        <f t="shared" si="37"/>
        <v>0</v>
      </c>
      <c r="Z122" s="564">
        <v>0</v>
      </c>
      <c r="AA122" s="673">
        <f t="shared" si="38"/>
        <v>0</v>
      </c>
    </row>
    <row r="123" spans="1:27" ht="15">
      <c r="A123" s="182"/>
      <c r="B123" s="63">
        <v>119</v>
      </c>
      <c r="C123" s="132"/>
      <c r="D123" s="133" t="s">
        <v>419</v>
      </c>
      <c r="E123" s="132"/>
      <c r="F123" s="132"/>
      <c r="G123" s="132"/>
      <c r="H123" s="564">
        <v>0</v>
      </c>
      <c r="I123" s="564">
        <v>0</v>
      </c>
      <c r="J123" s="263">
        <f t="shared" si="36"/>
        <v>0</v>
      </c>
      <c r="K123" s="570">
        <f t="shared" si="39"/>
        <v>0</v>
      </c>
      <c r="L123" s="182"/>
      <c r="M123" s="182"/>
      <c r="N123" s="182"/>
      <c r="O123" s="182"/>
      <c r="P123" s="564">
        <v>0</v>
      </c>
      <c r="Q123" s="570">
        <f t="shared" si="40"/>
        <v>0</v>
      </c>
      <c r="R123" s="600"/>
      <c r="S123" s="601">
        <f t="shared" si="31"/>
        <v>0</v>
      </c>
      <c r="T123" s="263">
        <f t="shared" si="32"/>
        <v>0</v>
      </c>
      <c r="U123" s="600"/>
      <c r="V123" s="564">
        <v>0</v>
      </c>
      <c r="W123" s="608">
        <f t="shared" si="41"/>
        <v>0</v>
      </c>
      <c r="X123" s="564">
        <v>0</v>
      </c>
      <c r="Y123" s="608">
        <f t="shared" si="37"/>
        <v>0</v>
      </c>
      <c r="Z123" s="564">
        <v>0</v>
      </c>
      <c r="AA123" s="673">
        <f t="shared" si="38"/>
        <v>0</v>
      </c>
    </row>
    <row r="124" spans="1:27" ht="15">
      <c r="A124" s="182"/>
      <c r="B124" s="63">
        <v>120</v>
      </c>
      <c r="C124" s="132"/>
      <c r="D124" s="133" t="s">
        <v>420</v>
      </c>
      <c r="E124" s="132"/>
      <c r="F124" s="132"/>
      <c r="G124" s="132"/>
      <c r="H124" s="564">
        <v>0</v>
      </c>
      <c r="I124" s="564">
        <v>0</v>
      </c>
      <c r="J124" s="263">
        <f t="shared" si="36"/>
        <v>0</v>
      </c>
      <c r="K124" s="570">
        <f t="shared" si="39"/>
        <v>0</v>
      </c>
      <c r="L124" s="182"/>
      <c r="M124" s="182"/>
      <c r="N124" s="182"/>
      <c r="O124" s="182"/>
      <c r="P124" s="564">
        <v>0</v>
      </c>
      <c r="Q124" s="570">
        <f t="shared" si="40"/>
        <v>0</v>
      </c>
      <c r="R124" s="600"/>
      <c r="S124" s="601">
        <f t="shared" si="31"/>
        <v>0</v>
      </c>
      <c r="T124" s="263">
        <f t="shared" si="32"/>
        <v>0</v>
      </c>
      <c r="U124" s="600"/>
      <c r="V124" s="564">
        <v>0</v>
      </c>
      <c r="W124" s="608">
        <f t="shared" si="41"/>
        <v>0</v>
      </c>
      <c r="X124" s="564">
        <v>0</v>
      </c>
      <c r="Y124" s="608">
        <f t="shared" si="37"/>
        <v>0</v>
      </c>
      <c r="Z124" s="564">
        <v>0</v>
      </c>
      <c r="AA124" s="673">
        <f t="shared" si="38"/>
        <v>0</v>
      </c>
    </row>
    <row r="125" spans="1:27" ht="15">
      <c r="A125" s="182"/>
      <c r="B125" s="63">
        <v>121</v>
      </c>
      <c r="C125" s="132"/>
      <c r="D125" s="133" t="s">
        <v>421</v>
      </c>
      <c r="E125" s="132"/>
      <c r="F125" s="132"/>
      <c r="G125" s="132"/>
      <c r="H125" s="564">
        <v>0</v>
      </c>
      <c r="I125" s="564">
        <v>0</v>
      </c>
      <c r="J125" s="263">
        <f t="shared" si="36"/>
        <v>0</v>
      </c>
      <c r="K125" s="570">
        <f t="shared" si="39"/>
        <v>0</v>
      </c>
      <c r="L125" s="182"/>
      <c r="M125" s="182"/>
      <c r="N125" s="182"/>
      <c r="O125" s="182"/>
      <c r="P125" s="564">
        <v>0</v>
      </c>
      <c r="Q125" s="570">
        <f t="shared" si="40"/>
        <v>0</v>
      </c>
      <c r="R125" s="600"/>
      <c r="S125" s="601">
        <f t="shared" si="31"/>
        <v>0</v>
      </c>
      <c r="T125" s="263">
        <f t="shared" si="32"/>
        <v>0</v>
      </c>
      <c r="U125" s="600"/>
      <c r="V125" s="564">
        <v>0</v>
      </c>
      <c r="W125" s="608">
        <f t="shared" si="41"/>
        <v>0</v>
      </c>
      <c r="X125" s="564">
        <v>0</v>
      </c>
      <c r="Y125" s="608">
        <f t="shared" si="37"/>
        <v>0</v>
      </c>
      <c r="Z125" s="564">
        <v>0</v>
      </c>
      <c r="AA125" s="673">
        <f t="shared" si="38"/>
        <v>0</v>
      </c>
    </row>
    <row r="126" spans="1:27" ht="15">
      <c r="A126" s="182"/>
      <c r="B126" s="63">
        <v>122</v>
      </c>
      <c r="C126" s="132"/>
      <c r="D126" s="133" t="s">
        <v>422</v>
      </c>
      <c r="E126" s="132"/>
      <c r="F126" s="132"/>
      <c r="G126" s="132"/>
      <c r="H126" s="564">
        <v>0</v>
      </c>
      <c r="I126" s="564">
        <v>0</v>
      </c>
      <c r="J126" s="263">
        <f t="shared" si="36"/>
        <v>0</v>
      </c>
      <c r="K126" s="570">
        <f t="shared" si="39"/>
        <v>0</v>
      </c>
      <c r="L126" s="182"/>
      <c r="M126" s="182"/>
      <c r="N126" s="182"/>
      <c r="O126" s="182"/>
      <c r="P126" s="564">
        <v>0</v>
      </c>
      <c r="Q126" s="570">
        <f t="shared" si="40"/>
        <v>0</v>
      </c>
      <c r="R126" s="600"/>
      <c r="S126" s="601">
        <f t="shared" si="31"/>
        <v>0</v>
      </c>
      <c r="T126" s="263">
        <f t="shared" si="32"/>
        <v>0</v>
      </c>
      <c r="U126" s="600"/>
      <c r="V126" s="564">
        <v>0</v>
      </c>
      <c r="W126" s="608">
        <f t="shared" si="41"/>
        <v>0</v>
      </c>
      <c r="X126" s="564">
        <v>0</v>
      </c>
      <c r="Y126" s="608">
        <f t="shared" si="37"/>
        <v>0</v>
      </c>
      <c r="Z126" s="564">
        <v>0</v>
      </c>
      <c r="AA126" s="673">
        <f t="shared" si="38"/>
        <v>0</v>
      </c>
    </row>
    <row r="127" spans="1:27" ht="15">
      <c r="A127" s="182"/>
      <c r="B127" s="63">
        <v>123</v>
      </c>
      <c r="C127" s="132"/>
      <c r="D127" s="133" t="s">
        <v>423</v>
      </c>
      <c r="E127" s="132"/>
      <c r="F127" s="132"/>
      <c r="G127" s="132"/>
      <c r="H127" s="564">
        <v>0</v>
      </c>
      <c r="I127" s="564">
        <v>0</v>
      </c>
      <c r="J127" s="263">
        <f t="shared" si="36"/>
        <v>0</v>
      </c>
      <c r="K127" s="570">
        <f t="shared" si="39"/>
        <v>0</v>
      </c>
      <c r="L127" s="182"/>
      <c r="M127" s="182"/>
      <c r="N127" s="182"/>
      <c r="O127" s="182"/>
      <c r="P127" s="564">
        <v>0</v>
      </c>
      <c r="Q127" s="570">
        <f t="shared" si="40"/>
        <v>0</v>
      </c>
      <c r="R127" s="600"/>
      <c r="S127" s="601">
        <f t="shared" si="31"/>
        <v>0</v>
      </c>
      <c r="T127" s="263">
        <f t="shared" si="32"/>
        <v>0</v>
      </c>
      <c r="U127" s="600"/>
      <c r="V127" s="564">
        <v>0</v>
      </c>
      <c r="W127" s="608">
        <f t="shared" si="41"/>
        <v>0</v>
      </c>
      <c r="X127" s="564">
        <v>0</v>
      </c>
      <c r="Y127" s="608">
        <f t="shared" si="37"/>
        <v>0</v>
      </c>
      <c r="Z127" s="564">
        <v>0</v>
      </c>
      <c r="AA127" s="673">
        <f t="shared" si="38"/>
        <v>0</v>
      </c>
    </row>
    <row r="128" spans="1:27" ht="15">
      <c r="A128" s="182"/>
      <c r="B128" s="63">
        <v>124</v>
      </c>
      <c r="C128" s="132"/>
      <c r="D128" s="133" t="s">
        <v>424</v>
      </c>
      <c r="E128" s="132"/>
      <c r="F128" s="132"/>
      <c r="G128" s="132"/>
      <c r="H128" s="564">
        <v>0</v>
      </c>
      <c r="I128" s="564">
        <v>0</v>
      </c>
      <c r="J128" s="263">
        <f t="shared" si="36"/>
        <v>0</v>
      </c>
      <c r="K128" s="570">
        <f t="shared" si="39"/>
        <v>0</v>
      </c>
      <c r="L128" s="182"/>
      <c r="M128" s="182"/>
      <c r="N128" s="182"/>
      <c r="O128" s="182"/>
      <c r="P128" s="564">
        <v>0</v>
      </c>
      <c r="Q128" s="570">
        <f t="shared" si="40"/>
        <v>0</v>
      </c>
      <c r="R128" s="600"/>
      <c r="S128" s="601">
        <f t="shared" si="31"/>
        <v>0</v>
      </c>
      <c r="T128" s="263">
        <f t="shared" si="32"/>
        <v>0</v>
      </c>
      <c r="U128" s="600"/>
      <c r="V128" s="564">
        <v>0</v>
      </c>
      <c r="W128" s="608">
        <f t="shared" si="41"/>
        <v>0</v>
      </c>
      <c r="X128" s="564">
        <v>0</v>
      </c>
      <c r="Y128" s="608">
        <f t="shared" si="37"/>
        <v>0</v>
      </c>
      <c r="Z128" s="564">
        <v>0</v>
      </c>
      <c r="AA128" s="673">
        <f t="shared" si="38"/>
        <v>0</v>
      </c>
    </row>
    <row r="129" spans="1:27" ht="15">
      <c r="A129" s="182"/>
      <c r="B129" s="63">
        <v>125</v>
      </c>
      <c r="C129" s="132"/>
      <c r="D129" s="133" t="s">
        <v>425</v>
      </c>
      <c r="E129" s="132"/>
      <c r="F129" s="132"/>
      <c r="G129" s="132"/>
      <c r="H129" s="564">
        <v>0</v>
      </c>
      <c r="I129" s="564">
        <v>0</v>
      </c>
      <c r="J129" s="263">
        <f t="shared" si="36"/>
        <v>0</v>
      </c>
      <c r="K129" s="570">
        <f t="shared" si="39"/>
        <v>0</v>
      </c>
      <c r="L129" s="182"/>
      <c r="M129" s="182"/>
      <c r="N129" s="182"/>
      <c r="O129" s="182"/>
      <c r="P129" s="564">
        <v>0</v>
      </c>
      <c r="Q129" s="570">
        <f t="shared" si="40"/>
        <v>0</v>
      </c>
      <c r="R129" s="600"/>
      <c r="S129" s="601">
        <f t="shared" si="31"/>
        <v>0</v>
      </c>
      <c r="T129" s="263">
        <f t="shared" si="32"/>
        <v>0</v>
      </c>
      <c r="U129" s="600"/>
      <c r="V129" s="564">
        <v>0</v>
      </c>
      <c r="W129" s="608">
        <f t="shared" si="41"/>
        <v>0</v>
      </c>
      <c r="X129" s="564">
        <v>0</v>
      </c>
      <c r="Y129" s="608">
        <f t="shared" si="37"/>
        <v>0</v>
      </c>
      <c r="Z129" s="564">
        <v>0</v>
      </c>
      <c r="AA129" s="673">
        <f t="shared" si="38"/>
        <v>0</v>
      </c>
    </row>
    <row r="130" spans="1:27" ht="15">
      <c r="A130" s="182"/>
      <c r="B130" s="63">
        <v>126</v>
      </c>
      <c r="C130" s="132"/>
      <c r="D130" s="133" t="s">
        <v>426</v>
      </c>
      <c r="E130" s="132"/>
      <c r="F130" s="132"/>
      <c r="G130" s="132"/>
      <c r="H130" s="564">
        <v>0</v>
      </c>
      <c r="I130" s="564">
        <v>0</v>
      </c>
      <c r="J130" s="263">
        <f t="shared" si="36"/>
        <v>0</v>
      </c>
      <c r="K130" s="570">
        <f t="shared" si="39"/>
        <v>0</v>
      </c>
      <c r="L130" s="182"/>
      <c r="M130" s="182"/>
      <c r="N130" s="182"/>
      <c r="O130" s="182"/>
      <c r="P130" s="564">
        <v>0</v>
      </c>
      <c r="Q130" s="570">
        <f t="shared" si="40"/>
        <v>0</v>
      </c>
      <c r="R130" s="600"/>
      <c r="S130" s="601">
        <f t="shared" si="31"/>
        <v>0</v>
      </c>
      <c r="T130" s="263">
        <f t="shared" si="32"/>
        <v>0</v>
      </c>
      <c r="U130" s="600"/>
      <c r="V130" s="564">
        <v>0</v>
      </c>
      <c r="W130" s="608">
        <f t="shared" si="41"/>
        <v>0</v>
      </c>
      <c r="X130" s="564">
        <v>0</v>
      </c>
      <c r="Y130" s="608">
        <f t="shared" si="37"/>
        <v>0</v>
      </c>
      <c r="Z130" s="564">
        <v>0</v>
      </c>
      <c r="AA130" s="673">
        <f t="shared" si="38"/>
        <v>0</v>
      </c>
    </row>
    <row r="131" spans="1:27" ht="15">
      <c r="A131" s="182"/>
      <c r="B131" s="63">
        <v>127</v>
      </c>
      <c r="C131" s="132"/>
      <c r="D131" s="133" t="s">
        <v>427</v>
      </c>
      <c r="E131" s="132"/>
      <c r="F131" s="132"/>
      <c r="G131" s="132"/>
      <c r="H131" s="564">
        <v>0</v>
      </c>
      <c r="I131" s="564">
        <v>0</v>
      </c>
      <c r="J131" s="263">
        <f t="shared" si="36"/>
        <v>0</v>
      </c>
      <c r="K131" s="570">
        <f t="shared" si="39"/>
        <v>0</v>
      </c>
      <c r="L131" s="182"/>
      <c r="M131" s="182"/>
      <c r="N131" s="182"/>
      <c r="O131" s="182"/>
      <c r="P131" s="564">
        <v>0</v>
      </c>
      <c r="Q131" s="570">
        <f t="shared" si="40"/>
        <v>0</v>
      </c>
      <c r="R131" s="600"/>
      <c r="S131" s="601">
        <f t="shared" si="31"/>
        <v>0</v>
      </c>
      <c r="T131" s="263">
        <f t="shared" si="32"/>
        <v>0</v>
      </c>
      <c r="U131" s="600"/>
      <c r="V131" s="564">
        <v>0</v>
      </c>
      <c r="W131" s="608">
        <f t="shared" si="41"/>
        <v>0</v>
      </c>
      <c r="X131" s="564">
        <v>0</v>
      </c>
      <c r="Y131" s="608">
        <f t="shared" si="37"/>
        <v>0</v>
      </c>
      <c r="Z131" s="564">
        <v>0</v>
      </c>
      <c r="AA131" s="673">
        <f t="shared" si="38"/>
        <v>0</v>
      </c>
    </row>
    <row r="132" spans="1:27" ht="15">
      <c r="A132" s="182"/>
      <c r="B132" s="63">
        <v>128</v>
      </c>
      <c r="C132" s="132"/>
      <c r="D132" s="133" t="s">
        <v>428</v>
      </c>
      <c r="E132" s="132"/>
      <c r="F132" s="132"/>
      <c r="G132" s="132"/>
      <c r="H132" s="564">
        <v>0</v>
      </c>
      <c r="I132" s="564">
        <v>0</v>
      </c>
      <c r="J132" s="263">
        <f t="shared" si="36"/>
        <v>0</v>
      </c>
      <c r="K132" s="570">
        <f t="shared" si="39"/>
        <v>0</v>
      </c>
      <c r="L132" s="182"/>
      <c r="M132" s="182"/>
      <c r="N132" s="182"/>
      <c r="O132" s="182"/>
      <c r="P132" s="564">
        <v>0</v>
      </c>
      <c r="Q132" s="570">
        <f t="shared" si="40"/>
        <v>0</v>
      </c>
      <c r="R132" s="600"/>
      <c r="S132" s="601">
        <f t="shared" si="31"/>
        <v>0</v>
      </c>
      <c r="T132" s="263">
        <f t="shared" si="32"/>
        <v>0</v>
      </c>
      <c r="U132" s="600"/>
      <c r="V132" s="564">
        <v>0</v>
      </c>
      <c r="W132" s="608">
        <f t="shared" si="41"/>
        <v>0</v>
      </c>
      <c r="X132" s="564">
        <v>0</v>
      </c>
      <c r="Y132" s="608">
        <f t="shared" si="37"/>
        <v>0</v>
      </c>
      <c r="Z132" s="564">
        <v>0</v>
      </c>
      <c r="AA132" s="673">
        <f t="shared" si="38"/>
        <v>0</v>
      </c>
    </row>
    <row r="133" spans="1:27" ht="15">
      <c r="A133" s="182"/>
      <c r="B133" s="63">
        <v>129</v>
      </c>
      <c r="C133" s="132"/>
      <c r="D133" s="133" t="s">
        <v>429</v>
      </c>
      <c r="E133" s="132"/>
      <c r="F133" s="132"/>
      <c r="G133" s="132"/>
      <c r="H133" s="564">
        <v>0</v>
      </c>
      <c r="I133" s="564">
        <v>0</v>
      </c>
      <c r="J133" s="263">
        <f t="shared" si="36"/>
        <v>0</v>
      </c>
      <c r="K133" s="570">
        <f t="shared" si="39"/>
        <v>0</v>
      </c>
      <c r="L133" s="182"/>
      <c r="M133" s="182"/>
      <c r="N133" s="182"/>
      <c r="O133" s="182"/>
      <c r="P133" s="564">
        <v>0</v>
      </c>
      <c r="Q133" s="570">
        <f t="shared" si="40"/>
        <v>0</v>
      </c>
      <c r="R133" s="600"/>
      <c r="S133" s="601">
        <f t="shared" si="31"/>
        <v>0</v>
      </c>
      <c r="T133" s="263">
        <f t="shared" si="32"/>
        <v>0</v>
      </c>
      <c r="U133" s="600"/>
      <c r="V133" s="564">
        <v>0</v>
      </c>
      <c r="W133" s="608">
        <f t="shared" si="41"/>
        <v>0</v>
      </c>
      <c r="X133" s="564">
        <v>0</v>
      </c>
      <c r="Y133" s="608">
        <f t="shared" si="37"/>
        <v>0</v>
      </c>
      <c r="Z133" s="564">
        <v>0</v>
      </c>
      <c r="AA133" s="673">
        <f t="shared" si="38"/>
        <v>0</v>
      </c>
    </row>
    <row r="134" spans="1:27" ht="15">
      <c r="A134" s="182"/>
      <c r="B134" s="63">
        <v>130</v>
      </c>
      <c r="C134" s="132"/>
      <c r="D134" s="133" t="s">
        <v>430</v>
      </c>
      <c r="E134" s="132"/>
      <c r="F134" s="132"/>
      <c r="G134" s="132"/>
      <c r="H134" s="564">
        <v>0</v>
      </c>
      <c r="I134" s="564">
        <v>0</v>
      </c>
      <c r="J134" s="263">
        <f t="shared" si="36"/>
        <v>0</v>
      </c>
      <c r="K134" s="570">
        <f t="shared" si="39"/>
        <v>0</v>
      </c>
      <c r="L134" s="182"/>
      <c r="M134" s="182"/>
      <c r="N134" s="182"/>
      <c r="O134" s="182"/>
      <c r="P134" s="564">
        <v>0</v>
      </c>
      <c r="Q134" s="570">
        <f t="shared" si="40"/>
        <v>0</v>
      </c>
      <c r="R134" s="600"/>
      <c r="S134" s="601">
        <f t="shared" si="31"/>
        <v>0</v>
      </c>
      <c r="T134" s="263">
        <f t="shared" si="32"/>
        <v>0</v>
      </c>
      <c r="U134" s="600"/>
      <c r="V134" s="564">
        <v>0</v>
      </c>
      <c r="W134" s="608">
        <f t="shared" si="41"/>
        <v>0</v>
      </c>
      <c r="X134" s="564">
        <v>0</v>
      </c>
      <c r="Y134" s="608">
        <f t="shared" si="37"/>
        <v>0</v>
      </c>
      <c r="Z134" s="564">
        <v>0</v>
      </c>
      <c r="AA134" s="673">
        <f t="shared" si="38"/>
        <v>0</v>
      </c>
    </row>
    <row r="135" spans="1:27" ht="15">
      <c r="A135" s="182"/>
      <c r="B135" s="63">
        <v>131</v>
      </c>
      <c r="C135" s="132"/>
      <c r="D135" s="133" t="s">
        <v>431</v>
      </c>
      <c r="E135" s="132"/>
      <c r="F135" s="132"/>
      <c r="G135" s="132"/>
      <c r="H135" s="564">
        <v>0</v>
      </c>
      <c r="I135" s="564">
        <v>0</v>
      </c>
      <c r="J135" s="263">
        <f t="shared" si="36"/>
        <v>0</v>
      </c>
      <c r="K135" s="570">
        <f t="shared" si="39"/>
        <v>0</v>
      </c>
      <c r="L135" s="182"/>
      <c r="M135" s="182"/>
      <c r="N135" s="182"/>
      <c r="O135" s="182"/>
      <c r="P135" s="564">
        <v>0</v>
      </c>
      <c r="Q135" s="570">
        <f t="shared" si="40"/>
        <v>0</v>
      </c>
      <c r="R135" s="600"/>
      <c r="S135" s="601">
        <f t="shared" si="31"/>
        <v>0</v>
      </c>
      <c r="T135" s="263">
        <f t="shared" si="32"/>
        <v>0</v>
      </c>
      <c r="U135" s="600"/>
      <c r="V135" s="564">
        <v>0</v>
      </c>
      <c r="W135" s="608">
        <f t="shared" si="41"/>
        <v>0</v>
      </c>
      <c r="X135" s="564">
        <v>0</v>
      </c>
      <c r="Y135" s="608">
        <f t="shared" si="37"/>
        <v>0</v>
      </c>
      <c r="Z135" s="564">
        <v>0</v>
      </c>
      <c r="AA135" s="673">
        <f t="shared" si="38"/>
        <v>0</v>
      </c>
    </row>
    <row r="136" spans="1:27" ht="15">
      <c r="A136" s="182"/>
      <c r="B136" s="63">
        <v>132</v>
      </c>
      <c r="C136" s="132"/>
      <c r="D136" s="133" t="s">
        <v>432</v>
      </c>
      <c r="E136" s="132"/>
      <c r="F136" s="132"/>
      <c r="G136" s="132"/>
      <c r="H136" s="564">
        <v>0</v>
      </c>
      <c r="I136" s="564">
        <v>0</v>
      </c>
      <c r="J136" s="263">
        <f t="shared" si="36"/>
        <v>0</v>
      </c>
      <c r="K136" s="570">
        <f t="shared" si="39"/>
        <v>0</v>
      </c>
      <c r="L136" s="182"/>
      <c r="M136" s="182"/>
      <c r="N136" s="182"/>
      <c r="O136" s="182"/>
      <c r="P136" s="564">
        <v>0</v>
      </c>
      <c r="Q136" s="570">
        <f t="shared" si="40"/>
        <v>0</v>
      </c>
      <c r="R136" s="600"/>
      <c r="S136" s="601">
        <f t="shared" si="31"/>
        <v>0</v>
      </c>
      <c r="T136" s="263">
        <f t="shared" si="32"/>
        <v>0</v>
      </c>
      <c r="U136" s="600"/>
      <c r="V136" s="564">
        <v>0</v>
      </c>
      <c r="W136" s="608">
        <f t="shared" si="41"/>
        <v>0</v>
      </c>
      <c r="X136" s="564">
        <v>0</v>
      </c>
      <c r="Y136" s="608">
        <f t="shared" si="37"/>
        <v>0</v>
      </c>
      <c r="Z136" s="564">
        <v>0</v>
      </c>
      <c r="AA136" s="673">
        <f t="shared" si="38"/>
        <v>0</v>
      </c>
    </row>
    <row r="137" spans="1:27" ht="15">
      <c r="A137" s="182"/>
      <c r="B137" s="63">
        <v>133</v>
      </c>
      <c r="C137" s="132"/>
      <c r="D137" s="133" t="s">
        <v>433</v>
      </c>
      <c r="E137" s="132"/>
      <c r="F137" s="132"/>
      <c r="G137" s="132"/>
      <c r="H137" s="564">
        <v>0</v>
      </c>
      <c r="I137" s="564">
        <v>0</v>
      </c>
      <c r="J137" s="263">
        <f t="shared" si="36"/>
        <v>0</v>
      </c>
      <c r="K137" s="570">
        <f t="shared" si="39"/>
        <v>0</v>
      </c>
      <c r="L137" s="182"/>
      <c r="M137" s="182"/>
      <c r="N137" s="182"/>
      <c r="O137" s="182"/>
      <c r="P137" s="564">
        <v>0</v>
      </c>
      <c r="Q137" s="570">
        <f t="shared" si="40"/>
        <v>0</v>
      </c>
      <c r="R137" s="600"/>
      <c r="S137" s="601">
        <f t="shared" si="31"/>
        <v>0</v>
      </c>
      <c r="T137" s="263">
        <f t="shared" si="32"/>
        <v>0</v>
      </c>
      <c r="U137" s="600"/>
      <c r="V137" s="564">
        <v>0</v>
      </c>
      <c r="W137" s="608">
        <f t="shared" si="41"/>
        <v>0</v>
      </c>
      <c r="X137" s="564">
        <v>0</v>
      </c>
      <c r="Y137" s="608">
        <f t="shared" si="37"/>
        <v>0</v>
      </c>
      <c r="Z137" s="564">
        <v>0</v>
      </c>
      <c r="AA137" s="673">
        <f t="shared" si="38"/>
        <v>0</v>
      </c>
    </row>
    <row r="138" spans="1:27" ht="15">
      <c r="A138" s="182"/>
      <c r="B138" s="63">
        <v>134</v>
      </c>
      <c r="C138" s="132"/>
      <c r="D138" s="133" t="s">
        <v>434</v>
      </c>
      <c r="E138" s="132"/>
      <c r="F138" s="132"/>
      <c r="G138" s="132"/>
      <c r="H138" s="564">
        <v>0</v>
      </c>
      <c r="I138" s="564">
        <v>0</v>
      </c>
      <c r="J138" s="263">
        <f t="shared" si="36"/>
        <v>0</v>
      </c>
      <c r="K138" s="570">
        <f t="shared" si="39"/>
        <v>0</v>
      </c>
      <c r="L138" s="182"/>
      <c r="M138" s="182"/>
      <c r="N138" s="182"/>
      <c r="O138" s="182"/>
      <c r="P138" s="564">
        <v>0</v>
      </c>
      <c r="Q138" s="570">
        <f t="shared" si="40"/>
        <v>0</v>
      </c>
      <c r="R138" s="600"/>
      <c r="S138" s="601">
        <f t="shared" si="31"/>
        <v>0</v>
      </c>
      <c r="T138" s="263">
        <f t="shared" si="32"/>
        <v>0</v>
      </c>
      <c r="U138" s="600"/>
      <c r="V138" s="564">
        <v>0</v>
      </c>
      <c r="W138" s="608">
        <f t="shared" si="41"/>
        <v>0</v>
      </c>
      <c r="X138" s="564">
        <v>0</v>
      </c>
      <c r="Y138" s="608">
        <f t="shared" si="37"/>
        <v>0</v>
      </c>
      <c r="Z138" s="564">
        <v>0</v>
      </c>
      <c r="AA138" s="673">
        <f t="shared" si="38"/>
        <v>0</v>
      </c>
    </row>
    <row r="139" spans="1:27" ht="15">
      <c r="A139" s="182"/>
      <c r="B139" s="63">
        <v>135</v>
      </c>
      <c r="C139" s="132"/>
      <c r="D139" s="133" t="s">
        <v>435</v>
      </c>
      <c r="E139" s="132"/>
      <c r="F139" s="132"/>
      <c r="G139" s="132"/>
      <c r="H139" s="564">
        <v>0</v>
      </c>
      <c r="I139" s="564">
        <v>0</v>
      </c>
      <c r="J139" s="263">
        <f t="shared" si="36"/>
        <v>0</v>
      </c>
      <c r="K139" s="570">
        <f t="shared" si="39"/>
        <v>0</v>
      </c>
      <c r="L139" s="182"/>
      <c r="M139" s="182"/>
      <c r="N139" s="182"/>
      <c r="O139" s="182"/>
      <c r="P139" s="564">
        <v>0</v>
      </c>
      <c r="Q139" s="570">
        <f t="shared" si="40"/>
        <v>0</v>
      </c>
      <c r="R139" s="600"/>
      <c r="S139" s="601">
        <f t="shared" si="31"/>
        <v>0</v>
      </c>
      <c r="T139" s="263">
        <f t="shared" si="32"/>
        <v>0</v>
      </c>
      <c r="U139" s="600"/>
      <c r="V139" s="564">
        <v>0</v>
      </c>
      <c r="W139" s="608">
        <f t="shared" si="41"/>
        <v>0</v>
      </c>
      <c r="X139" s="564">
        <v>0</v>
      </c>
      <c r="Y139" s="608">
        <f t="shared" si="37"/>
        <v>0</v>
      </c>
      <c r="Z139" s="564">
        <v>0</v>
      </c>
      <c r="AA139" s="673">
        <f t="shared" si="38"/>
        <v>0</v>
      </c>
    </row>
    <row r="140" spans="1:27" ht="15">
      <c r="A140" s="182"/>
      <c r="B140" s="63">
        <v>136</v>
      </c>
      <c r="C140" s="132"/>
      <c r="D140" s="133" t="s">
        <v>436</v>
      </c>
      <c r="E140" s="132"/>
      <c r="F140" s="132"/>
      <c r="G140" s="132"/>
      <c r="H140" s="348">
        <f>SUM(H141:H150)</f>
        <v>0</v>
      </c>
      <c r="I140" s="348">
        <f>SUM(I141:I150)</f>
        <v>0</v>
      </c>
      <c r="J140" s="263">
        <f t="shared" si="36"/>
        <v>0</v>
      </c>
      <c r="K140" s="570">
        <f t="shared" si="39"/>
        <v>0</v>
      </c>
      <c r="L140" s="182"/>
      <c r="M140" s="182"/>
      <c r="N140" s="182"/>
      <c r="O140" s="182"/>
      <c r="P140" s="348">
        <f t="shared" ref="P140" si="42">SUM(P141:P150)</f>
        <v>0</v>
      </c>
      <c r="Q140" s="570">
        <f t="shared" si="40"/>
        <v>0</v>
      </c>
      <c r="R140" s="600"/>
      <c r="S140" s="601">
        <f t="shared" ref="S140:S161" si="43">J140-P140</f>
        <v>0</v>
      </c>
      <c r="T140" s="263">
        <f t="shared" ref="T140:T161" si="44">IFERROR(S140/P140,0)</f>
        <v>0</v>
      </c>
      <c r="U140" s="600"/>
      <c r="V140" s="348">
        <f>SUM(V141:V150)</f>
        <v>0</v>
      </c>
      <c r="W140" s="608">
        <f t="shared" si="41"/>
        <v>0</v>
      </c>
      <c r="X140" s="348">
        <f>SUM(X141:X150)</f>
        <v>0</v>
      </c>
      <c r="Y140" s="608">
        <f t="shared" si="37"/>
        <v>0</v>
      </c>
      <c r="Z140" s="348">
        <f>SUM(Z141:Z150)</f>
        <v>0</v>
      </c>
      <c r="AA140" s="673">
        <f t="shared" si="38"/>
        <v>0</v>
      </c>
    </row>
    <row r="141" spans="1:27" ht="15">
      <c r="A141" s="182"/>
      <c r="B141" s="134"/>
      <c r="C141" s="145">
        <v>136.1</v>
      </c>
      <c r="D141" s="135" t="s">
        <v>314</v>
      </c>
      <c r="E141" s="68" t="s">
        <v>437</v>
      </c>
      <c r="F141" s="68"/>
      <c r="G141" s="68"/>
      <c r="H141" s="564">
        <v>0</v>
      </c>
      <c r="I141" s="564">
        <v>0</v>
      </c>
      <c r="J141" s="263">
        <f t="shared" si="36"/>
        <v>0</v>
      </c>
      <c r="K141" s="570">
        <f t="shared" si="39"/>
        <v>0</v>
      </c>
      <c r="L141" s="182"/>
      <c r="M141" s="182"/>
      <c r="N141" s="182"/>
      <c r="O141" s="182"/>
      <c r="P141" s="564">
        <v>0</v>
      </c>
      <c r="Q141" s="570">
        <f t="shared" si="40"/>
        <v>0</v>
      </c>
      <c r="R141" s="600"/>
      <c r="S141" s="601">
        <f t="shared" si="43"/>
        <v>0</v>
      </c>
      <c r="T141" s="263">
        <f t="shared" si="44"/>
        <v>0</v>
      </c>
      <c r="U141" s="600"/>
      <c r="V141" s="564">
        <v>0</v>
      </c>
      <c r="W141" s="608">
        <f t="shared" si="41"/>
        <v>0</v>
      </c>
      <c r="X141" s="564">
        <v>0</v>
      </c>
      <c r="Y141" s="608">
        <f t="shared" si="37"/>
        <v>0</v>
      </c>
      <c r="Z141" s="564">
        <v>0</v>
      </c>
      <c r="AA141" s="673">
        <f t="shared" si="38"/>
        <v>0</v>
      </c>
    </row>
    <row r="142" spans="1:27" ht="15">
      <c r="A142" s="182"/>
      <c r="B142" s="134"/>
      <c r="C142" s="145">
        <v>136.19999999999999</v>
      </c>
      <c r="D142" s="135" t="s">
        <v>314</v>
      </c>
      <c r="E142" s="68" t="s">
        <v>438</v>
      </c>
      <c r="F142" s="68"/>
      <c r="G142" s="68"/>
      <c r="H142" s="564">
        <v>0</v>
      </c>
      <c r="I142" s="564">
        <v>0</v>
      </c>
      <c r="J142" s="263">
        <f t="shared" si="36"/>
        <v>0</v>
      </c>
      <c r="K142" s="570">
        <f t="shared" si="39"/>
        <v>0</v>
      </c>
      <c r="L142" s="182"/>
      <c r="M142" s="182"/>
      <c r="N142" s="182"/>
      <c r="O142" s="182"/>
      <c r="P142" s="564">
        <v>0</v>
      </c>
      <c r="Q142" s="570">
        <f t="shared" si="40"/>
        <v>0</v>
      </c>
      <c r="R142" s="600"/>
      <c r="S142" s="601">
        <f t="shared" si="43"/>
        <v>0</v>
      </c>
      <c r="T142" s="263">
        <f t="shared" si="44"/>
        <v>0</v>
      </c>
      <c r="U142" s="600"/>
      <c r="V142" s="564">
        <v>0</v>
      </c>
      <c r="W142" s="608">
        <f t="shared" si="41"/>
        <v>0</v>
      </c>
      <c r="X142" s="564">
        <v>0</v>
      </c>
      <c r="Y142" s="608">
        <f t="shared" si="37"/>
        <v>0</v>
      </c>
      <c r="Z142" s="564">
        <v>0</v>
      </c>
      <c r="AA142" s="673">
        <f t="shared" si="38"/>
        <v>0</v>
      </c>
    </row>
    <row r="143" spans="1:27" ht="15">
      <c r="A143" s="182"/>
      <c r="B143" s="134"/>
      <c r="C143" s="145">
        <v>136.30000000000001</v>
      </c>
      <c r="D143" s="135" t="s">
        <v>314</v>
      </c>
      <c r="E143" s="68" t="s">
        <v>439</v>
      </c>
      <c r="F143" s="68"/>
      <c r="G143" s="68"/>
      <c r="H143" s="564">
        <v>0</v>
      </c>
      <c r="I143" s="564">
        <v>0</v>
      </c>
      <c r="J143" s="263">
        <f t="shared" si="36"/>
        <v>0</v>
      </c>
      <c r="K143" s="570">
        <f t="shared" si="39"/>
        <v>0</v>
      </c>
      <c r="L143" s="182"/>
      <c r="M143" s="182"/>
      <c r="N143" s="182"/>
      <c r="O143" s="182"/>
      <c r="P143" s="564">
        <v>0</v>
      </c>
      <c r="Q143" s="570">
        <f t="shared" si="40"/>
        <v>0</v>
      </c>
      <c r="R143" s="600"/>
      <c r="S143" s="601">
        <f t="shared" si="43"/>
        <v>0</v>
      </c>
      <c r="T143" s="263">
        <f t="shared" si="44"/>
        <v>0</v>
      </c>
      <c r="U143" s="600"/>
      <c r="V143" s="564">
        <v>0</v>
      </c>
      <c r="W143" s="608">
        <f t="shared" si="41"/>
        <v>0</v>
      </c>
      <c r="X143" s="564">
        <v>0</v>
      </c>
      <c r="Y143" s="608">
        <f t="shared" si="37"/>
        <v>0</v>
      </c>
      <c r="Z143" s="564">
        <v>0</v>
      </c>
      <c r="AA143" s="673">
        <f t="shared" si="38"/>
        <v>0</v>
      </c>
    </row>
    <row r="144" spans="1:27" ht="15">
      <c r="A144" s="182"/>
      <c r="B144" s="134"/>
      <c r="C144" s="145">
        <v>136.4</v>
      </c>
      <c r="D144" s="135" t="s">
        <v>314</v>
      </c>
      <c r="E144" s="68" t="s">
        <v>440</v>
      </c>
      <c r="F144" s="68"/>
      <c r="G144" s="68"/>
      <c r="H144" s="564">
        <v>0</v>
      </c>
      <c r="I144" s="564">
        <v>0</v>
      </c>
      <c r="J144" s="263">
        <f t="shared" si="36"/>
        <v>0</v>
      </c>
      <c r="K144" s="570">
        <f t="shared" si="39"/>
        <v>0</v>
      </c>
      <c r="L144" s="182"/>
      <c r="M144" s="182"/>
      <c r="N144" s="182"/>
      <c r="O144" s="182"/>
      <c r="P144" s="564">
        <v>0</v>
      </c>
      <c r="Q144" s="570">
        <f t="shared" si="40"/>
        <v>0</v>
      </c>
      <c r="R144" s="600"/>
      <c r="S144" s="601">
        <f t="shared" si="43"/>
        <v>0</v>
      </c>
      <c r="T144" s="263">
        <f t="shared" si="44"/>
        <v>0</v>
      </c>
      <c r="U144" s="600"/>
      <c r="V144" s="564">
        <v>0</v>
      </c>
      <c r="W144" s="608">
        <f t="shared" si="41"/>
        <v>0</v>
      </c>
      <c r="X144" s="564">
        <v>0</v>
      </c>
      <c r="Y144" s="608">
        <f t="shared" si="37"/>
        <v>0</v>
      </c>
      <c r="Z144" s="564">
        <v>0</v>
      </c>
      <c r="AA144" s="673">
        <f t="shared" si="38"/>
        <v>0</v>
      </c>
    </row>
    <row r="145" spans="1:27" ht="15">
      <c r="A145" s="182"/>
      <c r="B145" s="134"/>
      <c r="C145" s="145">
        <v>136.5</v>
      </c>
      <c r="D145" s="135" t="s">
        <v>314</v>
      </c>
      <c r="E145" s="68" t="s">
        <v>87</v>
      </c>
      <c r="F145" s="68"/>
      <c r="G145" s="68"/>
      <c r="H145" s="564">
        <v>0</v>
      </c>
      <c r="I145" s="564">
        <v>0</v>
      </c>
      <c r="J145" s="263">
        <f t="shared" si="36"/>
        <v>0</v>
      </c>
      <c r="K145" s="570">
        <f t="shared" si="39"/>
        <v>0</v>
      </c>
      <c r="L145" s="182"/>
      <c r="M145" s="182"/>
      <c r="N145" s="182"/>
      <c r="O145" s="182"/>
      <c r="P145" s="564">
        <v>0</v>
      </c>
      <c r="Q145" s="570">
        <f t="shared" si="40"/>
        <v>0</v>
      </c>
      <c r="R145" s="600"/>
      <c r="S145" s="601">
        <f t="shared" si="43"/>
        <v>0</v>
      </c>
      <c r="T145" s="263">
        <f t="shared" si="44"/>
        <v>0</v>
      </c>
      <c r="U145" s="600"/>
      <c r="V145" s="564">
        <v>0</v>
      </c>
      <c r="W145" s="608">
        <f t="shared" si="41"/>
        <v>0</v>
      </c>
      <c r="X145" s="564">
        <v>0</v>
      </c>
      <c r="Y145" s="608">
        <f t="shared" si="37"/>
        <v>0</v>
      </c>
      <c r="Z145" s="564">
        <v>0</v>
      </c>
      <c r="AA145" s="673">
        <f t="shared" si="38"/>
        <v>0</v>
      </c>
    </row>
    <row r="146" spans="1:27" ht="15">
      <c r="A146" s="182"/>
      <c r="B146" s="134"/>
      <c r="C146" s="145">
        <v>136.6</v>
      </c>
      <c r="D146" s="135" t="s">
        <v>314</v>
      </c>
      <c r="E146" s="68" t="s">
        <v>441</v>
      </c>
      <c r="F146" s="68"/>
      <c r="G146" s="68"/>
      <c r="H146" s="564">
        <v>0</v>
      </c>
      <c r="I146" s="564">
        <v>0</v>
      </c>
      <c r="J146" s="263">
        <f t="shared" si="36"/>
        <v>0</v>
      </c>
      <c r="K146" s="570">
        <f t="shared" si="39"/>
        <v>0</v>
      </c>
      <c r="L146" s="182"/>
      <c r="M146" s="182"/>
      <c r="N146" s="182"/>
      <c r="O146" s="182"/>
      <c r="P146" s="564">
        <v>0</v>
      </c>
      <c r="Q146" s="570">
        <f t="shared" si="40"/>
        <v>0</v>
      </c>
      <c r="R146" s="600"/>
      <c r="S146" s="601">
        <f t="shared" si="43"/>
        <v>0</v>
      </c>
      <c r="T146" s="263">
        <f t="shared" si="44"/>
        <v>0</v>
      </c>
      <c r="U146" s="600"/>
      <c r="V146" s="564">
        <v>0</v>
      </c>
      <c r="W146" s="608">
        <f t="shared" si="41"/>
        <v>0</v>
      </c>
      <c r="X146" s="564">
        <v>0</v>
      </c>
      <c r="Y146" s="608">
        <f t="shared" si="37"/>
        <v>0</v>
      </c>
      <c r="Z146" s="564">
        <v>0</v>
      </c>
      <c r="AA146" s="673">
        <f t="shared" si="38"/>
        <v>0</v>
      </c>
    </row>
    <row r="147" spans="1:27" ht="15">
      <c r="A147" s="182"/>
      <c r="B147" s="134"/>
      <c r="C147" s="145">
        <v>136.69999999999999</v>
      </c>
      <c r="D147" s="135" t="s">
        <v>314</v>
      </c>
      <c r="E147" s="68" t="s">
        <v>159</v>
      </c>
      <c r="F147" s="68"/>
      <c r="G147" s="68"/>
      <c r="H147" s="564">
        <v>0</v>
      </c>
      <c r="I147" s="564">
        <v>0</v>
      </c>
      <c r="J147" s="263">
        <f t="shared" si="36"/>
        <v>0</v>
      </c>
      <c r="K147" s="570">
        <f t="shared" si="39"/>
        <v>0</v>
      </c>
      <c r="L147" s="182"/>
      <c r="M147" s="182"/>
      <c r="N147" s="182"/>
      <c r="O147" s="182"/>
      <c r="P147" s="564">
        <v>0</v>
      </c>
      <c r="Q147" s="570">
        <f t="shared" si="40"/>
        <v>0</v>
      </c>
      <c r="R147" s="600"/>
      <c r="S147" s="601">
        <f t="shared" si="43"/>
        <v>0</v>
      </c>
      <c r="T147" s="263">
        <f t="shared" si="44"/>
        <v>0</v>
      </c>
      <c r="U147" s="600"/>
      <c r="V147" s="564">
        <v>0</v>
      </c>
      <c r="W147" s="608">
        <f t="shared" si="41"/>
        <v>0</v>
      </c>
      <c r="X147" s="564">
        <v>0</v>
      </c>
      <c r="Y147" s="608">
        <f t="shared" si="37"/>
        <v>0</v>
      </c>
      <c r="Z147" s="564">
        <v>0</v>
      </c>
      <c r="AA147" s="673">
        <f t="shared" si="38"/>
        <v>0</v>
      </c>
    </row>
    <row r="148" spans="1:27" ht="15">
      <c r="A148" s="182"/>
      <c r="B148" s="134"/>
      <c r="C148" s="145">
        <v>136.80000000000001</v>
      </c>
      <c r="D148" s="135" t="s">
        <v>314</v>
      </c>
      <c r="E148" s="68" t="s">
        <v>442</v>
      </c>
      <c r="F148" s="68"/>
      <c r="G148" s="68"/>
      <c r="H148" s="564">
        <v>0</v>
      </c>
      <c r="I148" s="564">
        <v>0</v>
      </c>
      <c r="J148" s="263">
        <f t="shared" si="36"/>
        <v>0</v>
      </c>
      <c r="K148" s="570">
        <f t="shared" si="39"/>
        <v>0</v>
      </c>
      <c r="L148" s="182"/>
      <c r="M148" s="182"/>
      <c r="N148" s="182"/>
      <c r="O148" s="182"/>
      <c r="P148" s="564">
        <v>0</v>
      </c>
      <c r="Q148" s="570">
        <f t="shared" si="40"/>
        <v>0</v>
      </c>
      <c r="R148" s="600"/>
      <c r="S148" s="601">
        <f t="shared" si="43"/>
        <v>0</v>
      </c>
      <c r="T148" s="263">
        <f t="shared" si="44"/>
        <v>0</v>
      </c>
      <c r="U148" s="600"/>
      <c r="V148" s="564">
        <v>0</v>
      </c>
      <c r="W148" s="608">
        <f t="shared" si="41"/>
        <v>0</v>
      </c>
      <c r="X148" s="564">
        <v>0</v>
      </c>
      <c r="Y148" s="608">
        <f t="shared" si="37"/>
        <v>0</v>
      </c>
      <c r="Z148" s="564">
        <v>0</v>
      </c>
      <c r="AA148" s="673">
        <f t="shared" si="38"/>
        <v>0</v>
      </c>
    </row>
    <row r="149" spans="1:27" ht="15">
      <c r="A149" s="182"/>
      <c r="B149" s="134"/>
      <c r="C149" s="145">
        <v>136.9</v>
      </c>
      <c r="D149" s="135" t="s">
        <v>314</v>
      </c>
      <c r="E149" s="68" t="s">
        <v>443</v>
      </c>
      <c r="F149" s="68"/>
      <c r="G149" s="68"/>
      <c r="H149" s="564">
        <v>0</v>
      </c>
      <c r="I149" s="564">
        <v>0</v>
      </c>
      <c r="J149" s="263">
        <f t="shared" si="36"/>
        <v>0</v>
      </c>
      <c r="K149" s="570">
        <f t="shared" si="39"/>
        <v>0</v>
      </c>
      <c r="L149" s="182"/>
      <c r="M149" s="182"/>
      <c r="N149" s="182"/>
      <c r="O149" s="182"/>
      <c r="P149" s="564">
        <v>0</v>
      </c>
      <c r="Q149" s="570">
        <f t="shared" si="40"/>
        <v>0</v>
      </c>
      <c r="R149" s="600"/>
      <c r="S149" s="601">
        <f t="shared" si="43"/>
        <v>0</v>
      </c>
      <c r="T149" s="263">
        <f t="shared" si="44"/>
        <v>0</v>
      </c>
      <c r="U149" s="600"/>
      <c r="V149" s="564">
        <v>0</v>
      </c>
      <c r="W149" s="608">
        <f t="shared" si="41"/>
        <v>0</v>
      </c>
      <c r="X149" s="564">
        <v>0</v>
      </c>
      <c r="Y149" s="608">
        <f t="shared" si="37"/>
        <v>0</v>
      </c>
      <c r="Z149" s="564">
        <v>0</v>
      </c>
      <c r="AA149" s="673">
        <f t="shared" si="38"/>
        <v>0</v>
      </c>
    </row>
    <row r="150" spans="1:27" ht="15">
      <c r="A150" s="182"/>
      <c r="B150" s="134"/>
      <c r="C150" s="146" t="s">
        <v>444</v>
      </c>
      <c r="D150" s="135" t="s">
        <v>314</v>
      </c>
      <c r="E150" s="68" t="s">
        <v>141</v>
      </c>
      <c r="F150" s="68"/>
      <c r="G150" s="68"/>
      <c r="H150" s="564">
        <v>0</v>
      </c>
      <c r="I150" s="564">
        <v>0</v>
      </c>
      <c r="J150" s="263">
        <f t="shared" si="36"/>
        <v>0</v>
      </c>
      <c r="K150" s="570">
        <f t="shared" si="39"/>
        <v>0</v>
      </c>
      <c r="L150" s="182"/>
      <c r="M150" s="138">
        <f>IFERROR(J150/J140,0)</f>
        <v>0</v>
      </c>
      <c r="N150" s="139" t="s">
        <v>462</v>
      </c>
      <c r="O150" s="182"/>
      <c r="P150" s="564">
        <v>0</v>
      </c>
      <c r="Q150" s="570">
        <f t="shared" si="40"/>
        <v>0</v>
      </c>
      <c r="R150" s="600"/>
      <c r="S150" s="601">
        <f t="shared" si="43"/>
        <v>0</v>
      </c>
      <c r="T150" s="263">
        <f t="shared" si="44"/>
        <v>0</v>
      </c>
      <c r="U150" s="600"/>
      <c r="V150" s="564">
        <v>0</v>
      </c>
      <c r="W150" s="608">
        <f t="shared" si="41"/>
        <v>0</v>
      </c>
      <c r="X150" s="564">
        <v>0</v>
      </c>
      <c r="Y150" s="608">
        <f t="shared" si="37"/>
        <v>0</v>
      </c>
      <c r="Z150" s="564">
        <v>0</v>
      </c>
      <c r="AA150" s="673">
        <f t="shared" si="38"/>
        <v>0</v>
      </c>
    </row>
    <row r="151" spans="1:27" ht="15">
      <c r="A151" s="182"/>
      <c r="B151" s="63">
        <v>137</v>
      </c>
      <c r="C151" s="132"/>
      <c r="D151" s="133" t="s">
        <v>445</v>
      </c>
      <c r="E151" s="132"/>
      <c r="F151" s="132"/>
      <c r="G151" s="132"/>
      <c r="H151" s="564">
        <v>0</v>
      </c>
      <c r="I151" s="564">
        <v>0</v>
      </c>
      <c r="J151" s="263">
        <f t="shared" si="36"/>
        <v>0</v>
      </c>
      <c r="K151" s="570">
        <f t="shared" si="39"/>
        <v>0</v>
      </c>
      <c r="L151" s="182"/>
      <c r="M151" s="138">
        <f>IFERROR(J151/J153,0)</f>
        <v>0</v>
      </c>
      <c r="N151" s="139" t="s">
        <v>461</v>
      </c>
      <c r="O151" s="182"/>
      <c r="P151" s="564">
        <v>0</v>
      </c>
      <c r="Q151" s="570">
        <f t="shared" si="40"/>
        <v>0</v>
      </c>
      <c r="R151" s="600"/>
      <c r="S151" s="601">
        <f t="shared" si="43"/>
        <v>0</v>
      </c>
      <c r="T151" s="263">
        <f t="shared" si="44"/>
        <v>0</v>
      </c>
      <c r="U151" s="600"/>
      <c r="V151" s="564">
        <v>0</v>
      </c>
      <c r="W151" s="608">
        <f t="shared" si="41"/>
        <v>0</v>
      </c>
      <c r="X151" s="564">
        <v>0</v>
      </c>
      <c r="Y151" s="608">
        <f>IFERROR(X151/$X$153,0)</f>
        <v>0</v>
      </c>
      <c r="Z151" s="564">
        <v>0</v>
      </c>
      <c r="AA151" s="673">
        <f>IFERROR(Z151/$Z$153,0)</f>
        <v>0</v>
      </c>
    </row>
    <row r="152" spans="1:27" ht="15.75" thickBot="1">
      <c r="A152" s="182"/>
      <c r="B152" s="63">
        <v>138</v>
      </c>
      <c r="C152" s="132"/>
      <c r="D152" s="133" t="s">
        <v>446</v>
      </c>
      <c r="E152" s="132"/>
      <c r="F152" s="132"/>
      <c r="G152" s="132"/>
      <c r="H152" s="564">
        <v>0</v>
      </c>
      <c r="I152" s="564">
        <v>0</v>
      </c>
      <c r="J152" s="263">
        <f t="shared" si="36"/>
        <v>0</v>
      </c>
      <c r="K152" s="570">
        <f t="shared" si="39"/>
        <v>0</v>
      </c>
      <c r="L152" s="182"/>
      <c r="M152" s="138">
        <f>IFERROR(J152/J153,0)</f>
        <v>0</v>
      </c>
      <c r="N152" s="139" t="s">
        <v>460</v>
      </c>
      <c r="O152" s="182"/>
      <c r="P152" s="564">
        <v>0</v>
      </c>
      <c r="Q152" s="570">
        <f t="shared" si="40"/>
        <v>0</v>
      </c>
      <c r="R152" s="600"/>
      <c r="S152" s="601">
        <f t="shared" si="43"/>
        <v>0</v>
      </c>
      <c r="T152" s="263">
        <f t="shared" si="44"/>
        <v>0</v>
      </c>
      <c r="U152" s="600"/>
      <c r="V152" s="564">
        <v>0</v>
      </c>
      <c r="W152" s="608">
        <f t="shared" si="41"/>
        <v>0</v>
      </c>
      <c r="X152" s="564">
        <v>0</v>
      </c>
      <c r="Y152" s="608">
        <f>IFERROR(X152/$X$153,0)</f>
        <v>0</v>
      </c>
      <c r="Z152" s="564">
        <v>0</v>
      </c>
      <c r="AA152" s="673">
        <f>IFERROR(Z152/$Z$153,0)</f>
        <v>0</v>
      </c>
    </row>
    <row r="153" spans="1:27" ht="15.75" thickBot="1">
      <c r="A153" s="182"/>
      <c r="B153" s="140"/>
      <c r="C153" s="142" t="s">
        <v>447</v>
      </c>
      <c r="D153" s="141"/>
      <c r="E153" s="87"/>
      <c r="F153" s="87"/>
      <c r="G153" s="87"/>
      <c r="H153" s="376">
        <f>SUM(H151:H152,H104:H140)</f>
        <v>0</v>
      </c>
      <c r="I153" s="376">
        <f>SUM(I151:I152,I104:I140)</f>
        <v>0</v>
      </c>
      <c r="J153" s="279">
        <f>H153+I153</f>
        <v>0</v>
      </c>
      <c r="K153" s="162">
        <f t="shared" si="39"/>
        <v>0</v>
      </c>
      <c r="L153" s="182"/>
      <c r="M153" s="182"/>
      <c r="N153" s="182"/>
      <c r="O153" s="182"/>
      <c r="P153" s="376">
        <f>SUM(P151:P152,P104:P140)</f>
        <v>0</v>
      </c>
      <c r="Q153" s="162">
        <f t="shared" si="40"/>
        <v>0</v>
      </c>
      <c r="R153" s="600"/>
      <c r="S153" s="601">
        <f t="shared" si="43"/>
        <v>0</v>
      </c>
      <c r="T153" s="263">
        <f t="shared" si="44"/>
        <v>0</v>
      </c>
      <c r="U153" s="600"/>
      <c r="V153" s="376">
        <f>SUM(V151:V152,V104:V140)</f>
        <v>0</v>
      </c>
      <c r="W153" s="162">
        <f>IFERROR(V153/$V$153,0)</f>
        <v>0</v>
      </c>
      <c r="X153" s="376">
        <f>SUM(X151:X152,X104:X140)</f>
        <v>0</v>
      </c>
      <c r="Y153" s="162">
        <f>IFERROR(X153/$X$153,0)</f>
        <v>0</v>
      </c>
      <c r="Z153" s="376">
        <f t="shared" ref="Z153" si="45">SUM(Z151:Z152,Z104:Z140)</f>
        <v>0</v>
      </c>
      <c r="AA153" s="162">
        <f>IFERROR(Z153/$Z$153,0)</f>
        <v>0</v>
      </c>
    </row>
    <row r="154" spans="1:27" ht="15">
      <c r="A154" s="182"/>
      <c r="B154" s="134"/>
      <c r="C154" s="130" t="s">
        <v>448</v>
      </c>
      <c r="D154" s="135"/>
      <c r="E154" s="68"/>
      <c r="F154" s="68"/>
      <c r="G154" s="68"/>
      <c r="H154" s="348">
        <f>H70-H101-H153</f>
        <v>0</v>
      </c>
      <c r="I154" s="348">
        <f>I70-I101-I153</f>
        <v>0</v>
      </c>
      <c r="J154" s="348">
        <f>J70-J101-J153</f>
        <v>0</v>
      </c>
      <c r="K154" s="600"/>
      <c r="L154" s="182"/>
      <c r="M154" s="182"/>
      <c r="N154" s="182"/>
      <c r="O154" s="182"/>
      <c r="P154" s="591">
        <f>P70-P101-P153</f>
        <v>0</v>
      </c>
      <c r="Q154" s="600"/>
      <c r="R154" s="600"/>
      <c r="S154" s="601">
        <f t="shared" si="43"/>
        <v>0</v>
      </c>
      <c r="T154" s="263">
        <f t="shared" si="44"/>
        <v>0</v>
      </c>
      <c r="U154" s="600"/>
      <c r="V154" s="591">
        <f>V70-V101-V153</f>
        <v>0</v>
      </c>
      <c r="W154" s="591"/>
      <c r="X154" s="591">
        <f>X70-X101-X153</f>
        <v>0</v>
      </c>
      <c r="Y154" s="591"/>
      <c r="Z154" s="591">
        <f>Z70-Z101-Z153</f>
        <v>0</v>
      </c>
      <c r="AA154" s="591"/>
    </row>
    <row r="155" spans="1:27" ht="15">
      <c r="A155" s="182"/>
      <c r="B155" s="63">
        <v>139</v>
      </c>
      <c r="C155" s="132"/>
      <c r="D155" s="133" t="s">
        <v>449</v>
      </c>
      <c r="E155" s="132"/>
      <c r="F155" s="132"/>
      <c r="G155" s="132"/>
      <c r="H155" s="348">
        <f>SUM(H156:H158)</f>
        <v>0</v>
      </c>
      <c r="I155" s="348">
        <f>SUM(I156:I158)</f>
        <v>0</v>
      </c>
      <c r="J155" s="263">
        <f>H155+I155</f>
        <v>0</v>
      </c>
      <c r="K155" s="600"/>
      <c r="L155" s="182"/>
      <c r="M155" s="182"/>
      <c r="N155" s="182"/>
      <c r="O155" s="182"/>
      <c r="P155" s="348">
        <f>SUM(P156:P158)</f>
        <v>0</v>
      </c>
      <c r="Q155" s="600"/>
      <c r="R155" s="600"/>
      <c r="S155" s="601">
        <f t="shared" si="43"/>
        <v>0</v>
      </c>
      <c r="T155" s="263">
        <f t="shared" si="44"/>
        <v>0</v>
      </c>
      <c r="U155" s="600"/>
      <c r="V155" s="348">
        <f>SUM(V156:V158)</f>
        <v>0</v>
      </c>
      <c r="W155" s="348"/>
      <c r="X155" s="348">
        <f>SUM(X156:X158)</f>
        <v>0</v>
      </c>
      <c r="Y155" s="348"/>
      <c r="Z155" s="348">
        <f t="shared" ref="Z155" si="46">SUM(Z156:Z158)</f>
        <v>0</v>
      </c>
      <c r="AA155" s="348"/>
    </row>
    <row r="156" spans="1:27" ht="15">
      <c r="A156" s="182"/>
      <c r="B156" s="134"/>
      <c r="C156" s="68">
        <v>139.1</v>
      </c>
      <c r="D156" s="135" t="s">
        <v>314</v>
      </c>
      <c r="E156" s="68" t="s">
        <v>450</v>
      </c>
      <c r="F156" s="68"/>
      <c r="G156" s="68"/>
      <c r="H156" s="564">
        <v>0</v>
      </c>
      <c r="I156" s="564">
        <v>0</v>
      </c>
      <c r="J156" s="263">
        <f>H156+I156</f>
        <v>0</v>
      </c>
      <c r="K156" s="600"/>
      <c r="L156" s="182"/>
      <c r="M156" s="182"/>
      <c r="N156" s="182"/>
      <c r="O156" s="182"/>
      <c r="P156" s="564">
        <v>0</v>
      </c>
      <c r="Q156" s="600"/>
      <c r="R156" s="600"/>
      <c r="S156" s="601">
        <f t="shared" si="43"/>
        <v>0</v>
      </c>
      <c r="T156" s="263">
        <f t="shared" si="44"/>
        <v>0</v>
      </c>
      <c r="U156" s="600"/>
      <c r="V156" s="564">
        <v>0</v>
      </c>
      <c r="W156" s="564"/>
      <c r="X156" s="564">
        <v>0</v>
      </c>
      <c r="Y156" s="564"/>
      <c r="Z156" s="564">
        <v>0</v>
      </c>
      <c r="AA156" s="564"/>
    </row>
    <row r="157" spans="1:27" ht="15">
      <c r="A157" s="182"/>
      <c r="B157" s="134"/>
      <c r="C157" s="68">
        <v>139.19999999999999</v>
      </c>
      <c r="D157" s="135" t="s">
        <v>314</v>
      </c>
      <c r="E157" s="68" t="s">
        <v>451</v>
      </c>
      <c r="F157" s="68"/>
      <c r="G157" s="68"/>
      <c r="H157" s="564">
        <v>0</v>
      </c>
      <c r="I157" s="564">
        <v>0</v>
      </c>
      <c r="J157" s="263">
        <f t="shared" ref="J157:J158" si="47">H157+I157</f>
        <v>0</v>
      </c>
      <c r="K157" s="600"/>
      <c r="L157" s="182"/>
      <c r="M157" s="182"/>
      <c r="N157" s="182"/>
      <c r="O157" s="182"/>
      <c r="P157" s="564">
        <v>0</v>
      </c>
      <c r="Q157" s="600"/>
      <c r="R157" s="600"/>
      <c r="S157" s="601">
        <f t="shared" si="43"/>
        <v>0</v>
      </c>
      <c r="T157" s="263">
        <f t="shared" si="44"/>
        <v>0</v>
      </c>
      <c r="U157" s="600"/>
      <c r="V157" s="564">
        <v>0</v>
      </c>
      <c r="W157" s="564"/>
      <c r="X157" s="564">
        <v>0</v>
      </c>
      <c r="Y157" s="564"/>
      <c r="Z157" s="564">
        <v>0</v>
      </c>
      <c r="AA157" s="564"/>
    </row>
    <row r="158" spans="1:27" ht="15.75" thickBot="1">
      <c r="A158" s="182"/>
      <c r="B158" s="134"/>
      <c r="C158" s="68">
        <v>139.30000000000001</v>
      </c>
      <c r="D158" s="135" t="s">
        <v>314</v>
      </c>
      <c r="E158" s="68" t="s">
        <v>452</v>
      </c>
      <c r="F158" s="68"/>
      <c r="G158" s="68"/>
      <c r="H158" s="564">
        <v>0</v>
      </c>
      <c r="I158" s="564">
        <v>0</v>
      </c>
      <c r="J158" s="263">
        <f t="shared" si="47"/>
        <v>0</v>
      </c>
      <c r="K158" s="600"/>
      <c r="L158" s="182"/>
      <c r="M158" s="182"/>
      <c r="N158" s="182"/>
      <c r="O158" s="182"/>
      <c r="P158" s="564">
        <v>0</v>
      </c>
      <c r="Q158" s="600"/>
      <c r="R158" s="600"/>
      <c r="S158" s="601">
        <f t="shared" si="43"/>
        <v>0</v>
      </c>
      <c r="T158" s="263">
        <f t="shared" si="44"/>
        <v>0</v>
      </c>
      <c r="U158" s="600"/>
      <c r="V158" s="564">
        <v>0</v>
      </c>
      <c r="W158" s="564"/>
      <c r="X158" s="564">
        <v>0</v>
      </c>
      <c r="Y158" s="564"/>
      <c r="Z158" s="564">
        <v>0</v>
      </c>
      <c r="AA158" s="564"/>
    </row>
    <row r="159" spans="1:27" ht="15.75" thickBot="1">
      <c r="A159" s="182"/>
      <c r="B159" s="140" t="s">
        <v>453</v>
      </c>
      <c r="C159" s="142"/>
      <c r="D159" s="141"/>
      <c r="E159" s="87" t="s">
        <v>314</v>
      </c>
      <c r="F159" s="87"/>
      <c r="G159" s="87"/>
      <c r="H159" s="376">
        <f>H154-H155</f>
        <v>0</v>
      </c>
      <c r="I159" s="376">
        <f>I154-I155</f>
        <v>0</v>
      </c>
      <c r="J159" s="376">
        <f>J154-J155</f>
        <v>0</v>
      </c>
      <c r="K159" s="600"/>
      <c r="L159" s="182"/>
      <c r="M159" s="182"/>
      <c r="N159" s="182"/>
      <c r="O159" s="182"/>
      <c r="P159" s="376">
        <f>P154-P155</f>
        <v>0</v>
      </c>
      <c r="Q159" s="600"/>
      <c r="R159" s="600"/>
      <c r="S159" s="601">
        <f t="shared" si="43"/>
        <v>0</v>
      </c>
      <c r="T159" s="263">
        <f t="shared" si="44"/>
        <v>0</v>
      </c>
      <c r="U159" s="600"/>
      <c r="V159" s="376">
        <f>V154-V155</f>
        <v>0</v>
      </c>
      <c r="W159" s="376"/>
      <c r="X159" s="376">
        <f>X154-X155</f>
        <v>0</v>
      </c>
      <c r="Y159" s="376"/>
      <c r="Z159" s="376">
        <f t="shared" ref="Z159" si="48">Z154-Z155</f>
        <v>0</v>
      </c>
      <c r="AA159" s="376"/>
    </row>
    <row r="160" spans="1:27" ht="15.75" thickBot="1">
      <c r="A160" s="182"/>
      <c r="B160" s="140"/>
      <c r="C160" s="142" t="s">
        <v>454</v>
      </c>
      <c r="D160" s="141"/>
      <c r="E160" s="87"/>
      <c r="F160" s="87"/>
      <c r="G160" s="87"/>
      <c r="H160" s="375">
        <f>OCI!H19</f>
        <v>0</v>
      </c>
      <c r="I160" s="375">
        <f>OCI!I19</f>
        <v>0</v>
      </c>
      <c r="J160" s="566">
        <f>OCI!J19</f>
        <v>0</v>
      </c>
      <c r="K160" s="600"/>
      <c r="L160" s="182"/>
      <c r="M160" s="182"/>
      <c r="N160" s="182"/>
      <c r="O160" s="182"/>
      <c r="P160" s="375">
        <f>OCI!M19</f>
        <v>0</v>
      </c>
      <c r="Q160" s="600"/>
      <c r="R160" s="600"/>
      <c r="S160" s="601">
        <f t="shared" si="43"/>
        <v>0</v>
      </c>
      <c r="T160" s="263">
        <f t="shared" si="44"/>
        <v>0</v>
      </c>
      <c r="U160" s="600"/>
      <c r="V160" s="375">
        <f>OCI!U19</f>
        <v>0</v>
      </c>
      <c r="W160" s="375"/>
      <c r="X160" s="375">
        <f>OCI!W19</f>
        <v>0</v>
      </c>
      <c r="Y160" s="375"/>
      <c r="Z160" s="375">
        <f>OCI!Y19</f>
        <v>0</v>
      </c>
      <c r="AA160" s="375"/>
    </row>
    <row r="161" spans="1:27" ht="15.75" thickBot="1">
      <c r="A161" s="182"/>
      <c r="B161" s="140" t="s">
        <v>455</v>
      </c>
      <c r="C161" s="142"/>
      <c r="D161" s="141"/>
      <c r="E161" s="87"/>
      <c r="F161" s="87"/>
      <c r="G161" s="87"/>
      <c r="H161" s="376">
        <f>H159+H160</f>
        <v>0</v>
      </c>
      <c r="I161" s="376">
        <f>I159+I160</f>
        <v>0</v>
      </c>
      <c r="J161" s="279">
        <f>H161+I161</f>
        <v>0</v>
      </c>
      <c r="K161" s="600"/>
      <c r="L161" s="182"/>
      <c r="M161" s="182"/>
      <c r="N161" s="182"/>
      <c r="O161" s="182"/>
      <c r="P161" s="377">
        <f>P159+P160</f>
        <v>0</v>
      </c>
      <c r="Q161" s="600"/>
      <c r="R161" s="600"/>
      <c r="S161" s="576">
        <f t="shared" si="43"/>
        <v>0</v>
      </c>
      <c r="T161" s="776">
        <f t="shared" si="44"/>
        <v>0</v>
      </c>
      <c r="U161" s="600"/>
      <c r="V161" s="377">
        <f>V159+V160</f>
        <v>0</v>
      </c>
      <c r="W161" s="377"/>
      <c r="X161" s="377">
        <f>X159+X160</f>
        <v>0</v>
      </c>
      <c r="Y161" s="377"/>
      <c r="Z161" s="377">
        <f t="shared" ref="Z161" si="49">Z159+Z160</f>
        <v>0</v>
      </c>
      <c r="AA161" s="377"/>
    </row>
    <row r="162" spans="1:27" ht="15">
      <c r="A162" s="182"/>
      <c r="B162" s="369"/>
      <c r="C162" s="369"/>
      <c r="D162" s="370"/>
      <c r="E162" s="371"/>
      <c r="F162" s="371"/>
      <c r="G162" s="371"/>
      <c r="H162" s="372"/>
      <c r="I162" s="188"/>
      <c r="J162" s="188"/>
      <c r="K162" s="600"/>
      <c r="L162" s="188"/>
      <c r="M162" s="182"/>
      <c r="N162" s="182"/>
      <c r="O162" s="182"/>
      <c r="P162" s="600"/>
      <c r="Q162" s="188"/>
      <c r="R162" s="600"/>
      <c r="S162" s="600"/>
      <c r="T162" s="600"/>
      <c r="U162" s="600"/>
      <c r="V162" s="182"/>
      <c r="W162" s="600"/>
      <c r="X162" s="182"/>
      <c r="Y162" s="600"/>
      <c r="Z162" s="182"/>
      <c r="AA162" s="600"/>
    </row>
    <row r="163" spans="1:27">
      <c r="A163" s="182"/>
      <c r="B163" s="182"/>
      <c r="C163" s="182"/>
      <c r="D163" s="182"/>
      <c r="E163" s="182"/>
      <c r="F163" s="182"/>
      <c r="G163" s="182"/>
      <c r="H163" s="187"/>
      <c r="I163" s="182"/>
      <c r="J163" s="182"/>
      <c r="K163" s="600"/>
      <c r="L163" s="182"/>
      <c r="M163" s="182"/>
      <c r="N163" s="182"/>
      <c r="O163" s="182"/>
      <c r="P163" s="600"/>
      <c r="Q163" s="600"/>
      <c r="R163" s="600"/>
      <c r="S163" s="600"/>
      <c r="T163" s="600"/>
      <c r="U163" s="600"/>
      <c r="V163" s="182"/>
      <c r="W163" s="600"/>
      <c r="X163" s="182"/>
      <c r="Y163" s="600"/>
      <c r="Z163" s="182"/>
      <c r="AA163" s="600"/>
    </row>
    <row r="164" spans="1:27">
      <c r="A164" s="182"/>
      <c r="B164" s="182"/>
      <c r="C164" s="182"/>
      <c r="D164" s="182"/>
      <c r="E164" s="182"/>
      <c r="F164" s="182"/>
      <c r="G164" s="182"/>
      <c r="H164" s="187"/>
      <c r="I164" s="182"/>
      <c r="J164" s="182"/>
      <c r="K164" s="600"/>
      <c r="L164" s="182"/>
      <c r="M164" s="182"/>
      <c r="N164" s="182"/>
      <c r="O164" s="182"/>
      <c r="P164" s="600"/>
      <c r="Q164" s="600"/>
      <c r="R164" s="600"/>
      <c r="S164" s="600"/>
      <c r="T164" s="600"/>
      <c r="U164" s="600"/>
      <c r="V164" s="182"/>
      <c r="W164" s="600"/>
      <c r="X164" s="182"/>
      <c r="Y164" s="600"/>
      <c r="Z164" s="182"/>
      <c r="AA164" s="600"/>
    </row>
  </sheetData>
  <mergeCells count="15">
    <mergeCell ref="B2:H2"/>
    <mergeCell ref="K8:K9"/>
    <mergeCell ref="B100:C100"/>
    <mergeCell ref="B3:D3"/>
    <mergeCell ref="B4:D4"/>
    <mergeCell ref="B5:D5"/>
    <mergeCell ref="E3:H3"/>
    <mergeCell ref="E4:H4"/>
    <mergeCell ref="E5:H5"/>
    <mergeCell ref="B8:G9"/>
    <mergeCell ref="Q8:Q9"/>
    <mergeCell ref="W8:W9"/>
    <mergeCell ref="Y8:Y9"/>
    <mergeCell ref="AA8:AA9"/>
    <mergeCell ref="S7:T7"/>
  </mergeCells>
  <pageMargins left="0.7" right="0.7" top="0.75" bottom="0.75" header="0.3" footer="0.3"/>
  <pageSetup paperSize="9" scale="32" fitToHeight="0" orientation="landscape" r:id="rId1"/>
  <colBreaks count="1" manualBreakCount="1">
    <brk id="12" min="1" max="173"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21"/>
  <sheetViews>
    <sheetView topLeftCell="J1" zoomScale="90" zoomScaleNormal="90" workbookViewId="0">
      <selection activeCell="L3" sqref="L3"/>
    </sheetView>
  </sheetViews>
  <sheetFormatPr defaultRowHeight="14.25"/>
  <cols>
    <col min="1" max="1" width="4.28515625" style="7" customWidth="1"/>
    <col min="2" max="2" width="8.85546875" style="7" customWidth="1"/>
    <col min="3" max="7" width="9.140625" style="7"/>
    <col min="8" max="8" width="30.28515625" style="7" customWidth="1"/>
    <col min="9" max="9" width="28.42578125" style="7" customWidth="1"/>
    <col min="10" max="10" width="26" style="7" customWidth="1"/>
    <col min="11" max="11" width="13" style="7" customWidth="1"/>
    <col min="12" max="12" width="9.140625" style="7" customWidth="1"/>
    <col min="13" max="13" width="25" style="7" customWidth="1"/>
    <col min="14" max="14" width="13" style="7" customWidth="1"/>
    <col min="15" max="15" width="9.140625" style="7" customWidth="1"/>
    <col min="16" max="16" width="25" style="7" customWidth="1"/>
    <col min="17" max="17" width="16.5703125" style="7" customWidth="1"/>
    <col min="18" max="20" width="9.140625" style="7" customWidth="1"/>
    <col min="21" max="21" width="25" style="7" customWidth="1"/>
    <col min="22" max="22" width="13" style="7" customWidth="1"/>
    <col min="23" max="23" width="25" style="7" customWidth="1"/>
    <col min="24" max="24" width="13" style="7" customWidth="1"/>
    <col min="25" max="25" width="26.5703125" style="7" customWidth="1"/>
    <col min="26" max="26" width="13" style="7" customWidth="1"/>
    <col min="27" max="27" width="9.140625" style="7" customWidth="1"/>
    <col min="28" max="16384" width="9.140625" style="7"/>
  </cols>
  <sheetData>
    <row r="1" spans="1:28" ht="15" thickBot="1">
      <c r="A1" s="600"/>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row>
    <row r="2" spans="1:28" ht="15.75" thickBot="1">
      <c r="A2" s="600"/>
      <c r="B2" s="878" t="s">
        <v>454</v>
      </c>
      <c r="C2" s="879"/>
      <c r="D2" s="879"/>
      <c r="E2" s="879"/>
      <c r="F2" s="879"/>
      <c r="G2" s="879"/>
      <c r="H2" s="879"/>
      <c r="I2" s="879"/>
      <c r="J2" s="880"/>
      <c r="K2" s="600"/>
      <c r="L2" s="188"/>
      <c r="M2" s="188"/>
      <c r="N2" s="188"/>
      <c r="O2" s="188"/>
      <c r="P2" s="188"/>
      <c r="Q2" s="188"/>
      <c r="R2" s="188"/>
      <c r="S2" s="188"/>
      <c r="T2" s="188"/>
      <c r="U2" s="188"/>
      <c r="V2" s="188"/>
      <c r="W2" s="188"/>
      <c r="X2" s="188"/>
      <c r="Y2" s="188"/>
      <c r="Z2" s="188"/>
      <c r="AA2" s="188"/>
      <c r="AB2" s="188"/>
    </row>
    <row r="3" spans="1:28" ht="15">
      <c r="A3" s="600"/>
      <c r="B3" s="884" t="s">
        <v>1</v>
      </c>
      <c r="C3" s="885"/>
      <c r="D3" s="886"/>
      <c r="E3" s="890" t="str">
        <f>Instructions!C2</f>
        <v>(COMPANY NAME)</v>
      </c>
      <c r="F3" s="891"/>
      <c r="G3" s="891"/>
      <c r="H3" s="891"/>
      <c r="I3" s="891"/>
      <c r="J3" s="892"/>
      <c r="K3" s="600"/>
      <c r="L3" s="188"/>
      <c r="M3" s="777" t="s">
        <v>901</v>
      </c>
      <c r="N3" s="778"/>
      <c r="O3" s="778"/>
      <c r="P3" s="188"/>
      <c r="Q3" s="188"/>
      <c r="R3" s="188"/>
      <c r="S3" s="188"/>
      <c r="T3" s="188"/>
      <c r="U3" s="188"/>
      <c r="V3" s="188"/>
      <c r="W3" s="188"/>
      <c r="X3" s="188"/>
      <c r="Y3" s="188"/>
      <c r="Z3" s="188"/>
      <c r="AA3" s="188"/>
      <c r="AB3" s="188"/>
    </row>
    <row r="4" spans="1:28" ht="15">
      <c r="A4" s="600"/>
      <c r="B4" s="884" t="s">
        <v>2</v>
      </c>
      <c r="C4" s="885"/>
      <c r="D4" s="886"/>
      <c r="E4" s="860" t="str">
        <f>Instructions!C3</f>
        <v>DD MM YY (e.g. 30 September 2020)</v>
      </c>
      <c r="F4" s="861"/>
      <c r="G4" s="861"/>
      <c r="H4" s="861"/>
      <c r="I4" s="861"/>
      <c r="J4" s="862"/>
      <c r="K4" s="600"/>
      <c r="L4" s="188"/>
      <c r="M4" s="188"/>
      <c r="N4" s="188"/>
      <c r="O4" s="188"/>
      <c r="P4" s="188"/>
      <c r="Q4" s="188"/>
      <c r="R4" s="188"/>
      <c r="S4" s="188"/>
      <c r="T4" s="188"/>
      <c r="U4" s="188"/>
      <c r="V4" s="188"/>
      <c r="W4" s="188"/>
      <c r="X4" s="188"/>
      <c r="Y4" s="188"/>
      <c r="Z4" s="188"/>
      <c r="AA4" s="188"/>
      <c r="AB4" s="188"/>
    </row>
    <row r="5" spans="1:28" ht="15.75" thickBot="1">
      <c r="A5" s="600"/>
      <c r="B5" s="887" t="s">
        <v>3</v>
      </c>
      <c r="C5" s="888"/>
      <c r="D5" s="889"/>
      <c r="E5" s="863" t="str">
        <f>Instructions!C4</f>
        <v>(e.g. 3rd Quarter)</v>
      </c>
      <c r="F5" s="864"/>
      <c r="G5" s="864"/>
      <c r="H5" s="864"/>
      <c r="I5" s="864"/>
      <c r="J5" s="865"/>
      <c r="K5" s="600"/>
      <c r="L5" s="188"/>
      <c r="M5" s="188"/>
      <c r="N5" s="188"/>
      <c r="O5" s="188"/>
      <c r="P5" s="188"/>
      <c r="Q5" s="188"/>
      <c r="R5" s="188"/>
      <c r="S5" s="188"/>
      <c r="T5" s="188"/>
      <c r="U5" s="188"/>
      <c r="V5" s="188"/>
      <c r="W5" s="188"/>
      <c r="X5" s="188"/>
      <c r="Y5" s="188"/>
      <c r="Z5" s="188"/>
      <c r="AA5" s="188"/>
      <c r="AB5" s="188"/>
    </row>
    <row r="6" spans="1:28" ht="15.75" thickBot="1">
      <c r="A6" s="600"/>
      <c r="B6" s="322"/>
      <c r="C6" s="322"/>
      <c r="D6" s="323"/>
      <c r="E6" s="188"/>
      <c r="F6" s="188"/>
      <c r="G6" s="188"/>
      <c r="H6" s="188"/>
      <c r="I6" s="188"/>
      <c r="J6" s="188"/>
      <c r="K6" s="600"/>
      <c r="L6" s="188"/>
      <c r="M6" s="188"/>
      <c r="N6" s="188"/>
      <c r="O6" s="188"/>
      <c r="P6" s="821" t="s">
        <v>6</v>
      </c>
      <c r="Q6" s="822"/>
      <c r="R6" s="188"/>
      <c r="S6" s="188"/>
      <c r="T6" s="188"/>
      <c r="U6" s="188"/>
      <c r="V6" s="188"/>
      <c r="W6" s="188"/>
      <c r="X6" s="188"/>
      <c r="Y6" s="188"/>
      <c r="Z6" s="188"/>
      <c r="AA6" s="188"/>
      <c r="AB6" s="188"/>
    </row>
    <row r="7" spans="1:28" ht="30">
      <c r="A7" s="600"/>
      <c r="B7" s="881" t="s">
        <v>298</v>
      </c>
      <c r="C7" s="882"/>
      <c r="D7" s="882"/>
      <c r="E7" s="882"/>
      <c r="F7" s="882"/>
      <c r="G7" s="883"/>
      <c r="H7" s="106" t="s">
        <v>299</v>
      </c>
      <c r="I7" s="106" t="s">
        <v>300</v>
      </c>
      <c r="J7" s="106" t="s">
        <v>301</v>
      </c>
      <c r="K7" s="816" t="s">
        <v>891</v>
      </c>
      <c r="L7" s="188"/>
      <c r="M7" s="106" t="str">
        <f>SOCI!P8</f>
        <v>DD MM YYYY to DD MM YYYY</v>
      </c>
      <c r="N7" s="816" t="s">
        <v>891</v>
      </c>
      <c r="O7" s="188"/>
      <c r="P7" s="363" t="s">
        <v>11</v>
      </c>
      <c r="Q7" s="698" t="s">
        <v>12</v>
      </c>
      <c r="R7" s="188"/>
      <c r="S7" s="188"/>
      <c r="T7" s="188"/>
      <c r="U7" s="106" t="str">
        <f>SOCI!V8</f>
        <v>DD MM YYYY to DD MM YYYY</v>
      </c>
      <c r="V7" s="816" t="s">
        <v>853</v>
      </c>
      <c r="W7" s="106" t="str">
        <f>SOCI!X8</f>
        <v>DD MM YYYY to DD MM YYYY</v>
      </c>
      <c r="X7" s="816" t="s">
        <v>853</v>
      </c>
      <c r="Y7" s="106" t="str">
        <f>SOCI!Z8</f>
        <v>DD MM YYYY to DD MM YYYY</v>
      </c>
      <c r="Z7" s="816" t="s">
        <v>853</v>
      </c>
      <c r="AA7" s="188"/>
      <c r="AB7" s="188"/>
    </row>
    <row r="8" spans="1:28" ht="30.75" thickBot="1">
      <c r="A8" s="600"/>
      <c r="B8" s="764"/>
      <c r="C8" s="324"/>
      <c r="D8" s="324"/>
      <c r="E8" s="324"/>
      <c r="F8" s="324"/>
      <c r="G8" s="765"/>
      <c r="H8" s="325" t="s">
        <v>304</v>
      </c>
      <c r="I8" s="325" t="s">
        <v>14</v>
      </c>
      <c r="J8" s="325" t="s">
        <v>897</v>
      </c>
      <c r="K8" s="817"/>
      <c r="L8" s="188"/>
      <c r="M8" s="325" t="s">
        <v>16</v>
      </c>
      <c r="N8" s="817"/>
      <c r="O8" s="188"/>
      <c r="P8" s="364" t="s">
        <v>488</v>
      </c>
      <c r="Q8" s="568" t="s">
        <v>489</v>
      </c>
      <c r="R8" s="188"/>
      <c r="S8" s="188"/>
      <c r="T8" s="188"/>
      <c r="U8" s="325" t="s">
        <v>490</v>
      </c>
      <c r="V8" s="817"/>
      <c r="W8" s="325" t="s">
        <v>481</v>
      </c>
      <c r="X8" s="817"/>
      <c r="Y8" s="325" t="s">
        <v>21</v>
      </c>
      <c r="Z8" s="817"/>
      <c r="AA8" s="188"/>
      <c r="AB8" s="188"/>
    </row>
    <row r="9" spans="1:28">
      <c r="A9" s="600"/>
      <c r="B9" s="872" t="s">
        <v>530</v>
      </c>
      <c r="C9" s="873"/>
      <c r="D9" s="873"/>
      <c r="E9" s="873"/>
      <c r="F9" s="873"/>
      <c r="G9" s="874"/>
      <c r="H9" s="327">
        <v>0</v>
      </c>
      <c r="I9" s="327">
        <v>0</v>
      </c>
      <c r="J9" s="328">
        <f t="shared" ref="J9:J18" si="0">H9+I9</f>
        <v>0</v>
      </c>
      <c r="K9" s="674">
        <f>IFERROR(J9/$J$19,0)</f>
        <v>0</v>
      </c>
      <c r="L9" s="188"/>
      <c r="M9" s="327">
        <v>0</v>
      </c>
      <c r="N9" s="674">
        <f>IFERROR(M9/$M$19,0)</f>
        <v>0</v>
      </c>
      <c r="O9" s="188"/>
      <c r="P9" s="327">
        <f>J9-M9</f>
        <v>0</v>
      </c>
      <c r="Q9" s="670">
        <f>IFERROR(P9/M9,0)</f>
        <v>0</v>
      </c>
      <c r="R9" s="188"/>
      <c r="S9" s="188"/>
      <c r="T9" s="188"/>
      <c r="U9" s="327">
        <v>0</v>
      </c>
      <c r="V9" s="674">
        <f>IFERROR(U9/$U$19,0)</f>
        <v>0</v>
      </c>
      <c r="W9" s="327">
        <v>0</v>
      </c>
      <c r="X9" s="674">
        <f>IFERROR(W9/$W$19,0)</f>
        <v>0</v>
      </c>
      <c r="Y9" s="327">
        <v>0</v>
      </c>
      <c r="Z9" s="674">
        <f>IFERROR(Y9/$Y$19,0)</f>
        <v>0</v>
      </c>
      <c r="AA9" s="188"/>
      <c r="AB9" s="188"/>
    </row>
    <row r="10" spans="1:28">
      <c r="A10" s="600"/>
      <c r="B10" s="872" t="s">
        <v>531</v>
      </c>
      <c r="C10" s="873"/>
      <c r="D10" s="873"/>
      <c r="E10" s="873"/>
      <c r="F10" s="873"/>
      <c r="G10" s="874"/>
      <c r="H10" s="327">
        <v>0</v>
      </c>
      <c r="I10" s="327">
        <v>0</v>
      </c>
      <c r="J10" s="328">
        <f t="shared" si="0"/>
        <v>0</v>
      </c>
      <c r="K10" s="674">
        <f t="shared" ref="K10:K19" si="1">IFERROR(J10/$J$19,0)</f>
        <v>0</v>
      </c>
      <c r="L10" s="188"/>
      <c r="M10" s="327">
        <v>0</v>
      </c>
      <c r="N10" s="674">
        <f t="shared" ref="N10:N18" si="2">IFERROR(M10/$M$19,0)</f>
        <v>0</v>
      </c>
      <c r="O10" s="188"/>
      <c r="P10" s="327">
        <f t="shared" ref="P10:P18" si="3">J10-M10</f>
        <v>0</v>
      </c>
      <c r="Q10" s="670">
        <f t="shared" ref="Q10:Q18" si="4">IFERROR(P10/M10,0)</f>
        <v>0</v>
      </c>
      <c r="R10" s="188"/>
      <c r="S10" s="188"/>
      <c r="T10" s="188"/>
      <c r="U10" s="327">
        <v>0</v>
      </c>
      <c r="V10" s="674">
        <f>IFERROR(U10/$U$19,0)</f>
        <v>0</v>
      </c>
      <c r="W10" s="327">
        <v>0</v>
      </c>
      <c r="X10" s="674">
        <f t="shared" ref="X10:X19" si="5">IFERROR(W10/$W$19,0)</f>
        <v>0</v>
      </c>
      <c r="Y10" s="327">
        <v>0</v>
      </c>
      <c r="Z10" s="674">
        <f t="shared" ref="Z10:Z19" si="6">IFERROR(Y10/$Y$19,0)</f>
        <v>0</v>
      </c>
      <c r="AA10" s="188"/>
      <c r="AB10" s="188"/>
    </row>
    <row r="11" spans="1:28">
      <c r="A11" s="600"/>
      <c r="B11" s="872" t="s">
        <v>532</v>
      </c>
      <c r="C11" s="873"/>
      <c r="D11" s="873"/>
      <c r="E11" s="873"/>
      <c r="F11" s="873"/>
      <c r="G11" s="874"/>
      <c r="H11" s="327">
        <v>0</v>
      </c>
      <c r="I11" s="327">
        <v>0</v>
      </c>
      <c r="J11" s="328">
        <f t="shared" si="0"/>
        <v>0</v>
      </c>
      <c r="K11" s="674">
        <f t="shared" si="1"/>
        <v>0</v>
      </c>
      <c r="L11" s="188"/>
      <c r="M11" s="327">
        <v>0</v>
      </c>
      <c r="N11" s="674">
        <f t="shared" si="2"/>
        <v>0</v>
      </c>
      <c r="O11" s="188"/>
      <c r="P11" s="327">
        <f t="shared" si="3"/>
        <v>0</v>
      </c>
      <c r="Q11" s="670">
        <f t="shared" si="4"/>
        <v>0</v>
      </c>
      <c r="R11" s="188"/>
      <c r="S11" s="188"/>
      <c r="T11" s="188"/>
      <c r="U11" s="327">
        <v>0</v>
      </c>
      <c r="V11" s="674">
        <f t="shared" ref="V11:V19" si="7">IFERROR(U11/$U$19,0)</f>
        <v>0</v>
      </c>
      <c r="W11" s="327">
        <v>0</v>
      </c>
      <c r="X11" s="674">
        <f t="shared" si="5"/>
        <v>0</v>
      </c>
      <c r="Y11" s="327">
        <v>0</v>
      </c>
      <c r="Z11" s="674">
        <f t="shared" si="6"/>
        <v>0</v>
      </c>
      <c r="AA11" s="188"/>
      <c r="AB11" s="188"/>
    </row>
    <row r="12" spans="1:28">
      <c r="A12" s="600"/>
      <c r="B12" s="872" t="s">
        <v>533</v>
      </c>
      <c r="C12" s="873"/>
      <c r="D12" s="873"/>
      <c r="E12" s="873"/>
      <c r="F12" s="873"/>
      <c r="G12" s="874"/>
      <c r="H12" s="327">
        <v>0</v>
      </c>
      <c r="I12" s="327">
        <v>0</v>
      </c>
      <c r="J12" s="328">
        <f t="shared" si="0"/>
        <v>0</v>
      </c>
      <c r="K12" s="674">
        <f t="shared" si="1"/>
        <v>0</v>
      </c>
      <c r="L12" s="188"/>
      <c r="M12" s="327">
        <v>0</v>
      </c>
      <c r="N12" s="674">
        <f t="shared" si="2"/>
        <v>0</v>
      </c>
      <c r="O12" s="188"/>
      <c r="P12" s="327">
        <f t="shared" si="3"/>
        <v>0</v>
      </c>
      <c r="Q12" s="670">
        <f t="shared" si="4"/>
        <v>0</v>
      </c>
      <c r="R12" s="188"/>
      <c r="S12" s="188"/>
      <c r="T12" s="188"/>
      <c r="U12" s="327">
        <v>0</v>
      </c>
      <c r="V12" s="674">
        <f t="shared" si="7"/>
        <v>0</v>
      </c>
      <c r="W12" s="327">
        <v>0</v>
      </c>
      <c r="X12" s="674">
        <f t="shared" si="5"/>
        <v>0</v>
      </c>
      <c r="Y12" s="327">
        <v>0</v>
      </c>
      <c r="Z12" s="674">
        <f t="shared" si="6"/>
        <v>0</v>
      </c>
      <c r="AA12" s="188"/>
      <c r="AB12" s="188"/>
    </row>
    <row r="13" spans="1:28">
      <c r="A13" s="600"/>
      <c r="B13" s="872" t="s">
        <v>534</v>
      </c>
      <c r="C13" s="873"/>
      <c r="D13" s="873"/>
      <c r="E13" s="873"/>
      <c r="F13" s="873"/>
      <c r="G13" s="874"/>
      <c r="H13" s="327">
        <v>0</v>
      </c>
      <c r="I13" s="327">
        <v>0</v>
      </c>
      <c r="J13" s="328">
        <f t="shared" si="0"/>
        <v>0</v>
      </c>
      <c r="K13" s="674">
        <f t="shared" si="1"/>
        <v>0</v>
      </c>
      <c r="L13" s="188"/>
      <c r="M13" s="327">
        <v>0</v>
      </c>
      <c r="N13" s="674">
        <f t="shared" si="2"/>
        <v>0</v>
      </c>
      <c r="O13" s="188"/>
      <c r="P13" s="327">
        <f t="shared" si="3"/>
        <v>0</v>
      </c>
      <c r="Q13" s="670">
        <f t="shared" si="4"/>
        <v>0</v>
      </c>
      <c r="R13" s="188"/>
      <c r="S13" s="188"/>
      <c r="T13" s="188"/>
      <c r="U13" s="327">
        <v>0</v>
      </c>
      <c r="V13" s="674">
        <f t="shared" si="7"/>
        <v>0</v>
      </c>
      <c r="W13" s="327">
        <v>0</v>
      </c>
      <c r="X13" s="674">
        <f t="shared" si="5"/>
        <v>0</v>
      </c>
      <c r="Y13" s="327">
        <v>0</v>
      </c>
      <c r="Z13" s="674">
        <f t="shared" si="6"/>
        <v>0</v>
      </c>
      <c r="AA13" s="188"/>
      <c r="AB13" s="188"/>
    </row>
    <row r="14" spans="1:28">
      <c r="A14" s="600"/>
      <c r="B14" s="872" t="s">
        <v>535</v>
      </c>
      <c r="C14" s="873"/>
      <c r="D14" s="873"/>
      <c r="E14" s="873"/>
      <c r="F14" s="873"/>
      <c r="G14" s="874"/>
      <c r="H14" s="327">
        <v>0</v>
      </c>
      <c r="I14" s="327">
        <v>0</v>
      </c>
      <c r="J14" s="328">
        <f t="shared" si="0"/>
        <v>0</v>
      </c>
      <c r="K14" s="674">
        <f t="shared" si="1"/>
        <v>0</v>
      </c>
      <c r="L14" s="188"/>
      <c r="M14" s="327">
        <v>0</v>
      </c>
      <c r="N14" s="674">
        <f t="shared" si="2"/>
        <v>0</v>
      </c>
      <c r="O14" s="188"/>
      <c r="P14" s="327">
        <f t="shared" si="3"/>
        <v>0</v>
      </c>
      <c r="Q14" s="670">
        <f t="shared" si="4"/>
        <v>0</v>
      </c>
      <c r="R14" s="188"/>
      <c r="S14" s="188"/>
      <c r="T14" s="188"/>
      <c r="U14" s="327">
        <v>0</v>
      </c>
      <c r="V14" s="674">
        <f t="shared" si="7"/>
        <v>0</v>
      </c>
      <c r="W14" s="327">
        <v>0</v>
      </c>
      <c r="X14" s="674">
        <f t="shared" si="5"/>
        <v>0</v>
      </c>
      <c r="Y14" s="327">
        <v>0</v>
      </c>
      <c r="Z14" s="674">
        <f t="shared" si="6"/>
        <v>0</v>
      </c>
      <c r="AA14" s="188"/>
      <c r="AB14" s="188"/>
    </row>
    <row r="15" spans="1:28">
      <c r="A15" s="600"/>
      <c r="B15" s="872" t="s">
        <v>536</v>
      </c>
      <c r="C15" s="873"/>
      <c r="D15" s="873"/>
      <c r="E15" s="873"/>
      <c r="F15" s="873"/>
      <c r="G15" s="874"/>
      <c r="H15" s="327">
        <v>0</v>
      </c>
      <c r="I15" s="327">
        <v>0</v>
      </c>
      <c r="J15" s="328">
        <f t="shared" si="0"/>
        <v>0</v>
      </c>
      <c r="K15" s="674">
        <f t="shared" si="1"/>
        <v>0</v>
      </c>
      <c r="L15" s="188"/>
      <c r="M15" s="327">
        <v>0</v>
      </c>
      <c r="N15" s="674">
        <f t="shared" si="2"/>
        <v>0</v>
      </c>
      <c r="O15" s="188"/>
      <c r="P15" s="327">
        <f t="shared" si="3"/>
        <v>0</v>
      </c>
      <c r="Q15" s="670">
        <f t="shared" si="4"/>
        <v>0</v>
      </c>
      <c r="R15" s="188"/>
      <c r="S15" s="188"/>
      <c r="T15" s="188"/>
      <c r="U15" s="327">
        <v>0</v>
      </c>
      <c r="V15" s="674">
        <f t="shared" si="7"/>
        <v>0</v>
      </c>
      <c r="W15" s="327">
        <v>0</v>
      </c>
      <c r="X15" s="674">
        <f t="shared" si="5"/>
        <v>0</v>
      </c>
      <c r="Y15" s="327">
        <v>0</v>
      </c>
      <c r="Z15" s="674">
        <f t="shared" si="6"/>
        <v>0</v>
      </c>
      <c r="AA15" s="188"/>
      <c r="AB15" s="188"/>
    </row>
    <row r="16" spans="1:28">
      <c r="A16" s="600"/>
      <c r="B16" s="872" t="s">
        <v>537</v>
      </c>
      <c r="C16" s="873"/>
      <c r="D16" s="873"/>
      <c r="E16" s="873"/>
      <c r="F16" s="873"/>
      <c r="G16" s="874"/>
      <c r="H16" s="327">
        <v>0</v>
      </c>
      <c r="I16" s="327">
        <v>0</v>
      </c>
      <c r="J16" s="328">
        <f t="shared" si="0"/>
        <v>0</v>
      </c>
      <c r="K16" s="674">
        <f t="shared" si="1"/>
        <v>0</v>
      </c>
      <c r="L16" s="188"/>
      <c r="M16" s="327">
        <v>0</v>
      </c>
      <c r="N16" s="674">
        <f t="shared" si="2"/>
        <v>0</v>
      </c>
      <c r="O16" s="188"/>
      <c r="P16" s="327">
        <f t="shared" si="3"/>
        <v>0</v>
      </c>
      <c r="Q16" s="670">
        <f t="shared" si="4"/>
        <v>0</v>
      </c>
      <c r="R16" s="188"/>
      <c r="S16" s="188"/>
      <c r="T16" s="188"/>
      <c r="U16" s="327">
        <v>0</v>
      </c>
      <c r="V16" s="674">
        <f t="shared" si="7"/>
        <v>0</v>
      </c>
      <c r="W16" s="327">
        <v>0</v>
      </c>
      <c r="X16" s="674">
        <f t="shared" si="5"/>
        <v>0</v>
      </c>
      <c r="Y16" s="327">
        <v>0</v>
      </c>
      <c r="Z16" s="674">
        <f t="shared" si="6"/>
        <v>0</v>
      </c>
      <c r="AA16" s="188"/>
      <c r="AB16" s="188"/>
    </row>
    <row r="17" spans="1:28">
      <c r="A17" s="600"/>
      <c r="B17" s="872" t="s">
        <v>538</v>
      </c>
      <c r="C17" s="873"/>
      <c r="D17" s="873"/>
      <c r="E17" s="873"/>
      <c r="F17" s="873"/>
      <c r="G17" s="874"/>
      <c r="H17" s="327">
        <v>0</v>
      </c>
      <c r="I17" s="327">
        <v>0</v>
      </c>
      <c r="J17" s="328">
        <f t="shared" si="0"/>
        <v>0</v>
      </c>
      <c r="K17" s="674">
        <f t="shared" si="1"/>
        <v>0</v>
      </c>
      <c r="L17" s="188"/>
      <c r="M17" s="327">
        <v>0</v>
      </c>
      <c r="N17" s="674">
        <f t="shared" si="2"/>
        <v>0</v>
      </c>
      <c r="O17" s="188"/>
      <c r="P17" s="327">
        <f t="shared" si="3"/>
        <v>0</v>
      </c>
      <c r="Q17" s="670">
        <f t="shared" si="4"/>
        <v>0</v>
      </c>
      <c r="R17" s="188"/>
      <c r="S17" s="188"/>
      <c r="T17" s="188"/>
      <c r="U17" s="327">
        <v>0</v>
      </c>
      <c r="V17" s="674">
        <f t="shared" si="7"/>
        <v>0</v>
      </c>
      <c r="W17" s="327">
        <v>0</v>
      </c>
      <c r="X17" s="674">
        <f t="shared" si="5"/>
        <v>0</v>
      </c>
      <c r="Y17" s="327">
        <v>0</v>
      </c>
      <c r="Z17" s="674">
        <f t="shared" si="6"/>
        <v>0</v>
      </c>
      <c r="AA17" s="188"/>
      <c r="AB17" s="188"/>
    </row>
    <row r="18" spans="1:28" ht="15" thickBot="1">
      <c r="A18" s="600"/>
      <c r="B18" s="875" t="s">
        <v>539</v>
      </c>
      <c r="C18" s="876"/>
      <c r="D18" s="876"/>
      <c r="E18" s="876"/>
      <c r="F18" s="876"/>
      <c r="G18" s="877"/>
      <c r="H18" s="329">
        <v>0</v>
      </c>
      <c r="I18" s="329">
        <v>0</v>
      </c>
      <c r="J18" s="328">
        <f t="shared" si="0"/>
        <v>0</v>
      </c>
      <c r="K18" s="674">
        <f t="shared" si="1"/>
        <v>0</v>
      </c>
      <c r="L18" s="188"/>
      <c r="M18" s="329">
        <v>0</v>
      </c>
      <c r="N18" s="674">
        <f t="shared" si="2"/>
        <v>0</v>
      </c>
      <c r="O18" s="188"/>
      <c r="P18" s="329">
        <f t="shared" si="3"/>
        <v>0</v>
      </c>
      <c r="Q18" s="671">
        <f t="shared" si="4"/>
        <v>0</v>
      </c>
      <c r="R18" s="188"/>
      <c r="S18" s="188"/>
      <c r="T18" s="188"/>
      <c r="U18" s="329">
        <v>0</v>
      </c>
      <c r="V18" s="674">
        <f t="shared" si="7"/>
        <v>0</v>
      </c>
      <c r="W18" s="329">
        <v>0</v>
      </c>
      <c r="X18" s="674">
        <f t="shared" si="5"/>
        <v>0</v>
      </c>
      <c r="Y18" s="329">
        <v>0</v>
      </c>
      <c r="Z18" s="674">
        <f t="shared" si="6"/>
        <v>0</v>
      </c>
      <c r="AA18" s="188"/>
      <c r="AB18" s="188"/>
    </row>
    <row r="19" spans="1:28" ht="15.75" thickBot="1">
      <c r="A19" s="600"/>
      <c r="B19" s="330" t="s">
        <v>455</v>
      </c>
      <c r="C19" s="331"/>
      <c r="D19" s="332"/>
      <c r="E19" s="318"/>
      <c r="F19" s="318"/>
      <c r="G19" s="318"/>
      <c r="H19" s="333">
        <f>SUM(H9:H18)</f>
        <v>0</v>
      </c>
      <c r="I19" s="333">
        <f>SUM(I9:I18)</f>
        <v>0</v>
      </c>
      <c r="J19" s="333">
        <f>SUM(J9:J18)</f>
        <v>0</v>
      </c>
      <c r="K19" s="672">
        <f t="shared" si="1"/>
        <v>0</v>
      </c>
      <c r="L19" s="188"/>
      <c r="M19" s="333">
        <f>SUM(M9:M18)</f>
        <v>0</v>
      </c>
      <c r="N19" s="672">
        <f>IFERROR(M19/$M$19,0)</f>
        <v>0</v>
      </c>
      <c r="O19" s="188"/>
      <c r="P19" s="333">
        <f t="shared" ref="P19" si="8">J19-M19</f>
        <v>0</v>
      </c>
      <c r="Q19" s="672">
        <f t="shared" ref="Q19" si="9">IFERROR(P19/M19,0)</f>
        <v>0</v>
      </c>
      <c r="R19" s="188"/>
      <c r="S19" s="188"/>
      <c r="T19" s="188"/>
      <c r="U19" s="333">
        <f>SUM(U9:U18)</f>
        <v>0</v>
      </c>
      <c r="V19" s="672">
        <f t="shared" si="7"/>
        <v>0</v>
      </c>
      <c r="W19" s="333">
        <f>SUM(W9:W18)</f>
        <v>0</v>
      </c>
      <c r="X19" s="672">
        <f t="shared" si="5"/>
        <v>0</v>
      </c>
      <c r="Y19" s="333">
        <f t="shared" ref="Y19" si="10">SUM(Y9:Y18)</f>
        <v>0</v>
      </c>
      <c r="Z19" s="672">
        <f t="shared" si="6"/>
        <v>0</v>
      </c>
      <c r="AA19" s="188"/>
      <c r="AB19" s="188"/>
    </row>
    <row r="20" spans="1:28" ht="15">
      <c r="A20" s="600"/>
      <c r="B20" s="322"/>
      <c r="C20" s="322"/>
      <c r="D20" s="323"/>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row>
    <row r="21" spans="1:28">
      <c r="A21" s="600"/>
      <c r="B21" s="600"/>
      <c r="C21" s="600"/>
      <c r="D21" s="600"/>
      <c r="E21" s="600"/>
      <c r="F21" s="600"/>
      <c r="G21" s="600"/>
      <c r="H21" s="600"/>
      <c r="I21" s="600"/>
      <c r="J21" s="600"/>
      <c r="K21" s="600"/>
      <c r="L21" s="600"/>
      <c r="M21" s="600"/>
      <c r="N21" s="600"/>
      <c r="O21" s="600"/>
      <c r="P21" s="600"/>
      <c r="Q21" s="600"/>
      <c r="R21" s="600"/>
      <c r="S21" s="600"/>
      <c r="T21" s="600"/>
      <c r="U21" s="600"/>
      <c r="V21" s="600"/>
      <c r="W21" s="600"/>
      <c r="X21" s="600"/>
      <c r="Y21" s="600"/>
      <c r="Z21" s="600"/>
      <c r="AA21" s="600"/>
      <c r="AB21" s="600"/>
    </row>
  </sheetData>
  <mergeCells count="24">
    <mergeCell ref="B2:J2"/>
    <mergeCell ref="B7:G7"/>
    <mergeCell ref="B3:D3"/>
    <mergeCell ref="B4:D4"/>
    <mergeCell ref="B5:D5"/>
    <mergeCell ref="E3:J3"/>
    <mergeCell ref="E4:J4"/>
    <mergeCell ref="E5:J5"/>
    <mergeCell ref="Z7:Z8"/>
    <mergeCell ref="N7:N8"/>
    <mergeCell ref="P6:Q6"/>
    <mergeCell ref="K7:K8"/>
    <mergeCell ref="V7:V8"/>
    <mergeCell ref="X7:X8"/>
    <mergeCell ref="B9:G9"/>
    <mergeCell ref="B10:G10"/>
    <mergeCell ref="B11:G11"/>
    <mergeCell ref="B12:G12"/>
    <mergeCell ref="B13:G13"/>
    <mergeCell ref="B14:G14"/>
    <mergeCell ref="B15:G15"/>
    <mergeCell ref="B16:G16"/>
    <mergeCell ref="B17:G17"/>
    <mergeCell ref="B18:G18"/>
  </mergeCells>
  <pageMargins left="0.7" right="0.7" top="0.75" bottom="0.75" header="0.3" footer="0.3"/>
  <pageSetup paperSize="9" scale="58" orientation="portrait" r:id="rId1"/>
  <colBreaks count="1" manualBreakCount="1">
    <brk id="24" min="1" max="3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P266"/>
  <sheetViews>
    <sheetView topLeftCell="A253" workbookViewId="0">
      <selection activeCell="F263" sqref="F263"/>
    </sheetView>
  </sheetViews>
  <sheetFormatPr defaultColWidth="9.140625" defaultRowHeight="14.25"/>
  <cols>
    <col min="1" max="1" width="5.42578125" style="7" customWidth="1"/>
    <col min="2" max="6" width="9.140625" style="7"/>
    <col min="7" max="7" width="68.42578125" style="7" customWidth="1"/>
    <col min="8" max="48" width="21" style="7" customWidth="1"/>
    <col min="49" max="49" width="13.7109375" style="575" customWidth="1"/>
    <col min="50" max="50" width="9.42578125" style="32" customWidth="1"/>
    <col min="51" max="51" width="22.140625" style="32" customWidth="1"/>
    <col min="52" max="52" width="13.7109375" style="575" customWidth="1"/>
    <col min="53" max="53" width="22.140625" style="36" customWidth="1"/>
    <col min="54" max="54" width="13.7109375" style="575" customWidth="1"/>
    <col min="55" max="55" width="22.140625" style="7" customWidth="1"/>
    <col min="56" max="56" width="13.7109375" style="575" customWidth="1"/>
    <col min="57" max="57" width="22.140625" style="7" customWidth="1"/>
    <col min="58" max="58" width="13.7109375" style="575" customWidth="1"/>
    <col min="59" max="68" width="21" style="32" customWidth="1"/>
    <col min="69" max="16384" width="9.140625" style="32"/>
  </cols>
  <sheetData>
    <row r="1" spans="1:68" ht="15" thickBot="1">
      <c r="A1" s="182"/>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321"/>
      <c r="AX1" s="182"/>
      <c r="AY1" s="182"/>
      <c r="AZ1" s="321"/>
      <c r="BA1" s="188"/>
      <c r="BB1" s="321"/>
      <c r="BC1" s="182"/>
      <c r="BD1" s="321"/>
      <c r="BE1" s="182"/>
      <c r="BF1" s="321"/>
      <c r="BG1" s="182"/>
    </row>
    <row r="2" spans="1:68" ht="15.75" thickBot="1">
      <c r="A2" s="182"/>
      <c r="B2" s="846" t="s">
        <v>463</v>
      </c>
      <c r="C2" s="847"/>
      <c r="D2" s="847"/>
      <c r="E2" s="847"/>
      <c r="F2" s="847"/>
      <c r="G2" s="847"/>
      <c r="H2" s="847"/>
      <c r="I2" s="848"/>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321"/>
      <c r="AX2" s="182"/>
      <c r="AY2" s="182"/>
      <c r="AZ2" s="321"/>
      <c r="BA2" s="188"/>
      <c r="BB2" s="321"/>
      <c r="BC2" s="182"/>
      <c r="BD2" s="321"/>
      <c r="BE2" s="182"/>
      <c r="BF2" s="321"/>
      <c r="BG2" s="182"/>
    </row>
    <row r="3" spans="1:68" ht="15">
      <c r="A3" s="182"/>
      <c r="B3" s="851" t="s">
        <v>1</v>
      </c>
      <c r="C3" s="852"/>
      <c r="D3" s="853"/>
      <c r="E3" s="857" t="str">
        <f>Instructions!C2</f>
        <v>(COMPANY NAME)</v>
      </c>
      <c r="F3" s="858"/>
      <c r="G3" s="858"/>
      <c r="H3" s="858"/>
      <c r="I3" s="859"/>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321"/>
      <c r="AX3" s="182"/>
      <c r="AY3" s="182"/>
      <c r="AZ3" s="321"/>
      <c r="BA3" s="188"/>
      <c r="BB3" s="321"/>
      <c r="BC3" s="182"/>
      <c r="BD3" s="321"/>
      <c r="BE3" s="182"/>
      <c r="BF3" s="321"/>
      <c r="BG3" s="182"/>
    </row>
    <row r="4" spans="1:68" ht="15">
      <c r="A4" s="182"/>
      <c r="B4" s="851" t="s">
        <v>2</v>
      </c>
      <c r="C4" s="852"/>
      <c r="D4" s="853"/>
      <c r="E4" s="860" t="str">
        <f>Instructions!C3</f>
        <v>DD MM YY (e.g. 30 September 2020)</v>
      </c>
      <c r="F4" s="861"/>
      <c r="G4" s="861"/>
      <c r="H4" s="861"/>
      <c r="I4" s="86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321"/>
      <c r="AX4" s="182"/>
      <c r="AY4" s="182"/>
      <c r="AZ4" s="321"/>
      <c r="BA4" s="188"/>
      <c r="BB4" s="321"/>
      <c r="BC4" s="182"/>
      <c r="BD4" s="321"/>
      <c r="BE4" s="182"/>
      <c r="BF4" s="321"/>
      <c r="BG4" s="182"/>
    </row>
    <row r="5" spans="1:68" ht="15.75" thickBot="1">
      <c r="A5" s="182"/>
      <c r="B5" s="854" t="s">
        <v>3</v>
      </c>
      <c r="C5" s="855"/>
      <c r="D5" s="856"/>
      <c r="E5" s="863" t="str">
        <f>Instructions!C4</f>
        <v>(e.g. 3rd Quarter)</v>
      </c>
      <c r="F5" s="864"/>
      <c r="G5" s="864"/>
      <c r="H5" s="864"/>
      <c r="I5" s="865"/>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321"/>
      <c r="AX5" s="182"/>
      <c r="AY5" s="777" t="s">
        <v>902</v>
      </c>
      <c r="AZ5" s="778"/>
      <c r="BA5" s="778"/>
      <c r="BB5" s="321"/>
      <c r="BC5" s="182"/>
      <c r="BD5" s="321"/>
      <c r="BE5" s="182"/>
      <c r="BF5" s="321"/>
      <c r="BG5" s="182"/>
    </row>
    <row r="6" spans="1:68">
      <c r="A6" s="182"/>
      <c r="B6" s="182"/>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321"/>
      <c r="AX6" s="182"/>
      <c r="AY6" s="182"/>
      <c r="AZ6" s="321"/>
      <c r="BA6" s="188"/>
      <c r="BB6" s="321"/>
      <c r="BC6" s="182"/>
      <c r="BD6" s="321"/>
      <c r="BE6" s="182"/>
      <c r="BF6" s="321"/>
      <c r="BG6" s="182"/>
    </row>
    <row r="7" spans="1:68" ht="15" thickBot="1">
      <c r="A7" s="182"/>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321"/>
      <c r="AX7" s="182"/>
      <c r="AY7" s="182"/>
      <c r="AZ7" s="321"/>
      <c r="BA7" s="188"/>
      <c r="BB7" s="321"/>
      <c r="BC7" s="182"/>
      <c r="BD7" s="321"/>
      <c r="BE7" s="182"/>
      <c r="BF7" s="321"/>
      <c r="BG7" s="182"/>
    </row>
    <row r="8" spans="1:68" s="36" customFormat="1" ht="18" customHeight="1" thickBot="1">
      <c r="A8" s="182"/>
      <c r="B8" s="899" t="s">
        <v>464</v>
      </c>
      <c r="C8" s="900"/>
      <c r="D8" s="900"/>
      <c r="E8" s="900"/>
      <c r="F8" s="900"/>
      <c r="G8" s="900"/>
      <c r="H8" s="897" t="s">
        <v>465</v>
      </c>
      <c r="I8" s="897"/>
      <c r="J8" s="897"/>
      <c r="K8" s="897"/>
      <c r="L8" s="897"/>
      <c r="M8" s="897"/>
      <c r="N8" s="897"/>
      <c r="O8" s="897"/>
      <c r="P8" s="897"/>
      <c r="Q8" s="897"/>
      <c r="R8" s="897"/>
      <c r="S8" s="897"/>
      <c r="T8" s="897"/>
      <c r="U8" s="897"/>
      <c r="V8" s="897"/>
      <c r="W8" s="897"/>
      <c r="X8" s="897"/>
      <c r="Y8" s="897"/>
      <c r="Z8" s="897"/>
      <c r="AA8" s="897"/>
      <c r="AB8" s="897"/>
      <c r="AC8" s="897"/>
      <c r="AD8" s="897"/>
      <c r="AE8" s="897"/>
      <c r="AF8" s="897"/>
      <c r="AG8" s="897"/>
      <c r="AH8" s="897"/>
      <c r="AI8" s="897"/>
      <c r="AJ8" s="897"/>
      <c r="AK8" s="897"/>
      <c r="AL8" s="897"/>
      <c r="AM8" s="897"/>
      <c r="AN8" s="897"/>
      <c r="AO8" s="897"/>
      <c r="AP8" s="897"/>
      <c r="AQ8" s="897"/>
      <c r="AR8" s="897"/>
      <c r="AS8" s="897"/>
      <c r="AT8" s="897"/>
      <c r="AU8" s="897"/>
      <c r="AV8" s="898"/>
      <c r="AW8" s="904" t="s">
        <v>891</v>
      </c>
      <c r="AX8" s="198"/>
      <c r="AY8" s="893" t="str">
        <f>SOFP!O9</f>
        <v xml:space="preserve">DD MM YYYY </v>
      </c>
      <c r="AZ8" s="906" t="s">
        <v>853</v>
      </c>
      <c r="BA8" s="895" t="str">
        <f>SOFP!U9</f>
        <v>DD MM YYY</v>
      </c>
      <c r="BB8" s="906" t="s">
        <v>891</v>
      </c>
      <c r="BC8" s="908" t="str">
        <f>SOFP!W9</f>
        <v>DD MM YYY</v>
      </c>
      <c r="BD8" s="906" t="s">
        <v>891</v>
      </c>
      <c r="BE8" s="895" t="str">
        <f>SOFP!Y9</f>
        <v>DD MM YYY</v>
      </c>
      <c r="BF8" s="904" t="s">
        <v>891</v>
      </c>
      <c r="BG8" s="198"/>
      <c r="BH8" s="55"/>
      <c r="BI8" s="55"/>
      <c r="BJ8" s="55"/>
      <c r="BK8" s="55"/>
      <c r="BL8" s="55"/>
      <c r="BM8" s="55"/>
      <c r="BN8" s="55"/>
      <c r="BO8" s="55"/>
      <c r="BP8" s="55"/>
    </row>
    <row r="9" spans="1:68" s="36" customFormat="1" ht="15.75" thickBot="1">
      <c r="A9" s="182"/>
      <c r="B9" s="899"/>
      <c r="C9" s="900"/>
      <c r="D9" s="900"/>
      <c r="E9" s="900"/>
      <c r="F9" s="900"/>
      <c r="G9" s="900"/>
      <c r="H9" s="56">
        <v>1</v>
      </c>
      <c r="I9" s="56">
        <v>2</v>
      </c>
      <c r="J9" s="56">
        <v>3</v>
      </c>
      <c r="K9" s="56">
        <v>4</v>
      </c>
      <c r="L9" s="56">
        <v>5</v>
      </c>
      <c r="M9" s="56">
        <v>6</v>
      </c>
      <c r="N9" s="56">
        <v>7</v>
      </c>
      <c r="O9" s="56">
        <v>8</v>
      </c>
      <c r="P9" s="56">
        <v>9</v>
      </c>
      <c r="Q9" s="56">
        <v>10</v>
      </c>
      <c r="R9" s="56">
        <v>11</v>
      </c>
      <c r="S9" s="56">
        <v>12</v>
      </c>
      <c r="T9" s="56">
        <v>13</v>
      </c>
      <c r="U9" s="56">
        <v>14</v>
      </c>
      <c r="V9" s="56">
        <v>15</v>
      </c>
      <c r="W9" s="56">
        <v>16</v>
      </c>
      <c r="X9" s="56">
        <v>17</v>
      </c>
      <c r="Y9" s="56">
        <v>18</v>
      </c>
      <c r="Z9" s="56">
        <v>19</v>
      </c>
      <c r="AA9" s="56">
        <v>20</v>
      </c>
      <c r="AB9" s="56">
        <v>21</v>
      </c>
      <c r="AC9" s="56">
        <v>22</v>
      </c>
      <c r="AD9" s="56">
        <v>23</v>
      </c>
      <c r="AE9" s="56">
        <v>24</v>
      </c>
      <c r="AF9" s="56">
        <v>25</v>
      </c>
      <c r="AG9" s="56">
        <v>26</v>
      </c>
      <c r="AH9" s="56">
        <v>27</v>
      </c>
      <c r="AI9" s="56">
        <v>28</v>
      </c>
      <c r="AJ9" s="56">
        <v>29</v>
      </c>
      <c r="AK9" s="56">
        <v>30</v>
      </c>
      <c r="AL9" s="56">
        <v>31</v>
      </c>
      <c r="AM9" s="56">
        <v>32</v>
      </c>
      <c r="AN9" s="56">
        <v>33</v>
      </c>
      <c r="AO9" s="56">
        <v>34</v>
      </c>
      <c r="AP9" s="56">
        <v>35</v>
      </c>
      <c r="AQ9" s="56">
        <v>36</v>
      </c>
      <c r="AR9" s="56">
        <v>37</v>
      </c>
      <c r="AS9" s="56">
        <v>38</v>
      </c>
      <c r="AT9" s="56">
        <v>39</v>
      </c>
      <c r="AU9" s="56">
        <v>40</v>
      </c>
      <c r="AV9" s="902" t="s">
        <v>469</v>
      </c>
      <c r="AW9" s="905"/>
      <c r="AX9" s="199"/>
      <c r="AY9" s="894" t="s">
        <v>467</v>
      </c>
      <c r="AZ9" s="907"/>
      <c r="BA9" s="896" t="s">
        <v>468</v>
      </c>
      <c r="BB9" s="907"/>
      <c r="BC9" s="896"/>
      <c r="BD9" s="907"/>
      <c r="BE9" s="896"/>
      <c r="BF9" s="905"/>
      <c r="BG9" s="199"/>
      <c r="BH9" s="57"/>
      <c r="BI9" s="57"/>
      <c r="BJ9" s="57"/>
      <c r="BK9" s="57"/>
      <c r="BL9" s="57"/>
      <c r="BM9" s="57"/>
      <c r="BN9" s="57"/>
      <c r="BO9" s="57"/>
      <c r="BP9" s="57"/>
    </row>
    <row r="10" spans="1:68" s="36" customFormat="1" ht="21.75" customHeight="1" thickBot="1">
      <c r="A10" s="182"/>
      <c r="B10" s="901"/>
      <c r="C10" s="900"/>
      <c r="D10" s="900"/>
      <c r="E10" s="900"/>
      <c r="F10" s="900"/>
      <c r="G10" s="900"/>
      <c r="H10" s="656" t="s">
        <v>470</v>
      </c>
      <c r="I10" s="656" t="s">
        <v>470</v>
      </c>
      <c r="J10" s="656" t="s">
        <v>470</v>
      </c>
      <c r="K10" s="656" t="s">
        <v>470</v>
      </c>
      <c r="L10" s="656" t="s">
        <v>470</v>
      </c>
      <c r="M10" s="656" t="s">
        <v>470</v>
      </c>
      <c r="N10" s="656" t="s">
        <v>470</v>
      </c>
      <c r="O10" s="656" t="s">
        <v>470</v>
      </c>
      <c r="P10" s="656" t="s">
        <v>470</v>
      </c>
      <c r="Q10" s="656" t="s">
        <v>470</v>
      </c>
      <c r="R10" s="656" t="s">
        <v>470</v>
      </c>
      <c r="S10" s="656" t="s">
        <v>470</v>
      </c>
      <c r="T10" s="656" t="s">
        <v>470</v>
      </c>
      <c r="U10" s="656" t="s">
        <v>470</v>
      </c>
      <c r="V10" s="656" t="s">
        <v>470</v>
      </c>
      <c r="W10" s="656" t="s">
        <v>470</v>
      </c>
      <c r="X10" s="656" t="s">
        <v>470</v>
      </c>
      <c r="Y10" s="656" t="s">
        <v>470</v>
      </c>
      <c r="Z10" s="656" t="s">
        <v>470</v>
      </c>
      <c r="AA10" s="656" t="s">
        <v>470</v>
      </c>
      <c r="AB10" s="656" t="s">
        <v>470</v>
      </c>
      <c r="AC10" s="656" t="s">
        <v>470</v>
      </c>
      <c r="AD10" s="656" t="s">
        <v>470</v>
      </c>
      <c r="AE10" s="656" t="s">
        <v>470</v>
      </c>
      <c r="AF10" s="656" t="s">
        <v>470</v>
      </c>
      <c r="AG10" s="656" t="s">
        <v>470</v>
      </c>
      <c r="AH10" s="656" t="s">
        <v>470</v>
      </c>
      <c r="AI10" s="656" t="s">
        <v>470</v>
      </c>
      <c r="AJ10" s="656" t="s">
        <v>470</v>
      </c>
      <c r="AK10" s="656" t="s">
        <v>470</v>
      </c>
      <c r="AL10" s="656" t="s">
        <v>470</v>
      </c>
      <c r="AM10" s="656" t="s">
        <v>470</v>
      </c>
      <c r="AN10" s="656" t="s">
        <v>470</v>
      </c>
      <c r="AO10" s="656" t="s">
        <v>470</v>
      </c>
      <c r="AP10" s="656" t="s">
        <v>470</v>
      </c>
      <c r="AQ10" s="656" t="s">
        <v>470</v>
      </c>
      <c r="AR10" s="656" t="s">
        <v>470</v>
      </c>
      <c r="AS10" s="656" t="s">
        <v>470</v>
      </c>
      <c r="AT10" s="656" t="s">
        <v>470</v>
      </c>
      <c r="AU10" s="656" t="s">
        <v>470</v>
      </c>
      <c r="AV10" s="903"/>
      <c r="AW10" s="905"/>
      <c r="AX10" s="200"/>
      <c r="AY10" s="894" t="s">
        <v>467</v>
      </c>
      <c r="AZ10" s="907"/>
      <c r="BA10" s="896" t="s">
        <v>468</v>
      </c>
      <c r="BB10" s="907"/>
      <c r="BC10" s="896"/>
      <c r="BD10" s="907"/>
      <c r="BE10" s="896"/>
      <c r="BF10" s="905"/>
      <c r="BG10" s="200"/>
      <c r="BH10" s="58"/>
      <c r="BI10" s="58"/>
      <c r="BJ10" s="58"/>
      <c r="BK10" s="58"/>
      <c r="BL10" s="58"/>
      <c r="BM10" s="58"/>
      <c r="BN10" s="58"/>
      <c r="BO10" s="58"/>
      <c r="BP10" s="58"/>
    </row>
    <row r="11" spans="1:68" s="36" customFormat="1" ht="15.75" thickBot="1">
      <c r="A11" s="600"/>
      <c r="B11" s="658"/>
      <c r="C11" s="659"/>
      <c r="D11" s="659"/>
      <c r="E11" s="659"/>
      <c r="F11" s="659"/>
      <c r="G11" s="659"/>
      <c r="H11" s="660"/>
      <c r="I11" s="660"/>
      <c r="J11" s="660"/>
      <c r="K11" s="660"/>
      <c r="L11" s="660"/>
      <c r="M11" s="660"/>
      <c r="N11" s="660"/>
      <c r="O11" s="660"/>
      <c r="P11" s="660"/>
      <c r="Q11" s="660"/>
      <c r="R11" s="660"/>
      <c r="S11" s="660"/>
      <c r="T11" s="660"/>
      <c r="U11" s="660"/>
      <c r="V11" s="660"/>
      <c r="W11" s="660"/>
      <c r="X11" s="660"/>
      <c r="Y11" s="660"/>
      <c r="Z11" s="660"/>
      <c r="AA11" s="660"/>
      <c r="AB11" s="660"/>
      <c r="AC11" s="660"/>
      <c r="AD11" s="660"/>
      <c r="AE11" s="660"/>
      <c r="AF11" s="660"/>
      <c r="AG11" s="660"/>
      <c r="AH11" s="660"/>
      <c r="AI11" s="660"/>
      <c r="AJ11" s="660"/>
      <c r="AK11" s="660"/>
      <c r="AL11" s="660"/>
      <c r="AM11" s="660"/>
      <c r="AN11" s="660"/>
      <c r="AO11" s="660"/>
      <c r="AP11" s="660"/>
      <c r="AQ11" s="660"/>
      <c r="AR11" s="660"/>
      <c r="AS11" s="660"/>
      <c r="AT11" s="660"/>
      <c r="AU11" s="660"/>
      <c r="AV11" s="661"/>
      <c r="AW11" s="662"/>
      <c r="AX11" s="200"/>
      <c r="AY11" s="658"/>
      <c r="AZ11" s="663"/>
      <c r="BA11" s="659"/>
      <c r="BB11" s="663"/>
      <c r="BC11" s="659"/>
      <c r="BD11" s="663"/>
      <c r="BE11" s="659"/>
      <c r="BF11" s="664"/>
      <c r="BG11" s="200"/>
      <c r="BH11" s="58"/>
      <c r="BI11" s="58"/>
      <c r="BJ11" s="58"/>
      <c r="BK11" s="58"/>
      <c r="BL11" s="58"/>
      <c r="BM11" s="58"/>
      <c r="BN11" s="58"/>
      <c r="BO11" s="58"/>
      <c r="BP11" s="58"/>
    </row>
    <row r="12" spans="1:68" ht="15">
      <c r="A12" s="182"/>
      <c r="B12" s="657"/>
      <c r="C12" s="69"/>
      <c r="D12" s="334" t="s">
        <v>24</v>
      </c>
      <c r="E12" s="334"/>
      <c r="F12" s="334"/>
      <c r="G12" s="271"/>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569"/>
      <c r="AX12" s="182"/>
      <c r="AY12" s="614"/>
      <c r="AZ12" s="621"/>
      <c r="BA12" s="44"/>
      <c r="BB12" s="621"/>
      <c r="BC12" s="44"/>
      <c r="BD12" s="621"/>
      <c r="BE12" s="44"/>
      <c r="BF12" s="630"/>
      <c r="BG12" s="182"/>
    </row>
    <row r="13" spans="1:68" ht="15">
      <c r="A13" s="182"/>
      <c r="B13" s="63">
        <v>1</v>
      </c>
      <c r="C13" s="64"/>
      <c r="D13" s="64" t="s">
        <v>25</v>
      </c>
      <c r="E13" s="65"/>
      <c r="F13" s="65"/>
      <c r="G13" s="66"/>
      <c r="H13" s="38">
        <f t="shared" ref="H13" si="0">SUM(H14:H19)</f>
        <v>0</v>
      </c>
      <c r="I13" s="38">
        <f t="shared" ref="I13" si="1">SUM(I14:I19)</f>
        <v>0</v>
      </c>
      <c r="J13" s="38">
        <f t="shared" ref="J13" si="2">SUM(J14:J19)</f>
        <v>0</v>
      </c>
      <c r="K13" s="38">
        <f t="shared" ref="K13" si="3">SUM(K14:K19)</f>
        <v>0</v>
      </c>
      <c r="L13" s="38">
        <f t="shared" ref="L13" si="4">SUM(L14:L19)</f>
        <v>0</v>
      </c>
      <c r="M13" s="38">
        <f t="shared" ref="M13" si="5">SUM(M14:M19)</f>
        <v>0</v>
      </c>
      <c r="N13" s="38">
        <f t="shared" ref="N13" si="6">SUM(N14:N19)</f>
        <v>0</v>
      </c>
      <c r="O13" s="38">
        <f t="shared" ref="O13" si="7">SUM(O14:O19)</f>
        <v>0</v>
      </c>
      <c r="P13" s="38">
        <f t="shared" ref="P13" si="8">SUM(P14:P19)</f>
        <v>0</v>
      </c>
      <c r="Q13" s="38">
        <f t="shared" ref="Q13" si="9">SUM(Q14:Q19)</f>
        <v>0</v>
      </c>
      <c r="R13" s="38">
        <f t="shared" ref="R13" si="10">SUM(R14:R19)</f>
        <v>0</v>
      </c>
      <c r="S13" s="38">
        <f t="shared" ref="S13" si="11">SUM(S14:S19)</f>
        <v>0</v>
      </c>
      <c r="T13" s="38">
        <f t="shared" ref="T13" si="12">SUM(T14:T19)</f>
        <v>0</v>
      </c>
      <c r="U13" s="38">
        <f t="shared" ref="U13" si="13">SUM(U14:U19)</f>
        <v>0</v>
      </c>
      <c r="V13" s="38">
        <f t="shared" ref="V13" si="14">SUM(V14:V19)</f>
        <v>0</v>
      </c>
      <c r="W13" s="38">
        <f t="shared" ref="W13" si="15">SUM(W14:W19)</f>
        <v>0</v>
      </c>
      <c r="X13" s="38">
        <f t="shared" ref="X13" si="16">SUM(X14:X19)</f>
        <v>0</v>
      </c>
      <c r="Y13" s="38">
        <f t="shared" ref="Y13" si="17">SUM(Y14:Y19)</f>
        <v>0</v>
      </c>
      <c r="Z13" s="38">
        <f t="shared" ref="Z13" si="18">SUM(Z14:Z19)</f>
        <v>0</v>
      </c>
      <c r="AA13" s="38">
        <f t="shared" ref="AA13" si="19">SUM(AA14:AA19)</f>
        <v>0</v>
      </c>
      <c r="AB13" s="38">
        <f t="shared" ref="AB13" si="20">SUM(AB14:AB19)</f>
        <v>0</v>
      </c>
      <c r="AC13" s="38">
        <f t="shared" ref="AC13" si="21">SUM(AC14:AC19)</f>
        <v>0</v>
      </c>
      <c r="AD13" s="38">
        <f t="shared" ref="AD13" si="22">SUM(AD14:AD19)</f>
        <v>0</v>
      </c>
      <c r="AE13" s="38">
        <f t="shared" ref="AE13" si="23">SUM(AE14:AE19)</f>
        <v>0</v>
      </c>
      <c r="AF13" s="38">
        <f t="shared" ref="AF13" si="24">SUM(AF14:AF19)</f>
        <v>0</v>
      </c>
      <c r="AG13" s="38">
        <f t="shared" ref="AG13" si="25">SUM(AG14:AG19)</f>
        <v>0</v>
      </c>
      <c r="AH13" s="38">
        <f t="shared" ref="AH13" si="26">SUM(AH14:AH19)</f>
        <v>0</v>
      </c>
      <c r="AI13" s="38">
        <f t="shared" ref="AI13" si="27">SUM(AI14:AI19)</f>
        <v>0</v>
      </c>
      <c r="AJ13" s="38">
        <f t="shared" ref="AJ13" si="28">SUM(AJ14:AJ19)</f>
        <v>0</v>
      </c>
      <c r="AK13" s="38">
        <f t="shared" ref="AK13" si="29">SUM(AK14:AK19)</f>
        <v>0</v>
      </c>
      <c r="AL13" s="38">
        <f t="shared" ref="AL13" si="30">SUM(AL14:AL19)</f>
        <v>0</v>
      </c>
      <c r="AM13" s="38">
        <f t="shared" ref="AM13" si="31">SUM(AM14:AM19)</f>
        <v>0</v>
      </c>
      <c r="AN13" s="38">
        <f t="shared" ref="AN13" si="32">SUM(AN14:AN19)</f>
        <v>0</v>
      </c>
      <c r="AO13" s="38">
        <f t="shared" ref="AO13" si="33">SUM(AO14:AO19)</f>
        <v>0</v>
      </c>
      <c r="AP13" s="38">
        <f t="shared" ref="AP13" si="34">SUM(AP14:AP19)</f>
        <v>0</v>
      </c>
      <c r="AQ13" s="38">
        <f t="shared" ref="AQ13" si="35">SUM(AQ14:AQ19)</f>
        <v>0</v>
      </c>
      <c r="AR13" s="38">
        <f t="shared" ref="AR13" si="36">SUM(AR14:AR19)</f>
        <v>0</v>
      </c>
      <c r="AS13" s="38">
        <f t="shared" ref="AS13" si="37">SUM(AS14:AS19)</f>
        <v>0</v>
      </c>
      <c r="AT13" s="38">
        <f t="shared" ref="AT13" si="38">SUM(AT14:AT19)</f>
        <v>0</v>
      </c>
      <c r="AU13" s="38">
        <f t="shared" ref="AU13" si="39">SUM(AU14:AU19)</f>
        <v>0</v>
      </c>
      <c r="AV13" s="38">
        <f>SUM(H13:AU13)</f>
        <v>0</v>
      </c>
      <c r="AW13" s="578">
        <f t="shared" ref="AW13:AW44" si="40">IFERROR(AV13/$AV$175,0)</f>
        <v>0</v>
      </c>
      <c r="AX13" s="201"/>
      <c r="AY13" s="641">
        <f t="shared" ref="AY13" si="41">SUM(AY14:AY19)</f>
        <v>0</v>
      </c>
      <c r="AZ13" s="622">
        <f t="shared" ref="AZ13:AZ44" si="42">IFERROR(AY13/$AY$175,0)</f>
        <v>0</v>
      </c>
      <c r="BA13" s="38">
        <f t="shared" ref="BA13" si="43">SUM(BA14:BA19)</f>
        <v>0</v>
      </c>
      <c r="BB13" s="622">
        <f t="shared" ref="BB13:BB44" si="44">IFERROR(BA13/$BA$175,0)</f>
        <v>0</v>
      </c>
      <c r="BC13" s="38">
        <f t="shared" ref="BC13" si="45">SUM(BC14:BC19)</f>
        <v>0</v>
      </c>
      <c r="BD13" s="622">
        <f t="shared" ref="BD13:BD44" si="46">IFERROR(BC13/$BC$175,0)</f>
        <v>0</v>
      </c>
      <c r="BE13" s="38">
        <f t="shared" ref="BE13" si="47">SUM(BE14:BE19)</f>
        <v>0</v>
      </c>
      <c r="BF13" s="631">
        <f t="shared" ref="BF13:BF44" si="48">IFERROR(BE13/$BE$175,0)</f>
        <v>0</v>
      </c>
      <c r="BG13" s="201"/>
      <c r="BH13" s="39"/>
      <c r="BI13" s="39"/>
      <c r="BJ13" s="39"/>
      <c r="BK13" s="39"/>
      <c r="BL13" s="39"/>
      <c r="BM13" s="39"/>
      <c r="BN13" s="39"/>
      <c r="BO13" s="39"/>
      <c r="BP13" s="39"/>
    </row>
    <row r="14" spans="1:68">
      <c r="A14" s="182"/>
      <c r="B14" s="67"/>
      <c r="C14" s="68">
        <v>1.1000000000000001</v>
      </c>
      <c r="D14" s="69"/>
      <c r="E14" s="68" t="s">
        <v>26</v>
      </c>
      <c r="F14" s="68"/>
      <c r="G14" s="70"/>
      <c r="H14" s="20">
        <v>0</v>
      </c>
      <c r="I14" s="20">
        <v>0</v>
      </c>
      <c r="J14" s="20">
        <v>0</v>
      </c>
      <c r="K14" s="20">
        <v>0</v>
      </c>
      <c r="L14" s="20">
        <v>0</v>
      </c>
      <c r="M14" s="20">
        <v>0</v>
      </c>
      <c r="N14" s="20">
        <v>0</v>
      </c>
      <c r="O14" s="20">
        <v>0</v>
      </c>
      <c r="P14" s="20">
        <v>0</v>
      </c>
      <c r="Q14" s="20">
        <v>0</v>
      </c>
      <c r="R14" s="20">
        <v>0</v>
      </c>
      <c r="S14" s="20">
        <v>0</v>
      </c>
      <c r="T14" s="20">
        <v>0</v>
      </c>
      <c r="U14" s="20">
        <v>0</v>
      </c>
      <c r="V14" s="20">
        <v>0</v>
      </c>
      <c r="W14" s="20">
        <v>0</v>
      </c>
      <c r="X14" s="20">
        <v>0</v>
      </c>
      <c r="Y14" s="20">
        <v>0</v>
      </c>
      <c r="Z14" s="20">
        <v>0</v>
      </c>
      <c r="AA14" s="20">
        <v>0</v>
      </c>
      <c r="AB14" s="20">
        <v>0</v>
      </c>
      <c r="AC14" s="20">
        <v>0</v>
      </c>
      <c r="AD14" s="20">
        <v>0</v>
      </c>
      <c r="AE14" s="20">
        <v>0</v>
      </c>
      <c r="AF14" s="20">
        <v>0</v>
      </c>
      <c r="AG14" s="20">
        <v>0</v>
      </c>
      <c r="AH14" s="20">
        <v>0</v>
      </c>
      <c r="AI14" s="20">
        <v>0</v>
      </c>
      <c r="AJ14" s="20">
        <v>0</v>
      </c>
      <c r="AK14" s="20">
        <v>0</v>
      </c>
      <c r="AL14" s="20">
        <v>0</v>
      </c>
      <c r="AM14" s="20">
        <v>0</v>
      </c>
      <c r="AN14" s="20">
        <v>0</v>
      </c>
      <c r="AO14" s="20">
        <v>0</v>
      </c>
      <c r="AP14" s="20">
        <v>0</v>
      </c>
      <c r="AQ14" s="20">
        <v>0</v>
      </c>
      <c r="AR14" s="20">
        <v>0</v>
      </c>
      <c r="AS14" s="20">
        <v>0</v>
      </c>
      <c r="AT14" s="20">
        <v>0</v>
      </c>
      <c r="AU14" s="20">
        <v>0</v>
      </c>
      <c r="AV14" s="20">
        <f t="shared" ref="AV14:AV77" si="49">SUM(H14:AU14)</f>
        <v>0</v>
      </c>
      <c r="AW14" s="578">
        <f t="shared" si="40"/>
        <v>0</v>
      </c>
      <c r="AX14" s="187"/>
      <c r="AY14" s="602">
        <v>0</v>
      </c>
      <c r="AZ14" s="622">
        <f t="shared" si="42"/>
        <v>0</v>
      </c>
      <c r="BA14" s="20">
        <v>0</v>
      </c>
      <c r="BB14" s="622">
        <f t="shared" si="44"/>
        <v>0</v>
      </c>
      <c r="BC14" s="20">
        <v>0</v>
      </c>
      <c r="BD14" s="622">
        <f t="shared" si="46"/>
        <v>0</v>
      </c>
      <c r="BE14" s="20">
        <v>0</v>
      </c>
      <c r="BF14" s="631">
        <f t="shared" si="48"/>
        <v>0</v>
      </c>
      <c r="BG14" s="187"/>
      <c r="BH14" s="40"/>
      <c r="BI14" s="40"/>
      <c r="BJ14" s="40"/>
      <c r="BK14" s="40"/>
      <c r="BL14" s="40"/>
      <c r="BM14" s="40"/>
      <c r="BN14" s="40"/>
      <c r="BO14" s="40"/>
      <c r="BP14" s="40"/>
    </row>
    <row r="15" spans="1:68">
      <c r="A15" s="182"/>
      <c r="B15" s="67"/>
      <c r="C15" s="68">
        <v>1.2</v>
      </c>
      <c r="D15" s="69"/>
      <c r="E15" s="68" t="s">
        <v>27</v>
      </c>
      <c r="F15" s="68"/>
      <c r="G15" s="70"/>
      <c r="H15" s="20">
        <v>0</v>
      </c>
      <c r="I15" s="20">
        <v>0</v>
      </c>
      <c r="J15" s="20">
        <v>0</v>
      </c>
      <c r="K15" s="20">
        <v>0</v>
      </c>
      <c r="L15" s="20">
        <v>0</v>
      </c>
      <c r="M15" s="20">
        <v>0</v>
      </c>
      <c r="N15" s="20">
        <v>0</v>
      </c>
      <c r="O15" s="20">
        <v>0</v>
      </c>
      <c r="P15" s="20">
        <v>0</v>
      </c>
      <c r="Q15" s="20">
        <v>0</v>
      </c>
      <c r="R15" s="20">
        <v>0</v>
      </c>
      <c r="S15" s="20">
        <v>0</v>
      </c>
      <c r="T15" s="20">
        <v>0</v>
      </c>
      <c r="U15" s="20">
        <v>0</v>
      </c>
      <c r="V15" s="20">
        <v>0</v>
      </c>
      <c r="W15" s="20">
        <v>0</v>
      </c>
      <c r="X15" s="20">
        <v>0</v>
      </c>
      <c r="Y15" s="20">
        <v>0</v>
      </c>
      <c r="Z15" s="20">
        <v>0</v>
      </c>
      <c r="AA15" s="20">
        <v>0</v>
      </c>
      <c r="AB15" s="20">
        <v>0</v>
      </c>
      <c r="AC15" s="20">
        <v>0</v>
      </c>
      <c r="AD15" s="20">
        <v>0</v>
      </c>
      <c r="AE15" s="20">
        <v>0</v>
      </c>
      <c r="AF15" s="20">
        <v>0</v>
      </c>
      <c r="AG15" s="20">
        <v>0</v>
      </c>
      <c r="AH15" s="20">
        <v>0</v>
      </c>
      <c r="AI15" s="20">
        <v>0</v>
      </c>
      <c r="AJ15" s="20">
        <v>0</v>
      </c>
      <c r="AK15" s="20">
        <v>0</v>
      </c>
      <c r="AL15" s="20">
        <v>0</v>
      </c>
      <c r="AM15" s="20">
        <v>0</v>
      </c>
      <c r="AN15" s="20">
        <v>0</v>
      </c>
      <c r="AO15" s="20">
        <v>0</v>
      </c>
      <c r="AP15" s="20">
        <v>0</v>
      </c>
      <c r="AQ15" s="20">
        <v>0</v>
      </c>
      <c r="AR15" s="20">
        <v>0</v>
      </c>
      <c r="AS15" s="20">
        <v>0</v>
      </c>
      <c r="AT15" s="20">
        <v>0</v>
      </c>
      <c r="AU15" s="20">
        <v>0</v>
      </c>
      <c r="AV15" s="20">
        <f t="shared" si="49"/>
        <v>0</v>
      </c>
      <c r="AW15" s="578">
        <f t="shared" si="40"/>
        <v>0</v>
      </c>
      <c r="AX15" s="187"/>
      <c r="AY15" s="602">
        <v>0</v>
      </c>
      <c r="AZ15" s="622">
        <f t="shared" si="42"/>
        <v>0</v>
      </c>
      <c r="BA15" s="20">
        <v>0</v>
      </c>
      <c r="BB15" s="622">
        <f t="shared" si="44"/>
        <v>0</v>
      </c>
      <c r="BC15" s="20">
        <v>0</v>
      </c>
      <c r="BD15" s="622">
        <f t="shared" si="46"/>
        <v>0</v>
      </c>
      <c r="BE15" s="20">
        <v>0</v>
      </c>
      <c r="BF15" s="631">
        <f t="shared" si="48"/>
        <v>0</v>
      </c>
      <c r="BG15" s="187"/>
      <c r="BH15" s="40"/>
      <c r="BI15" s="40"/>
      <c r="BJ15" s="40"/>
      <c r="BK15" s="40"/>
      <c r="BL15" s="40"/>
      <c r="BM15" s="40"/>
      <c r="BN15" s="40"/>
      <c r="BO15" s="40"/>
      <c r="BP15" s="40"/>
    </row>
    <row r="16" spans="1:68">
      <c r="A16" s="182"/>
      <c r="B16" s="67"/>
      <c r="C16" s="68">
        <v>1.3</v>
      </c>
      <c r="D16" s="69"/>
      <c r="E16" s="68" t="s">
        <v>28</v>
      </c>
      <c r="F16" s="68"/>
      <c r="G16" s="70"/>
      <c r="H16" s="20">
        <v>0</v>
      </c>
      <c r="I16" s="20">
        <v>0</v>
      </c>
      <c r="J16" s="20">
        <v>0</v>
      </c>
      <c r="K16" s="20">
        <v>0</v>
      </c>
      <c r="L16" s="20">
        <v>0</v>
      </c>
      <c r="M16" s="20">
        <v>0</v>
      </c>
      <c r="N16" s="20">
        <v>0</v>
      </c>
      <c r="O16" s="20">
        <v>0</v>
      </c>
      <c r="P16" s="20">
        <v>0</v>
      </c>
      <c r="Q16" s="20">
        <v>0</v>
      </c>
      <c r="R16" s="20">
        <v>0</v>
      </c>
      <c r="S16" s="20">
        <v>0</v>
      </c>
      <c r="T16" s="20">
        <v>0</v>
      </c>
      <c r="U16" s="20">
        <v>0</v>
      </c>
      <c r="V16" s="20">
        <v>0</v>
      </c>
      <c r="W16" s="20">
        <v>0</v>
      </c>
      <c r="X16" s="20">
        <v>0</v>
      </c>
      <c r="Y16" s="20">
        <v>0</v>
      </c>
      <c r="Z16" s="20">
        <v>0</v>
      </c>
      <c r="AA16" s="20">
        <v>0</v>
      </c>
      <c r="AB16" s="20">
        <v>0</v>
      </c>
      <c r="AC16" s="20">
        <v>0</v>
      </c>
      <c r="AD16" s="20">
        <v>0</v>
      </c>
      <c r="AE16" s="20">
        <v>0</v>
      </c>
      <c r="AF16" s="20">
        <v>0</v>
      </c>
      <c r="AG16" s="20">
        <v>0</v>
      </c>
      <c r="AH16" s="20">
        <v>0</v>
      </c>
      <c r="AI16" s="20">
        <v>0</v>
      </c>
      <c r="AJ16" s="20">
        <v>0</v>
      </c>
      <c r="AK16" s="20">
        <v>0</v>
      </c>
      <c r="AL16" s="20">
        <v>0</v>
      </c>
      <c r="AM16" s="20">
        <v>0</v>
      </c>
      <c r="AN16" s="20">
        <v>0</v>
      </c>
      <c r="AO16" s="20">
        <v>0</v>
      </c>
      <c r="AP16" s="20">
        <v>0</v>
      </c>
      <c r="AQ16" s="20">
        <v>0</v>
      </c>
      <c r="AR16" s="20">
        <v>0</v>
      </c>
      <c r="AS16" s="20">
        <v>0</v>
      </c>
      <c r="AT16" s="20">
        <v>0</v>
      </c>
      <c r="AU16" s="20">
        <v>0</v>
      </c>
      <c r="AV16" s="20">
        <f t="shared" si="49"/>
        <v>0</v>
      </c>
      <c r="AW16" s="578">
        <f t="shared" si="40"/>
        <v>0</v>
      </c>
      <c r="AX16" s="187"/>
      <c r="AY16" s="602">
        <v>0</v>
      </c>
      <c r="AZ16" s="622">
        <f t="shared" si="42"/>
        <v>0</v>
      </c>
      <c r="BA16" s="20">
        <v>0</v>
      </c>
      <c r="BB16" s="622">
        <f t="shared" si="44"/>
        <v>0</v>
      </c>
      <c r="BC16" s="20">
        <v>0</v>
      </c>
      <c r="BD16" s="622">
        <f t="shared" si="46"/>
        <v>0</v>
      </c>
      <c r="BE16" s="20">
        <v>0</v>
      </c>
      <c r="BF16" s="631">
        <f t="shared" si="48"/>
        <v>0</v>
      </c>
      <c r="BG16" s="187"/>
      <c r="BH16" s="40"/>
      <c r="BI16" s="40"/>
      <c r="BJ16" s="40"/>
      <c r="BK16" s="40"/>
      <c r="BL16" s="40"/>
      <c r="BM16" s="40"/>
      <c r="BN16" s="40"/>
      <c r="BO16" s="40"/>
      <c r="BP16" s="40"/>
    </row>
    <row r="17" spans="1:68">
      <c r="A17" s="182"/>
      <c r="B17" s="67"/>
      <c r="C17" s="68">
        <v>1.4</v>
      </c>
      <c r="D17" s="69"/>
      <c r="E17" s="68" t="s">
        <v>29</v>
      </c>
      <c r="F17" s="68"/>
      <c r="G17" s="70"/>
      <c r="H17" s="20">
        <v>0</v>
      </c>
      <c r="I17" s="20">
        <v>0</v>
      </c>
      <c r="J17" s="20">
        <v>0</v>
      </c>
      <c r="K17" s="20">
        <v>0</v>
      </c>
      <c r="L17" s="20">
        <v>0</v>
      </c>
      <c r="M17" s="20">
        <v>0</v>
      </c>
      <c r="N17" s="20">
        <v>0</v>
      </c>
      <c r="O17" s="20">
        <v>0</v>
      </c>
      <c r="P17" s="20">
        <v>0</v>
      </c>
      <c r="Q17" s="20">
        <v>0</v>
      </c>
      <c r="R17" s="20">
        <v>0</v>
      </c>
      <c r="S17" s="20">
        <v>0</v>
      </c>
      <c r="T17" s="20">
        <v>0</v>
      </c>
      <c r="U17" s="20">
        <v>0</v>
      </c>
      <c r="V17" s="20">
        <v>0</v>
      </c>
      <c r="W17" s="20">
        <v>0</v>
      </c>
      <c r="X17" s="20">
        <v>0</v>
      </c>
      <c r="Y17" s="20">
        <v>0</v>
      </c>
      <c r="Z17" s="20">
        <v>0</v>
      </c>
      <c r="AA17" s="20">
        <v>0</v>
      </c>
      <c r="AB17" s="20">
        <v>0</v>
      </c>
      <c r="AC17" s="20">
        <v>0</v>
      </c>
      <c r="AD17" s="20">
        <v>0</v>
      </c>
      <c r="AE17" s="20">
        <v>0</v>
      </c>
      <c r="AF17" s="20">
        <v>0</v>
      </c>
      <c r="AG17" s="20">
        <v>0</v>
      </c>
      <c r="AH17" s="20">
        <v>0</v>
      </c>
      <c r="AI17" s="20">
        <v>0</v>
      </c>
      <c r="AJ17" s="20">
        <v>0</v>
      </c>
      <c r="AK17" s="20">
        <v>0</v>
      </c>
      <c r="AL17" s="20">
        <v>0</v>
      </c>
      <c r="AM17" s="20">
        <v>0</v>
      </c>
      <c r="AN17" s="20">
        <v>0</v>
      </c>
      <c r="AO17" s="20">
        <v>0</v>
      </c>
      <c r="AP17" s="20">
        <v>0</v>
      </c>
      <c r="AQ17" s="20">
        <v>0</v>
      </c>
      <c r="AR17" s="20">
        <v>0</v>
      </c>
      <c r="AS17" s="20">
        <v>0</v>
      </c>
      <c r="AT17" s="20">
        <v>0</v>
      </c>
      <c r="AU17" s="20">
        <v>0</v>
      </c>
      <c r="AV17" s="20">
        <f t="shared" si="49"/>
        <v>0</v>
      </c>
      <c r="AW17" s="578">
        <f t="shared" si="40"/>
        <v>0</v>
      </c>
      <c r="AX17" s="187"/>
      <c r="AY17" s="602">
        <v>0</v>
      </c>
      <c r="AZ17" s="622">
        <f t="shared" si="42"/>
        <v>0</v>
      </c>
      <c r="BA17" s="20">
        <v>0</v>
      </c>
      <c r="BB17" s="622">
        <f t="shared" si="44"/>
        <v>0</v>
      </c>
      <c r="BC17" s="20">
        <v>0</v>
      </c>
      <c r="BD17" s="622">
        <f t="shared" si="46"/>
        <v>0</v>
      </c>
      <c r="BE17" s="20">
        <v>0</v>
      </c>
      <c r="BF17" s="631">
        <f t="shared" si="48"/>
        <v>0</v>
      </c>
      <c r="BG17" s="187"/>
      <c r="BH17" s="40"/>
      <c r="BI17" s="40"/>
      <c r="BJ17" s="40"/>
      <c r="BK17" s="40"/>
      <c r="BL17" s="40"/>
      <c r="BM17" s="40"/>
      <c r="BN17" s="40"/>
      <c r="BO17" s="40"/>
      <c r="BP17" s="40"/>
    </row>
    <row r="18" spans="1:68">
      <c r="A18" s="182"/>
      <c r="B18" s="67"/>
      <c r="C18" s="68">
        <v>1.5</v>
      </c>
      <c r="D18" s="69"/>
      <c r="E18" s="68" t="s">
        <v>30</v>
      </c>
      <c r="F18" s="68"/>
      <c r="G18" s="70"/>
      <c r="H18" s="20">
        <v>0</v>
      </c>
      <c r="I18" s="20">
        <v>0</v>
      </c>
      <c r="J18" s="20">
        <v>0</v>
      </c>
      <c r="K18" s="20">
        <v>0</v>
      </c>
      <c r="L18" s="20">
        <v>0</v>
      </c>
      <c r="M18" s="20">
        <v>0</v>
      </c>
      <c r="N18" s="20">
        <v>0</v>
      </c>
      <c r="O18" s="20">
        <v>0</v>
      </c>
      <c r="P18" s="20">
        <v>0</v>
      </c>
      <c r="Q18" s="20">
        <v>0</v>
      </c>
      <c r="R18" s="20">
        <v>0</v>
      </c>
      <c r="S18" s="20">
        <v>0</v>
      </c>
      <c r="T18" s="20">
        <v>0</v>
      </c>
      <c r="U18" s="20">
        <v>0</v>
      </c>
      <c r="V18" s="20">
        <v>0</v>
      </c>
      <c r="W18" s="20">
        <v>0</v>
      </c>
      <c r="X18" s="20">
        <v>0</v>
      </c>
      <c r="Y18" s="20">
        <v>0</v>
      </c>
      <c r="Z18" s="20">
        <v>0</v>
      </c>
      <c r="AA18" s="20">
        <v>0</v>
      </c>
      <c r="AB18" s="20">
        <v>0</v>
      </c>
      <c r="AC18" s="20">
        <v>0</v>
      </c>
      <c r="AD18" s="20">
        <v>0</v>
      </c>
      <c r="AE18" s="20">
        <v>0</v>
      </c>
      <c r="AF18" s="20">
        <v>0</v>
      </c>
      <c r="AG18" s="20">
        <v>0</v>
      </c>
      <c r="AH18" s="20">
        <v>0</v>
      </c>
      <c r="AI18" s="20">
        <v>0</v>
      </c>
      <c r="AJ18" s="20">
        <v>0</v>
      </c>
      <c r="AK18" s="20">
        <v>0</v>
      </c>
      <c r="AL18" s="20">
        <v>0</v>
      </c>
      <c r="AM18" s="20">
        <v>0</v>
      </c>
      <c r="AN18" s="20">
        <v>0</v>
      </c>
      <c r="AO18" s="20">
        <v>0</v>
      </c>
      <c r="AP18" s="20">
        <v>0</v>
      </c>
      <c r="AQ18" s="20">
        <v>0</v>
      </c>
      <c r="AR18" s="20">
        <v>0</v>
      </c>
      <c r="AS18" s="20">
        <v>0</v>
      </c>
      <c r="AT18" s="20">
        <v>0</v>
      </c>
      <c r="AU18" s="20">
        <v>0</v>
      </c>
      <c r="AV18" s="20">
        <f t="shared" si="49"/>
        <v>0</v>
      </c>
      <c r="AW18" s="578">
        <f t="shared" si="40"/>
        <v>0</v>
      </c>
      <c r="AX18" s="187"/>
      <c r="AY18" s="602">
        <v>0</v>
      </c>
      <c r="AZ18" s="622">
        <f t="shared" si="42"/>
        <v>0</v>
      </c>
      <c r="BA18" s="20">
        <v>0</v>
      </c>
      <c r="BB18" s="622">
        <f t="shared" si="44"/>
        <v>0</v>
      </c>
      <c r="BC18" s="20">
        <v>0</v>
      </c>
      <c r="BD18" s="622">
        <f t="shared" si="46"/>
        <v>0</v>
      </c>
      <c r="BE18" s="20">
        <v>0</v>
      </c>
      <c r="BF18" s="631">
        <f t="shared" si="48"/>
        <v>0</v>
      </c>
      <c r="BG18" s="187"/>
      <c r="BH18" s="40"/>
      <c r="BI18" s="40"/>
      <c r="BJ18" s="40"/>
      <c r="BK18" s="40"/>
      <c r="BL18" s="40"/>
      <c r="BM18" s="40"/>
      <c r="BN18" s="40"/>
      <c r="BO18" s="40"/>
      <c r="BP18" s="40"/>
    </row>
    <row r="19" spans="1:68">
      <c r="A19" s="182"/>
      <c r="B19" s="67"/>
      <c r="C19" s="68">
        <v>1.6</v>
      </c>
      <c r="D19" s="69"/>
      <c r="E19" s="68" t="s">
        <v>31</v>
      </c>
      <c r="F19" s="68"/>
      <c r="G19" s="70"/>
      <c r="H19" s="20">
        <v>0</v>
      </c>
      <c r="I19" s="20">
        <v>0</v>
      </c>
      <c r="J19" s="20">
        <v>0</v>
      </c>
      <c r="K19" s="20">
        <v>0</v>
      </c>
      <c r="L19" s="20">
        <v>0</v>
      </c>
      <c r="M19" s="20">
        <v>0</v>
      </c>
      <c r="N19" s="20">
        <v>0</v>
      </c>
      <c r="O19" s="20">
        <v>0</v>
      </c>
      <c r="P19" s="20">
        <v>0</v>
      </c>
      <c r="Q19" s="20">
        <v>0</v>
      </c>
      <c r="R19" s="20">
        <v>0</v>
      </c>
      <c r="S19" s="20">
        <v>0</v>
      </c>
      <c r="T19" s="20">
        <v>0</v>
      </c>
      <c r="U19" s="20">
        <v>0</v>
      </c>
      <c r="V19" s="20">
        <v>0</v>
      </c>
      <c r="W19" s="20">
        <v>0</v>
      </c>
      <c r="X19" s="20">
        <v>0</v>
      </c>
      <c r="Y19" s="20">
        <v>0</v>
      </c>
      <c r="Z19" s="20">
        <v>0</v>
      </c>
      <c r="AA19" s="20">
        <v>0</v>
      </c>
      <c r="AB19" s="20">
        <v>0</v>
      </c>
      <c r="AC19" s="20">
        <v>0</v>
      </c>
      <c r="AD19" s="20">
        <v>0</v>
      </c>
      <c r="AE19" s="20">
        <v>0</v>
      </c>
      <c r="AF19" s="20">
        <v>0</v>
      </c>
      <c r="AG19" s="20">
        <v>0</v>
      </c>
      <c r="AH19" s="20">
        <v>0</v>
      </c>
      <c r="AI19" s="20">
        <v>0</v>
      </c>
      <c r="AJ19" s="20">
        <v>0</v>
      </c>
      <c r="AK19" s="20">
        <v>0</v>
      </c>
      <c r="AL19" s="20">
        <v>0</v>
      </c>
      <c r="AM19" s="20">
        <v>0</v>
      </c>
      <c r="AN19" s="20">
        <v>0</v>
      </c>
      <c r="AO19" s="20">
        <v>0</v>
      </c>
      <c r="AP19" s="20">
        <v>0</v>
      </c>
      <c r="AQ19" s="20">
        <v>0</v>
      </c>
      <c r="AR19" s="20">
        <v>0</v>
      </c>
      <c r="AS19" s="20">
        <v>0</v>
      </c>
      <c r="AT19" s="20">
        <v>0</v>
      </c>
      <c r="AU19" s="20">
        <v>0</v>
      </c>
      <c r="AV19" s="20">
        <f t="shared" si="49"/>
        <v>0</v>
      </c>
      <c r="AW19" s="578">
        <f t="shared" si="40"/>
        <v>0</v>
      </c>
      <c r="AX19" s="187"/>
      <c r="AY19" s="602">
        <v>0</v>
      </c>
      <c r="AZ19" s="622">
        <f t="shared" si="42"/>
        <v>0</v>
      </c>
      <c r="BA19" s="20">
        <v>0</v>
      </c>
      <c r="BB19" s="622">
        <f t="shared" si="44"/>
        <v>0</v>
      </c>
      <c r="BC19" s="20">
        <v>0</v>
      </c>
      <c r="BD19" s="622">
        <f t="shared" si="46"/>
        <v>0</v>
      </c>
      <c r="BE19" s="20">
        <v>0</v>
      </c>
      <c r="BF19" s="631">
        <f t="shared" si="48"/>
        <v>0</v>
      </c>
      <c r="BG19" s="187"/>
      <c r="BH19" s="40"/>
      <c r="BI19" s="40"/>
      <c r="BJ19" s="40"/>
      <c r="BK19" s="40"/>
      <c r="BL19" s="40"/>
      <c r="BM19" s="40"/>
      <c r="BN19" s="40"/>
      <c r="BO19" s="40"/>
      <c r="BP19" s="40"/>
    </row>
    <row r="20" spans="1:68" ht="15">
      <c r="A20" s="182"/>
      <c r="B20" s="63">
        <v>2</v>
      </c>
      <c r="C20" s="64"/>
      <c r="D20" s="64" t="s">
        <v>32</v>
      </c>
      <c r="E20" s="64"/>
      <c r="F20" s="64"/>
      <c r="G20" s="66"/>
      <c r="H20" s="38">
        <f t="shared" ref="H20" si="50">SUM(H21:H24)</f>
        <v>0</v>
      </c>
      <c r="I20" s="38">
        <f t="shared" ref="I20" si="51">SUM(I21:I24)</f>
        <v>0</v>
      </c>
      <c r="J20" s="38">
        <f t="shared" ref="J20" si="52">SUM(J21:J24)</f>
        <v>0</v>
      </c>
      <c r="K20" s="38">
        <f t="shared" ref="K20" si="53">SUM(K21:K24)</f>
        <v>0</v>
      </c>
      <c r="L20" s="38">
        <f t="shared" ref="L20" si="54">SUM(L21:L24)</f>
        <v>0</v>
      </c>
      <c r="M20" s="38">
        <f t="shared" ref="M20" si="55">SUM(M21:M24)</f>
        <v>0</v>
      </c>
      <c r="N20" s="38">
        <f t="shared" ref="N20" si="56">SUM(N21:N24)</f>
        <v>0</v>
      </c>
      <c r="O20" s="38">
        <f t="shared" ref="O20" si="57">SUM(O21:O24)</f>
        <v>0</v>
      </c>
      <c r="P20" s="38">
        <f t="shared" ref="P20" si="58">SUM(P21:P24)</f>
        <v>0</v>
      </c>
      <c r="Q20" s="38">
        <f t="shared" ref="Q20" si="59">SUM(Q21:Q24)</f>
        <v>0</v>
      </c>
      <c r="R20" s="38">
        <f t="shared" ref="R20" si="60">SUM(R21:R24)</f>
        <v>0</v>
      </c>
      <c r="S20" s="38">
        <f t="shared" ref="S20" si="61">SUM(S21:S24)</f>
        <v>0</v>
      </c>
      <c r="T20" s="38">
        <f t="shared" ref="T20" si="62">SUM(T21:T24)</f>
        <v>0</v>
      </c>
      <c r="U20" s="38">
        <f t="shared" ref="U20" si="63">SUM(U21:U24)</f>
        <v>0</v>
      </c>
      <c r="V20" s="38">
        <f t="shared" ref="V20" si="64">SUM(V21:V24)</f>
        <v>0</v>
      </c>
      <c r="W20" s="38">
        <f t="shared" ref="W20" si="65">SUM(W21:W24)</f>
        <v>0</v>
      </c>
      <c r="X20" s="38">
        <f t="shared" ref="X20" si="66">SUM(X21:X24)</f>
        <v>0</v>
      </c>
      <c r="Y20" s="38">
        <f t="shared" ref="Y20" si="67">SUM(Y21:Y24)</f>
        <v>0</v>
      </c>
      <c r="Z20" s="38">
        <f t="shared" ref="Z20" si="68">SUM(Z21:Z24)</f>
        <v>0</v>
      </c>
      <c r="AA20" s="38">
        <f t="shared" ref="AA20" si="69">SUM(AA21:AA24)</f>
        <v>0</v>
      </c>
      <c r="AB20" s="38">
        <f t="shared" ref="AB20" si="70">SUM(AB21:AB24)</f>
        <v>0</v>
      </c>
      <c r="AC20" s="38">
        <f t="shared" ref="AC20" si="71">SUM(AC21:AC24)</f>
        <v>0</v>
      </c>
      <c r="AD20" s="38">
        <f t="shared" ref="AD20" si="72">SUM(AD21:AD24)</f>
        <v>0</v>
      </c>
      <c r="AE20" s="38">
        <f t="shared" ref="AE20" si="73">SUM(AE21:AE24)</f>
        <v>0</v>
      </c>
      <c r="AF20" s="38">
        <f t="shared" ref="AF20" si="74">SUM(AF21:AF24)</f>
        <v>0</v>
      </c>
      <c r="AG20" s="38">
        <f t="shared" ref="AG20" si="75">SUM(AG21:AG24)</f>
        <v>0</v>
      </c>
      <c r="AH20" s="38">
        <f t="shared" ref="AH20" si="76">SUM(AH21:AH24)</f>
        <v>0</v>
      </c>
      <c r="AI20" s="38">
        <f t="shared" ref="AI20" si="77">SUM(AI21:AI24)</f>
        <v>0</v>
      </c>
      <c r="AJ20" s="38">
        <f t="shared" ref="AJ20" si="78">SUM(AJ21:AJ24)</f>
        <v>0</v>
      </c>
      <c r="AK20" s="38">
        <f t="shared" ref="AK20" si="79">SUM(AK21:AK24)</f>
        <v>0</v>
      </c>
      <c r="AL20" s="38">
        <f t="shared" ref="AL20" si="80">SUM(AL21:AL24)</f>
        <v>0</v>
      </c>
      <c r="AM20" s="38">
        <f t="shared" ref="AM20" si="81">SUM(AM21:AM24)</f>
        <v>0</v>
      </c>
      <c r="AN20" s="38">
        <f t="shared" ref="AN20" si="82">SUM(AN21:AN24)</f>
        <v>0</v>
      </c>
      <c r="AO20" s="38">
        <f t="shared" ref="AO20" si="83">SUM(AO21:AO24)</f>
        <v>0</v>
      </c>
      <c r="AP20" s="38">
        <f t="shared" ref="AP20" si="84">SUM(AP21:AP24)</f>
        <v>0</v>
      </c>
      <c r="AQ20" s="38">
        <f t="shared" ref="AQ20" si="85">SUM(AQ21:AQ24)</f>
        <v>0</v>
      </c>
      <c r="AR20" s="38">
        <f t="shared" ref="AR20" si="86">SUM(AR21:AR24)</f>
        <v>0</v>
      </c>
      <c r="AS20" s="38">
        <f t="shared" ref="AS20" si="87">SUM(AS21:AS24)</f>
        <v>0</v>
      </c>
      <c r="AT20" s="38">
        <f t="shared" ref="AT20" si="88">SUM(AT21:AT24)</f>
        <v>0</v>
      </c>
      <c r="AU20" s="38">
        <f t="shared" ref="AU20" si="89">SUM(AU21:AU24)</f>
        <v>0</v>
      </c>
      <c r="AV20" s="38">
        <f t="shared" si="49"/>
        <v>0</v>
      </c>
      <c r="AW20" s="578">
        <f t="shared" si="40"/>
        <v>0</v>
      </c>
      <c r="AX20" s="201"/>
      <c r="AY20" s="641">
        <f t="shared" ref="AY20" si="90">SUM(AY21:AY24)</f>
        <v>0</v>
      </c>
      <c r="AZ20" s="622">
        <f t="shared" si="42"/>
        <v>0</v>
      </c>
      <c r="BA20" s="38">
        <f t="shared" ref="BA20" si="91">SUM(BA21:BA24)</f>
        <v>0</v>
      </c>
      <c r="BB20" s="622">
        <f t="shared" si="44"/>
        <v>0</v>
      </c>
      <c r="BC20" s="38">
        <f t="shared" ref="BC20" si="92">SUM(BC21:BC24)</f>
        <v>0</v>
      </c>
      <c r="BD20" s="622">
        <f t="shared" si="46"/>
        <v>0</v>
      </c>
      <c r="BE20" s="38">
        <f t="shared" ref="BE20" si="93">SUM(BE21:BE24)</f>
        <v>0</v>
      </c>
      <c r="BF20" s="631">
        <f t="shared" si="48"/>
        <v>0</v>
      </c>
      <c r="BG20" s="201"/>
      <c r="BH20" s="39"/>
      <c r="BI20" s="39"/>
      <c r="BJ20" s="39"/>
      <c r="BK20" s="39"/>
      <c r="BL20" s="39"/>
      <c r="BM20" s="39"/>
      <c r="BN20" s="39"/>
      <c r="BO20" s="39"/>
      <c r="BP20" s="39"/>
    </row>
    <row r="21" spans="1:68">
      <c r="A21" s="182"/>
      <c r="B21" s="67"/>
      <c r="C21" s="68">
        <v>2.1</v>
      </c>
      <c r="D21" s="68"/>
      <c r="E21" s="68" t="s">
        <v>33</v>
      </c>
      <c r="F21" s="68"/>
      <c r="G21" s="70"/>
      <c r="H21" s="20">
        <v>0</v>
      </c>
      <c r="I21" s="20">
        <v>0</v>
      </c>
      <c r="J21" s="20">
        <v>0</v>
      </c>
      <c r="K21" s="20">
        <v>0</v>
      </c>
      <c r="L21" s="20">
        <v>0</v>
      </c>
      <c r="M21" s="20">
        <v>0</v>
      </c>
      <c r="N21" s="20">
        <v>0</v>
      </c>
      <c r="O21" s="20">
        <v>0</v>
      </c>
      <c r="P21" s="20">
        <v>0</v>
      </c>
      <c r="Q21" s="20">
        <v>0</v>
      </c>
      <c r="R21" s="20">
        <v>0</v>
      </c>
      <c r="S21" s="20">
        <v>0</v>
      </c>
      <c r="T21" s="20">
        <v>0</v>
      </c>
      <c r="U21" s="20">
        <v>0</v>
      </c>
      <c r="V21" s="20">
        <v>0</v>
      </c>
      <c r="W21" s="20">
        <v>0</v>
      </c>
      <c r="X21" s="20">
        <v>0</v>
      </c>
      <c r="Y21" s="20">
        <v>0</v>
      </c>
      <c r="Z21" s="20">
        <v>0</v>
      </c>
      <c r="AA21" s="20">
        <v>0</v>
      </c>
      <c r="AB21" s="20">
        <v>0</v>
      </c>
      <c r="AC21" s="20">
        <v>0</v>
      </c>
      <c r="AD21" s="20">
        <v>0</v>
      </c>
      <c r="AE21" s="20">
        <v>0</v>
      </c>
      <c r="AF21" s="20">
        <v>0</v>
      </c>
      <c r="AG21" s="20">
        <v>0</v>
      </c>
      <c r="AH21" s="20">
        <v>0</v>
      </c>
      <c r="AI21" s="20">
        <v>0</v>
      </c>
      <c r="AJ21" s="20">
        <v>0</v>
      </c>
      <c r="AK21" s="20">
        <v>0</v>
      </c>
      <c r="AL21" s="20">
        <v>0</v>
      </c>
      <c r="AM21" s="20">
        <v>0</v>
      </c>
      <c r="AN21" s="20">
        <v>0</v>
      </c>
      <c r="AO21" s="20">
        <v>0</v>
      </c>
      <c r="AP21" s="20">
        <v>0</v>
      </c>
      <c r="AQ21" s="20">
        <v>0</v>
      </c>
      <c r="AR21" s="20">
        <v>0</v>
      </c>
      <c r="AS21" s="20">
        <v>0</v>
      </c>
      <c r="AT21" s="20">
        <v>0</v>
      </c>
      <c r="AU21" s="20">
        <v>0</v>
      </c>
      <c r="AV21" s="20">
        <f t="shared" si="49"/>
        <v>0</v>
      </c>
      <c r="AW21" s="578">
        <f t="shared" si="40"/>
        <v>0</v>
      </c>
      <c r="AX21" s="187"/>
      <c r="AY21" s="602">
        <v>0</v>
      </c>
      <c r="AZ21" s="622">
        <f t="shared" si="42"/>
        <v>0</v>
      </c>
      <c r="BA21" s="20">
        <v>0</v>
      </c>
      <c r="BB21" s="622">
        <f t="shared" si="44"/>
        <v>0</v>
      </c>
      <c r="BC21" s="20">
        <v>0</v>
      </c>
      <c r="BD21" s="622">
        <f t="shared" si="46"/>
        <v>0</v>
      </c>
      <c r="BE21" s="20">
        <v>0</v>
      </c>
      <c r="BF21" s="631">
        <f t="shared" si="48"/>
        <v>0</v>
      </c>
      <c r="BG21" s="187"/>
      <c r="BH21" s="40"/>
      <c r="BI21" s="40"/>
      <c r="BJ21" s="40"/>
      <c r="BK21" s="40"/>
      <c r="BL21" s="40"/>
      <c r="BM21" s="40"/>
      <c r="BN21" s="40"/>
      <c r="BO21" s="40"/>
      <c r="BP21" s="40"/>
    </row>
    <row r="22" spans="1:68">
      <c r="A22" s="182"/>
      <c r="B22" s="67"/>
      <c r="C22" s="68">
        <v>2.2000000000000002</v>
      </c>
      <c r="D22" s="68"/>
      <c r="E22" s="68" t="s">
        <v>34</v>
      </c>
      <c r="F22" s="68"/>
      <c r="G22" s="70"/>
      <c r="H22" s="20">
        <v>0</v>
      </c>
      <c r="I22" s="20">
        <v>0</v>
      </c>
      <c r="J22" s="20">
        <v>0</v>
      </c>
      <c r="K22" s="20">
        <v>0</v>
      </c>
      <c r="L22" s="20">
        <v>0</v>
      </c>
      <c r="M22" s="20">
        <v>0</v>
      </c>
      <c r="N22" s="20">
        <v>0</v>
      </c>
      <c r="O22" s="20">
        <v>0</v>
      </c>
      <c r="P22" s="20">
        <v>0</v>
      </c>
      <c r="Q22" s="20">
        <v>0</v>
      </c>
      <c r="R22" s="20">
        <v>0</v>
      </c>
      <c r="S22" s="20">
        <v>0</v>
      </c>
      <c r="T22" s="20">
        <v>0</v>
      </c>
      <c r="U22" s="20">
        <v>0</v>
      </c>
      <c r="V22" s="20">
        <v>0</v>
      </c>
      <c r="W22" s="20">
        <v>0</v>
      </c>
      <c r="X22" s="20">
        <v>0</v>
      </c>
      <c r="Y22" s="20">
        <v>0</v>
      </c>
      <c r="Z22" s="20">
        <v>0</v>
      </c>
      <c r="AA22" s="20">
        <v>0</v>
      </c>
      <c r="AB22" s="20">
        <v>0</v>
      </c>
      <c r="AC22" s="20">
        <v>0</v>
      </c>
      <c r="AD22" s="20">
        <v>0</v>
      </c>
      <c r="AE22" s="20">
        <v>0</v>
      </c>
      <c r="AF22" s="20">
        <v>0</v>
      </c>
      <c r="AG22" s="20">
        <v>0</v>
      </c>
      <c r="AH22" s="20">
        <v>0</v>
      </c>
      <c r="AI22" s="20">
        <v>0</v>
      </c>
      <c r="AJ22" s="20">
        <v>0</v>
      </c>
      <c r="AK22" s="20">
        <v>0</v>
      </c>
      <c r="AL22" s="20">
        <v>0</v>
      </c>
      <c r="AM22" s="20">
        <v>0</v>
      </c>
      <c r="AN22" s="20">
        <v>0</v>
      </c>
      <c r="AO22" s="20">
        <v>0</v>
      </c>
      <c r="AP22" s="20">
        <v>0</v>
      </c>
      <c r="AQ22" s="20">
        <v>0</v>
      </c>
      <c r="AR22" s="20">
        <v>0</v>
      </c>
      <c r="AS22" s="20">
        <v>0</v>
      </c>
      <c r="AT22" s="20">
        <v>0</v>
      </c>
      <c r="AU22" s="20">
        <v>0</v>
      </c>
      <c r="AV22" s="20">
        <f t="shared" si="49"/>
        <v>0</v>
      </c>
      <c r="AW22" s="578">
        <f t="shared" si="40"/>
        <v>0</v>
      </c>
      <c r="AX22" s="187"/>
      <c r="AY22" s="602">
        <v>0</v>
      </c>
      <c r="AZ22" s="622">
        <f t="shared" si="42"/>
        <v>0</v>
      </c>
      <c r="BA22" s="20">
        <v>0</v>
      </c>
      <c r="BB22" s="622">
        <f t="shared" si="44"/>
        <v>0</v>
      </c>
      <c r="BC22" s="20">
        <v>0</v>
      </c>
      <c r="BD22" s="622">
        <f t="shared" si="46"/>
        <v>0</v>
      </c>
      <c r="BE22" s="20">
        <v>0</v>
      </c>
      <c r="BF22" s="631">
        <f t="shared" si="48"/>
        <v>0</v>
      </c>
      <c r="BG22" s="187"/>
      <c r="BH22" s="40"/>
      <c r="BI22" s="40"/>
      <c r="BJ22" s="40"/>
      <c r="BK22" s="40"/>
      <c r="BL22" s="40"/>
      <c r="BM22" s="40"/>
      <c r="BN22" s="40"/>
      <c r="BO22" s="40"/>
      <c r="BP22" s="40"/>
    </row>
    <row r="23" spans="1:68">
      <c r="A23" s="182"/>
      <c r="B23" s="67"/>
      <c r="C23" s="68">
        <v>2.2999999999999998</v>
      </c>
      <c r="D23" s="68"/>
      <c r="E23" s="68" t="s">
        <v>35</v>
      </c>
      <c r="F23" s="68"/>
      <c r="G23" s="70"/>
      <c r="H23" s="20">
        <v>0</v>
      </c>
      <c r="I23" s="20">
        <v>0</v>
      </c>
      <c r="J23" s="20">
        <v>0</v>
      </c>
      <c r="K23" s="20">
        <v>0</v>
      </c>
      <c r="L23" s="20">
        <v>0</v>
      </c>
      <c r="M23" s="20">
        <v>0</v>
      </c>
      <c r="N23" s="20">
        <v>0</v>
      </c>
      <c r="O23" s="20">
        <v>0</v>
      </c>
      <c r="P23" s="20">
        <v>0</v>
      </c>
      <c r="Q23" s="20">
        <v>0</v>
      </c>
      <c r="R23" s="20">
        <v>0</v>
      </c>
      <c r="S23" s="20">
        <v>0</v>
      </c>
      <c r="T23" s="20">
        <v>0</v>
      </c>
      <c r="U23" s="20">
        <v>0</v>
      </c>
      <c r="V23" s="20">
        <v>0</v>
      </c>
      <c r="W23" s="20">
        <v>0</v>
      </c>
      <c r="X23" s="20">
        <v>0</v>
      </c>
      <c r="Y23" s="20">
        <v>0</v>
      </c>
      <c r="Z23" s="20">
        <v>0</v>
      </c>
      <c r="AA23" s="20">
        <v>0</v>
      </c>
      <c r="AB23" s="20">
        <v>0</v>
      </c>
      <c r="AC23" s="20">
        <v>0</v>
      </c>
      <c r="AD23" s="20">
        <v>0</v>
      </c>
      <c r="AE23" s="20">
        <v>0</v>
      </c>
      <c r="AF23" s="20">
        <v>0</v>
      </c>
      <c r="AG23" s="20">
        <v>0</v>
      </c>
      <c r="AH23" s="20">
        <v>0</v>
      </c>
      <c r="AI23" s="20">
        <v>0</v>
      </c>
      <c r="AJ23" s="20">
        <v>0</v>
      </c>
      <c r="AK23" s="20">
        <v>0</v>
      </c>
      <c r="AL23" s="20">
        <v>0</v>
      </c>
      <c r="AM23" s="20">
        <v>0</v>
      </c>
      <c r="AN23" s="20">
        <v>0</v>
      </c>
      <c r="AO23" s="20">
        <v>0</v>
      </c>
      <c r="AP23" s="20">
        <v>0</v>
      </c>
      <c r="AQ23" s="20">
        <v>0</v>
      </c>
      <c r="AR23" s="20">
        <v>0</v>
      </c>
      <c r="AS23" s="20">
        <v>0</v>
      </c>
      <c r="AT23" s="20">
        <v>0</v>
      </c>
      <c r="AU23" s="20">
        <v>0</v>
      </c>
      <c r="AV23" s="20">
        <f t="shared" si="49"/>
        <v>0</v>
      </c>
      <c r="AW23" s="578">
        <f t="shared" si="40"/>
        <v>0</v>
      </c>
      <c r="AX23" s="187"/>
      <c r="AY23" s="602">
        <v>0</v>
      </c>
      <c r="AZ23" s="622">
        <f t="shared" si="42"/>
        <v>0</v>
      </c>
      <c r="BA23" s="20">
        <v>0</v>
      </c>
      <c r="BB23" s="622">
        <f t="shared" si="44"/>
        <v>0</v>
      </c>
      <c r="BC23" s="20">
        <v>0</v>
      </c>
      <c r="BD23" s="622">
        <f t="shared" si="46"/>
        <v>0</v>
      </c>
      <c r="BE23" s="20">
        <v>0</v>
      </c>
      <c r="BF23" s="631">
        <f t="shared" si="48"/>
        <v>0</v>
      </c>
      <c r="BG23" s="187"/>
      <c r="BH23" s="40"/>
      <c r="BI23" s="40"/>
      <c r="BJ23" s="40"/>
      <c r="BK23" s="40"/>
      <c r="BL23" s="40"/>
      <c r="BM23" s="40"/>
      <c r="BN23" s="40"/>
      <c r="BO23" s="40"/>
      <c r="BP23" s="40"/>
    </row>
    <row r="24" spans="1:68">
      <c r="A24" s="182"/>
      <c r="B24" s="67"/>
      <c r="C24" s="68">
        <v>2.4</v>
      </c>
      <c r="D24" s="68"/>
      <c r="E24" s="68" t="s">
        <v>36</v>
      </c>
      <c r="F24" s="68"/>
      <c r="G24" s="70"/>
      <c r="H24" s="20">
        <v>0</v>
      </c>
      <c r="I24" s="20">
        <v>0</v>
      </c>
      <c r="J24" s="20">
        <v>0</v>
      </c>
      <c r="K24" s="20">
        <v>0</v>
      </c>
      <c r="L24" s="20">
        <v>0</v>
      </c>
      <c r="M24" s="20">
        <v>0</v>
      </c>
      <c r="N24" s="20">
        <v>0</v>
      </c>
      <c r="O24" s="20">
        <v>0</v>
      </c>
      <c r="P24" s="20">
        <v>0</v>
      </c>
      <c r="Q24" s="20">
        <v>0</v>
      </c>
      <c r="R24" s="20">
        <v>0</v>
      </c>
      <c r="S24" s="20">
        <v>0</v>
      </c>
      <c r="T24" s="20">
        <v>0</v>
      </c>
      <c r="U24" s="20">
        <v>0</v>
      </c>
      <c r="V24" s="20">
        <v>0</v>
      </c>
      <c r="W24" s="20">
        <v>0</v>
      </c>
      <c r="X24" s="20">
        <v>0</v>
      </c>
      <c r="Y24" s="20">
        <v>0</v>
      </c>
      <c r="Z24" s="20">
        <v>0</v>
      </c>
      <c r="AA24" s="20">
        <v>0</v>
      </c>
      <c r="AB24" s="20">
        <v>0</v>
      </c>
      <c r="AC24" s="20">
        <v>0</v>
      </c>
      <c r="AD24" s="20">
        <v>0</v>
      </c>
      <c r="AE24" s="20">
        <v>0</v>
      </c>
      <c r="AF24" s="20">
        <v>0</v>
      </c>
      <c r="AG24" s="20">
        <v>0</v>
      </c>
      <c r="AH24" s="20">
        <v>0</v>
      </c>
      <c r="AI24" s="20">
        <v>0</v>
      </c>
      <c r="AJ24" s="20">
        <v>0</v>
      </c>
      <c r="AK24" s="20">
        <v>0</v>
      </c>
      <c r="AL24" s="20">
        <v>0</v>
      </c>
      <c r="AM24" s="20">
        <v>0</v>
      </c>
      <c r="AN24" s="20">
        <v>0</v>
      </c>
      <c r="AO24" s="20">
        <v>0</v>
      </c>
      <c r="AP24" s="20">
        <v>0</v>
      </c>
      <c r="AQ24" s="20">
        <v>0</v>
      </c>
      <c r="AR24" s="20">
        <v>0</v>
      </c>
      <c r="AS24" s="20">
        <v>0</v>
      </c>
      <c r="AT24" s="20">
        <v>0</v>
      </c>
      <c r="AU24" s="20">
        <v>0</v>
      </c>
      <c r="AV24" s="20">
        <f t="shared" si="49"/>
        <v>0</v>
      </c>
      <c r="AW24" s="578">
        <f t="shared" si="40"/>
        <v>0</v>
      </c>
      <c r="AX24" s="187"/>
      <c r="AY24" s="602">
        <v>0</v>
      </c>
      <c r="AZ24" s="622">
        <f t="shared" si="42"/>
        <v>0</v>
      </c>
      <c r="BA24" s="20">
        <v>0</v>
      </c>
      <c r="BB24" s="622">
        <f t="shared" si="44"/>
        <v>0</v>
      </c>
      <c r="BC24" s="20">
        <v>0</v>
      </c>
      <c r="BD24" s="622">
        <f t="shared" si="46"/>
        <v>0</v>
      </c>
      <c r="BE24" s="20">
        <v>0</v>
      </c>
      <c r="BF24" s="631">
        <f t="shared" si="48"/>
        <v>0</v>
      </c>
      <c r="BG24" s="187"/>
      <c r="BH24" s="40"/>
      <c r="BI24" s="40"/>
      <c r="BJ24" s="40"/>
      <c r="BK24" s="40"/>
      <c r="BL24" s="40"/>
      <c r="BM24" s="40"/>
      <c r="BN24" s="40"/>
      <c r="BO24" s="40"/>
      <c r="BP24" s="40"/>
    </row>
    <row r="25" spans="1:68" ht="15">
      <c r="A25" s="182"/>
      <c r="B25" s="63">
        <v>3</v>
      </c>
      <c r="C25" s="64"/>
      <c r="D25" s="64" t="s">
        <v>37</v>
      </c>
      <c r="E25" s="64"/>
      <c r="F25" s="64"/>
      <c r="G25" s="66"/>
      <c r="H25" s="38">
        <f t="shared" ref="H25" si="94">SUM(H26:H27)</f>
        <v>0</v>
      </c>
      <c r="I25" s="38">
        <f t="shared" ref="I25" si="95">SUM(I26:I27)</f>
        <v>0</v>
      </c>
      <c r="J25" s="38">
        <f t="shared" ref="J25" si="96">SUM(J26:J27)</f>
        <v>0</v>
      </c>
      <c r="K25" s="38">
        <f t="shared" ref="K25" si="97">SUM(K26:K27)</f>
        <v>0</v>
      </c>
      <c r="L25" s="38">
        <f t="shared" ref="L25" si="98">SUM(L26:L27)</f>
        <v>0</v>
      </c>
      <c r="M25" s="38">
        <f t="shared" ref="M25" si="99">SUM(M26:M27)</f>
        <v>0</v>
      </c>
      <c r="N25" s="38">
        <f t="shared" ref="N25" si="100">SUM(N26:N27)</f>
        <v>0</v>
      </c>
      <c r="O25" s="38">
        <f t="shared" ref="O25" si="101">SUM(O26:O27)</f>
        <v>0</v>
      </c>
      <c r="P25" s="38">
        <f t="shared" ref="P25" si="102">SUM(P26:P27)</f>
        <v>0</v>
      </c>
      <c r="Q25" s="38">
        <f t="shared" ref="Q25" si="103">SUM(Q26:Q27)</f>
        <v>0</v>
      </c>
      <c r="R25" s="38">
        <f t="shared" ref="R25" si="104">SUM(R26:R27)</f>
        <v>0</v>
      </c>
      <c r="S25" s="38">
        <f t="shared" ref="S25" si="105">SUM(S26:S27)</f>
        <v>0</v>
      </c>
      <c r="T25" s="38">
        <f t="shared" ref="T25" si="106">SUM(T26:T27)</f>
        <v>0</v>
      </c>
      <c r="U25" s="38">
        <f t="shared" ref="U25" si="107">SUM(U26:U27)</f>
        <v>0</v>
      </c>
      <c r="V25" s="38">
        <f t="shared" ref="V25" si="108">SUM(V26:V27)</f>
        <v>0</v>
      </c>
      <c r="W25" s="38">
        <f t="shared" ref="W25" si="109">SUM(W26:W27)</f>
        <v>0</v>
      </c>
      <c r="X25" s="38">
        <f t="shared" ref="X25" si="110">SUM(X26:X27)</f>
        <v>0</v>
      </c>
      <c r="Y25" s="38">
        <f t="shared" ref="Y25" si="111">SUM(Y26:Y27)</f>
        <v>0</v>
      </c>
      <c r="Z25" s="38">
        <f t="shared" ref="Z25" si="112">SUM(Z26:Z27)</f>
        <v>0</v>
      </c>
      <c r="AA25" s="38">
        <f t="shared" ref="AA25" si="113">SUM(AA26:AA27)</f>
        <v>0</v>
      </c>
      <c r="AB25" s="38">
        <f t="shared" ref="AB25" si="114">SUM(AB26:AB27)</f>
        <v>0</v>
      </c>
      <c r="AC25" s="38">
        <f t="shared" ref="AC25" si="115">SUM(AC26:AC27)</f>
        <v>0</v>
      </c>
      <c r="AD25" s="38">
        <f t="shared" ref="AD25" si="116">SUM(AD26:AD27)</f>
        <v>0</v>
      </c>
      <c r="AE25" s="38">
        <f t="shared" ref="AE25" si="117">SUM(AE26:AE27)</f>
        <v>0</v>
      </c>
      <c r="AF25" s="38">
        <f t="shared" ref="AF25" si="118">SUM(AF26:AF27)</f>
        <v>0</v>
      </c>
      <c r="AG25" s="38">
        <f t="shared" ref="AG25" si="119">SUM(AG26:AG27)</f>
        <v>0</v>
      </c>
      <c r="AH25" s="38">
        <f t="shared" ref="AH25" si="120">SUM(AH26:AH27)</f>
        <v>0</v>
      </c>
      <c r="AI25" s="38">
        <f t="shared" ref="AI25" si="121">SUM(AI26:AI27)</f>
        <v>0</v>
      </c>
      <c r="AJ25" s="38">
        <f t="shared" ref="AJ25" si="122">SUM(AJ26:AJ27)</f>
        <v>0</v>
      </c>
      <c r="AK25" s="38">
        <f t="shared" ref="AK25" si="123">SUM(AK26:AK27)</f>
        <v>0</v>
      </c>
      <c r="AL25" s="38">
        <f t="shared" ref="AL25" si="124">SUM(AL26:AL27)</f>
        <v>0</v>
      </c>
      <c r="AM25" s="38">
        <f t="shared" ref="AM25" si="125">SUM(AM26:AM27)</f>
        <v>0</v>
      </c>
      <c r="AN25" s="38">
        <f t="shared" ref="AN25" si="126">SUM(AN26:AN27)</f>
        <v>0</v>
      </c>
      <c r="AO25" s="38">
        <f t="shared" ref="AO25" si="127">SUM(AO26:AO27)</f>
        <v>0</v>
      </c>
      <c r="AP25" s="38">
        <f t="shared" ref="AP25" si="128">SUM(AP26:AP27)</f>
        <v>0</v>
      </c>
      <c r="AQ25" s="38">
        <f t="shared" ref="AQ25" si="129">SUM(AQ26:AQ27)</f>
        <v>0</v>
      </c>
      <c r="AR25" s="38">
        <f t="shared" ref="AR25" si="130">SUM(AR26:AR27)</f>
        <v>0</v>
      </c>
      <c r="AS25" s="38">
        <f t="shared" ref="AS25" si="131">SUM(AS26:AS27)</f>
        <v>0</v>
      </c>
      <c r="AT25" s="38">
        <f t="shared" ref="AT25" si="132">SUM(AT26:AT27)</f>
        <v>0</v>
      </c>
      <c r="AU25" s="38">
        <f t="shared" ref="AU25" si="133">SUM(AU26:AU27)</f>
        <v>0</v>
      </c>
      <c r="AV25" s="38">
        <f t="shared" si="49"/>
        <v>0</v>
      </c>
      <c r="AW25" s="578">
        <f t="shared" si="40"/>
        <v>0</v>
      </c>
      <c r="AX25" s="201"/>
      <c r="AY25" s="641">
        <f t="shared" ref="AY25" si="134">SUM(AY26:AY27)</f>
        <v>0</v>
      </c>
      <c r="AZ25" s="622">
        <f t="shared" si="42"/>
        <v>0</v>
      </c>
      <c r="BA25" s="38">
        <f t="shared" ref="BA25" si="135">SUM(BA26:BA27)</f>
        <v>0</v>
      </c>
      <c r="BB25" s="622">
        <f t="shared" si="44"/>
        <v>0</v>
      </c>
      <c r="BC25" s="38">
        <f t="shared" ref="BC25" si="136">SUM(BC26:BC27)</f>
        <v>0</v>
      </c>
      <c r="BD25" s="622">
        <f t="shared" si="46"/>
        <v>0</v>
      </c>
      <c r="BE25" s="38">
        <f t="shared" ref="BE25" si="137">SUM(BE26:BE27)</f>
        <v>0</v>
      </c>
      <c r="BF25" s="631">
        <f t="shared" si="48"/>
        <v>0</v>
      </c>
      <c r="BG25" s="201"/>
      <c r="BH25" s="39"/>
      <c r="BI25" s="39"/>
      <c r="BJ25" s="39"/>
      <c r="BK25" s="39"/>
      <c r="BL25" s="39"/>
      <c r="BM25" s="39"/>
      <c r="BN25" s="39"/>
      <c r="BO25" s="39"/>
      <c r="BP25" s="39"/>
    </row>
    <row r="26" spans="1:68">
      <c r="A26" s="182"/>
      <c r="B26" s="67"/>
      <c r="C26" s="68">
        <v>3.1</v>
      </c>
      <c r="D26" s="68"/>
      <c r="E26" s="68" t="s">
        <v>38</v>
      </c>
      <c r="F26" s="68"/>
      <c r="G26" s="70"/>
      <c r="H26" s="20">
        <v>0</v>
      </c>
      <c r="I26" s="20">
        <v>0</v>
      </c>
      <c r="J26" s="20">
        <v>0</v>
      </c>
      <c r="K26" s="20">
        <v>0</v>
      </c>
      <c r="L26" s="20">
        <v>0</v>
      </c>
      <c r="M26" s="20">
        <v>0</v>
      </c>
      <c r="N26" s="20">
        <v>0</v>
      </c>
      <c r="O26" s="20">
        <v>0</v>
      </c>
      <c r="P26" s="20">
        <v>0</v>
      </c>
      <c r="Q26" s="20">
        <v>0</v>
      </c>
      <c r="R26" s="20">
        <v>0</v>
      </c>
      <c r="S26" s="20">
        <v>0</v>
      </c>
      <c r="T26" s="20">
        <v>0</v>
      </c>
      <c r="U26" s="20">
        <v>0</v>
      </c>
      <c r="V26" s="20">
        <v>0</v>
      </c>
      <c r="W26" s="20">
        <v>0</v>
      </c>
      <c r="X26" s="20">
        <v>0</v>
      </c>
      <c r="Y26" s="20">
        <v>0</v>
      </c>
      <c r="Z26" s="20">
        <v>0</v>
      </c>
      <c r="AA26" s="20">
        <v>0</v>
      </c>
      <c r="AB26" s="20">
        <v>0</v>
      </c>
      <c r="AC26" s="20">
        <v>0</v>
      </c>
      <c r="AD26" s="20">
        <v>0</v>
      </c>
      <c r="AE26" s="20">
        <v>0</v>
      </c>
      <c r="AF26" s="20">
        <v>0</v>
      </c>
      <c r="AG26" s="20">
        <v>0</v>
      </c>
      <c r="AH26" s="20">
        <v>0</v>
      </c>
      <c r="AI26" s="20">
        <v>0</v>
      </c>
      <c r="AJ26" s="20">
        <v>0</v>
      </c>
      <c r="AK26" s="20">
        <v>0</v>
      </c>
      <c r="AL26" s="20">
        <v>0</v>
      </c>
      <c r="AM26" s="20">
        <v>0</v>
      </c>
      <c r="AN26" s="20">
        <v>0</v>
      </c>
      <c r="AO26" s="20">
        <v>0</v>
      </c>
      <c r="AP26" s="20">
        <v>0</v>
      </c>
      <c r="AQ26" s="20">
        <v>0</v>
      </c>
      <c r="AR26" s="20">
        <v>0</v>
      </c>
      <c r="AS26" s="20">
        <v>0</v>
      </c>
      <c r="AT26" s="20">
        <v>0</v>
      </c>
      <c r="AU26" s="20">
        <v>0</v>
      </c>
      <c r="AV26" s="20">
        <f t="shared" si="49"/>
        <v>0</v>
      </c>
      <c r="AW26" s="578">
        <f t="shared" si="40"/>
        <v>0</v>
      </c>
      <c r="AX26" s="187"/>
      <c r="AY26" s="602">
        <v>0</v>
      </c>
      <c r="AZ26" s="622">
        <f t="shared" si="42"/>
        <v>0</v>
      </c>
      <c r="BA26" s="20">
        <v>0</v>
      </c>
      <c r="BB26" s="622">
        <f t="shared" si="44"/>
        <v>0</v>
      </c>
      <c r="BC26" s="20">
        <v>0</v>
      </c>
      <c r="BD26" s="622">
        <f t="shared" si="46"/>
        <v>0</v>
      </c>
      <c r="BE26" s="20">
        <v>0</v>
      </c>
      <c r="BF26" s="631">
        <f t="shared" si="48"/>
        <v>0</v>
      </c>
      <c r="BG26" s="187"/>
      <c r="BH26" s="40"/>
      <c r="BI26" s="40"/>
      <c r="BJ26" s="40"/>
      <c r="BK26" s="40"/>
      <c r="BL26" s="40"/>
      <c r="BM26" s="40"/>
      <c r="BN26" s="40"/>
      <c r="BO26" s="40"/>
      <c r="BP26" s="40"/>
    </row>
    <row r="27" spans="1:68">
      <c r="A27" s="182"/>
      <c r="B27" s="67"/>
      <c r="C27" s="68">
        <v>3.2</v>
      </c>
      <c r="D27" s="68"/>
      <c r="E27" s="68" t="s">
        <v>39</v>
      </c>
      <c r="F27" s="68"/>
      <c r="G27" s="70"/>
      <c r="H27" s="20">
        <v>0</v>
      </c>
      <c r="I27" s="20">
        <v>0</v>
      </c>
      <c r="J27" s="20">
        <v>0</v>
      </c>
      <c r="K27" s="20">
        <v>0</v>
      </c>
      <c r="L27" s="20">
        <v>0</v>
      </c>
      <c r="M27" s="20">
        <v>0</v>
      </c>
      <c r="N27" s="20">
        <v>0</v>
      </c>
      <c r="O27" s="20">
        <v>0</v>
      </c>
      <c r="P27" s="20">
        <v>0</v>
      </c>
      <c r="Q27" s="20">
        <v>0</v>
      </c>
      <c r="R27" s="20">
        <v>0</v>
      </c>
      <c r="S27" s="20">
        <v>0</v>
      </c>
      <c r="T27" s="20">
        <v>0</v>
      </c>
      <c r="U27" s="20">
        <v>0</v>
      </c>
      <c r="V27" s="20">
        <v>0</v>
      </c>
      <c r="W27" s="20">
        <v>0</v>
      </c>
      <c r="X27" s="20">
        <v>0</v>
      </c>
      <c r="Y27" s="20">
        <v>0</v>
      </c>
      <c r="Z27" s="20">
        <v>0</v>
      </c>
      <c r="AA27" s="20">
        <v>0</v>
      </c>
      <c r="AB27" s="20">
        <v>0</v>
      </c>
      <c r="AC27" s="20">
        <v>0</v>
      </c>
      <c r="AD27" s="20">
        <v>0</v>
      </c>
      <c r="AE27" s="20">
        <v>0</v>
      </c>
      <c r="AF27" s="20">
        <v>0</v>
      </c>
      <c r="AG27" s="20">
        <v>0</v>
      </c>
      <c r="AH27" s="20">
        <v>0</v>
      </c>
      <c r="AI27" s="20">
        <v>0</v>
      </c>
      <c r="AJ27" s="20">
        <v>0</v>
      </c>
      <c r="AK27" s="20">
        <v>0</v>
      </c>
      <c r="AL27" s="20">
        <v>0</v>
      </c>
      <c r="AM27" s="20">
        <v>0</v>
      </c>
      <c r="AN27" s="20">
        <v>0</v>
      </c>
      <c r="AO27" s="20">
        <v>0</v>
      </c>
      <c r="AP27" s="20">
        <v>0</v>
      </c>
      <c r="AQ27" s="20">
        <v>0</v>
      </c>
      <c r="AR27" s="20">
        <v>0</v>
      </c>
      <c r="AS27" s="20">
        <v>0</v>
      </c>
      <c r="AT27" s="20">
        <v>0</v>
      </c>
      <c r="AU27" s="20">
        <v>0</v>
      </c>
      <c r="AV27" s="20">
        <f t="shared" si="49"/>
        <v>0</v>
      </c>
      <c r="AW27" s="578">
        <f t="shared" si="40"/>
        <v>0</v>
      </c>
      <c r="AX27" s="187"/>
      <c r="AY27" s="602">
        <v>0</v>
      </c>
      <c r="AZ27" s="622">
        <f t="shared" si="42"/>
        <v>0</v>
      </c>
      <c r="BA27" s="20">
        <v>0</v>
      </c>
      <c r="BB27" s="622">
        <f t="shared" si="44"/>
        <v>0</v>
      </c>
      <c r="BC27" s="20">
        <v>0</v>
      </c>
      <c r="BD27" s="622">
        <f t="shared" si="46"/>
        <v>0</v>
      </c>
      <c r="BE27" s="20">
        <v>0</v>
      </c>
      <c r="BF27" s="631">
        <f t="shared" si="48"/>
        <v>0</v>
      </c>
      <c r="BG27" s="187"/>
      <c r="BH27" s="40"/>
      <c r="BI27" s="40"/>
      <c r="BJ27" s="40"/>
      <c r="BK27" s="40"/>
      <c r="BL27" s="40"/>
      <c r="BM27" s="40"/>
      <c r="BN27" s="40"/>
      <c r="BO27" s="40"/>
      <c r="BP27" s="40"/>
    </row>
    <row r="28" spans="1:68" ht="15">
      <c r="A28" s="182"/>
      <c r="B28" s="71">
        <v>4</v>
      </c>
      <c r="C28" s="65"/>
      <c r="D28" s="65" t="s">
        <v>40</v>
      </c>
      <c r="E28" s="65"/>
      <c r="F28" s="65"/>
      <c r="G28" s="66"/>
      <c r="H28" s="20">
        <v>0</v>
      </c>
      <c r="I28" s="20">
        <v>0</v>
      </c>
      <c r="J28" s="20">
        <v>0</v>
      </c>
      <c r="K28" s="20">
        <v>0</v>
      </c>
      <c r="L28" s="20">
        <v>0</v>
      </c>
      <c r="M28" s="20">
        <v>0</v>
      </c>
      <c r="N28" s="20">
        <v>0</v>
      </c>
      <c r="O28" s="20">
        <v>0</v>
      </c>
      <c r="P28" s="20">
        <v>0</v>
      </c>
      <c r="Q28" s="20">
        <v>0</v>
      </c>
      <c r="R28" s="20">
        <v>0</v>
      </c>
      <c r="S28" s="20">
        <v>0</v>
      </c>
      <c r="T28" s="20">
        <v>0</v>
      </c>
      <c r="U28" s="20">
        <v>0</v>
      </c>
      <c r="V28" s="20">
        <v>0</v>
      </c>
      <c r="W28" s="20">
        <v>0</v>
      </c>
      <c r="X28" s="20">
        <v>0</v>
      </c>
      <c r="Y28" s="20">
        <v>0</v>
      </c>
      <c r="Z28" s="20">
        <v>0</v>
      </c>
      <c r="AA28" s="20">
        <v>0</v>
      </c>
      <c r="AB28" s="20">
        <v>0</v>
      </c>
      <c r="AC28" s="20">
        <v>0</v>
      </c>
      <c r="AD28" s="20">
        <v>0</v>
      </c>
      <c r="AE28" s="20">
        <v>0</v>
      </c>
      <c r="AF28" s="20">
        <v>0</v>
      </c>
      <c r="AG28" s="20">
        <v>0</v>
      </c>
      <c r="AH28" s="20">
        <v>0</v>
      </c>
      <c r="AI28" s="20">
        <v>0</v>
      </c>
      <c r="AJ28" s="20">
        <v>0</v>
      </c>
      <c r="AK28" s="20">
        <v>0</v>
      </c>
      <c r="AL28" s="20">
        <v>0</v>
      </c>
      <c r="AM28" s="20">
        <v>0</v>
      </c>
      <c r="AN28" s="20">
        <v>0</v>
      </c>
      <c r="AO28" s="20">
        <v>0</v>
      </c>
      <c r="AP28" s="20">
        <v>0</v>
      </c>
      <c r="AQ28" s="20">
        <v>0</v>
      </c>
      <c r="AR28" s="20">
        <v>0</v>
      </c>
      <c r="AS28" s="20">
        <v>0</v>
      </c>
      <c r="AT28" s="20">
        <v>0</v>
      </c>
      <c r="AU28" s="20">
        <v>0</v>
      </c>
      <c r="AV28" s="20">
        <f t="shared" si="49"/>
        <v>0</v>
      </c>
      <c r="AW28" s="578">
        <f t="shared" si="40"/>
        <v>0</v>
      </c>
      <c r="AX28" s="187"/>
      <c r="AY28" s="602">
        <v>0</v>
      </c>
      <c r="AZ28" s="622">
        <f t="shared" si="42"/>
        <v>0</v>
      </c>
      <c r="BA28" s="20">
        <v>0</v>
      </c>
      <c r="BB28" s="622">
        <f t="shared" si="44"/>
        <v>0</v>
      </c>
      <c r="BC28" s="20">
        <v>0</v>
      </c>
      <c r="BD28" s="622">
        <f t="shared" si="46"/>
        <v>0</v>
      </c>
      <c r="BE28" s="20">
        <v>0</v>
      </c>
      <c r="BF28" s="631">
        <f t="shared" si="48"/>
        <v>0</v>
      </c>
      <c r="BG28" s="187"/>
      <c r="BH28" s="40"/>
      <c r="BI28" s="40"/>
      <c r="BJ28" s="40"/>
      <c r="BK28" s="40"/>
      <c r="BL28" s="40"/>
      <c r="BM28" s="40"/>
      <c r="BN28" s="40"/>
      <c r="BO28" s="40"/>
      <c r="BP28" s="40"/>
    </row>
    <row r="29" spans="1:68" ht="15">
      <c r="A29" s="182"/>
      <c r="B29" s="63">
        <v>5</v>
      </c>
      <c r="C29" s="64"/>
      <c r="D29" s="64" t="s">
        <v>41</v>
      </c>
      <c r="E29" s="64"/>
      <c r="F29" s="64"/>
      <c r="G29" s="66"/>
      <c r="H29" s="38">
        <f t="shared" ref="H29" si="138">SUM(H30:H32)</f>
        <v>0</v>
      </c>
      <c r="I29" s="38">
        <f t="shared" ref="I29" si="139">SUM(I30:I32)</f>
        <v>0</v>
      </c>
      <c r="J29" s="38">
        <f t="shared" ref="J29" si="140">SUM(J30:J32)</f>
        <v>0</v>
      </c>
      <c r="K29" s="38">
        <f t="shared" ref="K29" si="141">SUM(K30:K32)</f>
        <v>0</v>
      </c>
      <c r="L29" s="38">
        <f t="shared" ref="L29" si="142">SUM(L30:L32)</f>
        <v>0</v>
      </c>
      <c r="M29" s="38">
        <f t="shared" ref="M29" si="143">SUM(M30:M32)</f>
        <v>0</v>
      </c>
      <c r="N29" s="38">
        <f t="shared" ref="N29" si="144">SUM(N30:N32)</f>
        <v>0</v>
      </c>
      <c r="O29" s="38">
        <f t="shared" ref="O29" si="145">SUM(O30:O32)</f>
        <v>0</v>
      </c>
      <c r="P29" s="38">
        <f t="shared" ref="P29" si="146">SUM(P30:P32)</f>
        <v>0</v>
      </c>
      <c r="Q29" s="38">
        <f t="shared" ref="Q29" si="147">SUM(Q30:Q32)</f>
        <v>0</v>
      </c>
      <c r="R29" s="38">
        <f t="shared" ref="R29" si="148">SUM(R30:R32)</f>
        <v>0</v>
      </c>
      <c r="S29" s="38">
        <f t="shared" ref="S29" si="149">SUM(S30:S32)</f>
        <v>0</v>
      </c>
      <c r="T29" s="38">
        <f t="shared" ref="T29" si="150">SUM(T30:T32)</f>
        <v>0</v>
      </c>
      <c r="U29" s="38">
        <f t="shared" ref="U29" si="151">SUM(U30:U32)</f>
        <v>0</v>
      </c>
      <c r="V29" s="38">
        <f t="shared" ref="V29" si="152">SUM(V30:V32)</f>
        <v>0</v>
      </c>
      <c r="W29" s="38">
        <f t="shared" ref="W29" si="153">SUM(W30:W32)</f>
        <v>0</v>
      </c>
      <c r="X29" s="38">
        <f t="shared" ref="X29" si="154">SUM(X30:X32)</f>
        <v>0</v>
      </c>
      <c r="Y29" s="38">
        <f t="shared" ref="Y29" si="155">SUM(Y30:Y32)</f>
        <v>0</v>
      </c>
      <c r="Z29" s="38">
        <f t="shared" ref="Z29" si="156">SUM(Z30:Z32)</f>
        <v>0</v>
      </c>
      <c r="AA29" s="38">
        <f t="shared" ref="AA29" si="157">SUM(AA30:AA32)</f>
        <v>0</v>
      </c>
      <c r="AB29" s="38">
        <f t="shared" ref="AB29" si="158">SUM(AB30:AB32)</f>
        <v>0</v>
      </c>
      <c r="AC29" s="38">
        <f t="shared" ref="AC29" si="159">SUM(AC30:AC32)</f>
        <v>0</v>
      </c>
      <c r="AD29" s="38">
        <f t="shared" ref="AD29" si="160">SUM(AD30:AD32)</f>
        <v>0</v>
      </c>
      <c r="AE29" s="38">
        <f t="shared" ref="AE29" si="161">SUM(AE30:AE32)</f>
        <v>0</v>
      </c>
      <c r="AF29" s="38">
        <f t="shared" ref="AF29" si="162">SUM(AF30:AF32)</f>
        <v>0</v>
      </c>
      <c r="AG29" s="38">
        <f t="shared" ref="AG29" si="163">SUM(AG30:AG32)</f>
        <v>0</v>
      </c>
      <c r="AH29" s="38">
        <f t="shared" ref="AH29" si="164">SUM(AH30:AH32)</f>
        <v>0</v>
      </c>
      <c r="AI29" s="38">
        <f t="shared" ref="AI29" si="165">SUM(AI30:AI32)</f>
        <v>0</v>
      </c>
      <c r="AJ29" s="38">
        <f t="shared" ref="AJ29" si="166">SUM(AJ30:AJ32)</f>
        <v>0</v>
      </c>
      <c r="AK29" s="38">
        <f t="shared" ref="AK29" si="167">SUM(AK30:AK32)</f>
        <v>0</v>
      </c>
      <c r="AL29" s="38">
        <f t="shared" ref="AL29" si="168">SUM(AL30:AL32)</f>
        <v>0</v>
      </c>
      <c r="AM29" s="38">
        <f t="shared" ref="AM29" si="169">SUM(AM30:AM32)</f>
        <v>0</v>
      </c>
      <c r="AN29" s="38">
        <f t="shared" ref="AN29" si="170">SUM(AN30:AN32)</f>
        <v>0</v>
      </c>
      <c r="AO29" s="38">
        <f t="shared" ref="AO29" si="171">SUM(AO30:AO32)</f>
        <v>0</v>
      </c>
      <c r="AP29" s="38">
        <f t="shared" ref="AP29" si="172">SUM(AP30:AP32)</f>
        <v>0</v>
      </c>
      <c r="AQ29" s="38">
        <f t="shared" ref="AQ29" si="173">SUM(AQ30:AQ32)</f>
        <v>0</v>
      </c>
      <c r="AR29" s="38">
        <f t="shared" ref="AR29" si="174">SUM(AR30:AR32)</f>
        <v>0</v>
      </c>
      <c r="AS29" s="38">
        <f t="shared" ref="AS29" si="175">SUM(AS30:AS32)</f>
        <v>0</v>
      </c>
      <c r="AT29" s="38">
        <f t="shared" ref="AT29" si="176">SUM(AT30:AT32)</f>
        <v>0</v>
      </c>
      <c r="AU29" s="38">
        <f t="shared" ref="AU29" si="177">SUM(AU30:AU32)</f>
        <v>0</v>
      </c>
      <c r="AV29" s="38">
        <f t="shared" si="49"/>
        <v>0</v>
      </c>
      <c r="AW29" s="578">
        <f t="shared" si="40"/>
        <v>0</v>
      </c>
      <c r="AX29" s="201"/>
      <c r="AY29" s="641">
        <f t="shared" ref="AY29" si="178">SUM(AY30:AY32)</f>
        <v>0</v>
      </c>
      <c r="AZ29" s="622">
        <f t="shared" si="42"/>
        <v>0</v>
      </c>
      <c r="BA29" s="38">
        <f t="shared" ref="BA29" si="179">SUM(BA30:BA32)</f>
        <v>0</v>
      </c>
      <c r="BB29" s="622">
        <f t="shared" si="44"/>
        <v>0</v>
      </c>
      <c r="BC29" s="38">
        <f t="shared" ref="BC29" si="180">SUM(BC30:BC32)</f>
        <v>0</v>
      </c>
      <c r="BD29" s="622">
        <f t="shared" si="46"/>
        <v>0</v>
      </c>
      <c r="BE29" s="38">
        <f t="shared" ref="BE29" si="181">SUM(BE30:BE32)</f>
        <v>0</v>
      </c>
      <c r="BF29" s="631">
        <f t="shared" si="48"/>
        <v>0</v>
      </c>
      <c r="BG29" s="201"/>
      <c r="BH29" s="39"/>
      <c r="BI29" s="39"/>
      <c r="BJ29" s="39"/>
      <c r="BK29" s="39"/>
      <c r="BL29" s="39"/>
      <c r="BM29" s="39"/>
      <c r="BN29" s="39"/>
      <c r="BO29" s="39"/>
      <c r="BP29" s="39"/>
    </row>
    <row r="30" spans="1:68">
      <c r="A30" s="182"/>
      <c r="B30" s="67"/>
      <c r="C30" s="68">
        <v>5.0999999999999996</v>
      </c>
      <c r="D30" s="68"/>
      <c r="E30" s="68" t="s">
        <v>42</v>
      </c>
      <c r="F30" s="68"/>
      <c r="G30" s="70"/>
      <c r="H30" s="20">
        <v>0</v>
      </c>
      <c r="I30" s="20">
        <v>0</v>
      </c>
      <c r="J30" s="20">
        <v>0</v>
      </c>
      <c r="K30" s="20">
        <v>0</v>
      </c>
      <c r="L30" s="20">
        <v>0</v>
      </c>
      <c r="M30" s="20">
        <v>0</v>
      </c>
      <c r="N30" s="20">
        <v>0</v>
      </c>
      <c r="O30" s="20">
        <v>0</v>
      </c>
      <c r="P30" s="20">
        <v>0</v>
      </c>
      <c r="Q30" s="20">
        <v>0</v>
      </c>
      <c r="R30" s="20">
        <v>0</v>
      </c>
      <c r="S30" s="20">
        <v>0</v>
      </c>
      <c r="T30" s="20">
        <v>0</v>
      </c>
      <c r="U30" s="20">
        <v>0</v>
      </c>
      <c r="V30" s="20">
        <v>0</v>
      </c>
      <c r="W30" s="20">
        <v>0</v>
      </c>
      <c r="X30" s="20">
        <v>0</v>
      </c>
      <c r="Y30" s="20">
        <v>0</v>
      </c>
      <c r="Z30" s="20">
        <v>0</v>
      </c>
      <c r="AA30" s="20">
        <v>0</v>
      </c>
      <c r="AB30" s="20">
        <v>0</v>
      </c>
      <c r="AC30" s="20">
        <v>0</v>
      </c>
      <c r="AD30" s="20">
        <v>0</v>
      </c>
      <c r="AE30" s="20">
        <v>0</v>
      </c>
      <c r="AF30" s="20">
        <v>0</v>
      </c>
      <c r="AG30" s="20">
        <v>0</v>
      </c>
      <c r="AH30" s="20">
        <v>0</v>
      </c>
      <c r="AI30" s="20">
        <v>0</v>
      </c>
      <c r="AJ30" s="20">
        <v>0</v>
      </c>
      <c r="AK30" s="20">
        <v>0</v>
      </c>
      <c r="AL30" s="20">
        <v>0</v>
      </c>
      <c r="AM30" s="20">
        <v>0</v>
      </c>
      <c r="AN30" s="20">
        <v>0</v>
      </c>
      <c r="AO30" s="20">
        <v>0</v>
      </c>
      <c r="AP30" s="20">
        <v>0</v>
      </c>
      <c r="AQ30" s="20">
        <v>0</v>
      </c>
      <c r="AR30" s="20">
        <v>0</v>
      </c>
      <c r="AS30" s="20">
        <v>0</v>
      </c>
      <c r="AT30" s="20">
        <v>0</v>
      </c>
      <c r="AU30" s="20">
        <v>0</v>
      </c>
      <c r="AV30" s="20">
        <f t="shared" si="49"/>
        <v>0</v>
      </c>
      <c r="AW30" s="578">
        <f t="shared" si="40"/>
        <v>0</v>
      </c>
      <c r="AX30" s="187"/>
      <c r="AY30" s="602">
        <v>0</v>
      </c>
      <c r="AZ30" s="622">
        <f t="shared" si="42"/>
        <v>0</v>
      </c>
      <c r="BA30" s="20">
        <v>0</v>
      </c>
      <c r="BB30" s="622">
        <f t="shared" si="44"/>
        <v>0</v>
      </c>
      <c r="BC30" s="20">
        <v>0</v>
      </c>
      <c r="BD30" s="622">
        <f t="shared" si="46"/>
        <v>0</v>
      </c>
      <c r="BE30" s="20">
        <v>0</v>
      </c>
      <c r="BF30" s="631">
        <f t="shared" si="48"/>
        <v>0</v>
      </c>
      <c r="BG30" s="187"/>
      <c r="BH30" s="40"/>
      <c r="BI30" s="40"/>
      <c r="BJ30" s="40"/>
      <c r="BK30" s="40"/>
      <c r="BL30" s="40"/>
      <c r="BM30" s="40"/>
      <c r="BN30" s="40"/>
      <c r="BO30" s="40"/>
      <c r="BP30" s="40"/>
    </row>
    <row r="31" spans="1:68">
      <c r="A31" s="182"/>
      <c r="B31" s="67"/>
      <c r="C31" s="68">
        <v>5.2</v>
      </c>
      <c r="D31" s="68"/>
      <c r="E31" s="68" t="s">
        <v>43</v>
      </c>
      <c r="F31" s="68"/>
      <c r="G31" s="70"/>
      <c r="H31" s="20">
        <v>0</v>
      </c>
      <c r="I31" s="20">
        <v>0</v>
      </c>
      <c r="J31" s="20">
        <v>0</v>
      </c>
      <c r="K31" s="20">
        <v>0</v>
      </c>
      <c r="L31" s="20">
        <v>0</v>
      </c>
      <c r="M31" s="20">
        <v>0</v>
      </c>
      <c r="N31" s="20">
        <v>0</v>
      </c>
      <c r="O31" s="20">
        <v>0</v>
      </c>
      <c r="P31" s="20">
        <v>0</v>
      </c>
      <c r="Q31" s="20">
        <v>0</v>
      </c>
      <c r="R31" s="20">
        <v>0</v>
      </c>
      <c r="S31" s="20">
        <v>0</v>
      </c>
      <c r="T31" s="20">
        <v>0</v>
      </c>
      <c r="U31" s="20">
        <v>0</v>
      </c>
      <c r="V31" s="20">
        <v>0</v>
      </c>
      <c r="W31" s="20">
        <v>0</v>
      </c>
      <c r="X31" s="20">
        <v>0</v>
      </c>
      <c r="Y31" s="20">
        <v>0</v>
      </c>
      <c r="Z31" s="20">
        <v>0</v>
      </c>
      <c r="AA31" s="20">
        <v>0</v>
      </c>
      <c r="AB31" s="20">
        <v>0</v>
      </c>
      <c r="AC31" s="20">
        <v>0</v>
      </c>
      <c r="AD31" s="20">
        <v>0</v>
      </c>
      <c r="AE31" s="20">
        <v>0</v>
      </c>
      <c r="AF31" s="20">
        <v>0</v>
      </c>
      <c r="AG31" s="20">
        <v>0</v>
      </c>
      <c r="AH31" s="20">
        <v>0</v>
      </c>
      <c r="AI31" s="20">
        <v>0</v>
      </c>
      <c r="AJ31" s="20">
        <v>0</v>
      </c>
      <c r="AK31" s="20">
        <v>0</v>
      </c>
      <c r="AL31" s="20">
        <v>0</v>
      </c>
      <c r="AM31" s="20">
        <v>0</v>
      </c>
      <c r="AN31" s="20">
        <v>0</v>
      </c>
      <c r="AO31" s="20">
        <v>0</v>
      </c>
      <c r="AP31" s="20">
        <v>0</v>
      </c>
      <c r="AQ31" s="20">
        <v>0</v>
      </c>
      <c r="AR31" s="20">
        <v>0</v>
      </c>
      <c r="AS31" s="20">
        <v>0</v>
      </c>
      <c r="AT31" s="20">
        <v>0</v>
      </c>
      <c r="AU31" s="20">
        <v>0</v>
      </c>
      <c r="AV31" s="20">
        <f t="shared" si="49"/>
        <v>0</v>
      </c>
      <c r="AW31" s="578">
        <f t="shared" si="40"/>
        <v>0</v>
      </c>
      <c r="AX31" s="187"/>
      <c r="AY31" s="602">
        <v>0</v>
      </c>
      <c r="AZ31" s="622">
        <f t="shared" si="42"/>
        <v>0</v>
      </c>
      <c r="BA31" s="20">
        <v>0</v>
      </c>
      <c r="BB31" s="622">
        <f t="shared" si="44"/>
        <v>0</v>
      </c>
      <c r="BC31" s="20">
        <v>0</v>
      </c>
      <c r="BD31" s="622">
        <f t="shared" si="46"/>
        <v>0</v>
      </c>
      <c r="BE31" s="20">
        <v>0</v>
      </c>
      <c r="BF31" s="631">
        <f t="shared" si="48"/>
        <v>0</v>
      </c>
      <c r="BG31" s="187"/>
      <c r="BH31" s="40"/>
      <c r="BI31" s="40"/>
      <c r="BJ31" s="40"/>
      <c r="BK31" s="40"/>
      <c r="BL31" s="40"/>
      <c r="BM31" s="40"/>
      <c r="BN31" s="40"/>
      <c r="BO31" s="40"/>
      <c r="BP31" s="40"/>
    </row>
    <row r="32" spans="1:68">
      <c r="A32" s="182"/>
      <c r="B32" s="67"/>
      <c r="C32" s="68">
        <v>5.3</v>
      </c>
      <c r="D32" s="68"/>
      <c r="E32" s="68" t="s">
        <v>44</v>
      </c>
      <c r="F32" s="68"/>
      <c r="G32" s="70"/>
      <c r="H32" s="20">
        <v>0</v>
      </c>
      <c r="I32" s="20">
        <v>0</v>
      </c>
      <c r="J32" s="20">
        <v>0</v>
      </c>
      <c r="K32" s="20">
        <v>0</v>
      </c>
      <c r="L32" s="20">
        <v>0</v>
      </c>
      <c r="M32" s="20">
        <v>0</v>
      </c>
      <c r="N32" s="20">
        <v>0</v>
      </c>
      <c r="O32" s="20">
        <v>0</v>
      </c>
      <c r="P32" s="20">
        <v>0</v>
      </c>
      <c r="Q32" s="20">
        <v>0</v>
      </c>
      <c r="R32" s="20">
        <v>0</v>
      </c>
      <c r="S32" s="20">
        <v>0</v>
      </c>
      <c r="T32" s="20">
        <v>0</v>
      </c>
      <c r="U32" s="20">
        <v>0</v>
      </c>
      <c r="V32" s="20">
        <v>0</v>
      </c>
      <c r="W32" s="20">
        <v>0</v>
      </c>
      <c r="X32" s="20">
        <v>0</v>
      </c>
      <c r="Y32" s="20">
        <v>0</v>
      </c>
      <c r="Z32" s="20">
        <v>0</v>
      </c>
      <c r="AA32" s="20">
        <v>0</v>
      </c>
      <c r="AB32" s="20">
        <v>0</v>
      </c>
      <c r="AC32" s="20">
        <v>0</v>
      </c>
      <c r="AD32" s="20">
        <v>0</v>
      </c>
      <c r="AE32" s="20">
        <v>0</v>
      </c>
      <c r="AF32" s="20">
        <v>0</v>
      </c>
      <c r="AG32" s="20">
        <v>0</v>
      </c>
      <c r="AH32" s="20">
        <v>0</v>
      </c>
      <c r="AI32" s="20">
        <v>0</v>
      </c>
      <c r="AJ32" s="20">
        <v>0</v>
      </c>
      <c r="AK32" s="20">
        <v>0</v>
      </c>
      <c r="AL32" s="20">
        <v>0</v>
      </c>
      <c r="AM32" s="20">
        <v>0</v>
      </c>
      <c r="AN32" s="20">
        <v>0</v>
      </c>
      <c r="AO32" s="20">
        <v>0</v>
      </c>
      <c r="AP32" s="20">
        <v>0</v>
      </c>
      <c r="AQ32" s="20">
        <v>0</v>
      </c>
      <c r="AR32" s="20">
        <v>0</v>
      </c>
      <c r="AS32" s="20">
        <v>0</v>
      </c>
      <c r="AT32" s="20">
        <v>0</v>
      </c>
      <c r="AU32" s="20">
        <v>0</v>
      </c>
      <c r="AV32" s="20">
        <f t="shared" si="49"/>
        <v>0</v>
      </c>
      <c r="AW32" s="578">
        <f t="shared" si="40"/>
        <v>0</v>
      </c>
      <c r="AX32" s="187"/>
      <c r="AY32" s="602">
        <v>0</v>
      </c>
      <c r="AZ32" s="622">
        <f t="shared" si="42"/>
        <v>0</v>
      </c>
      <c r="BA32" s="20">
        <v>0</v>
      </c>
      <c r="BB32" s="622">
        <f t="shared" si="44"/>
        <v>0</v>
      </c>
      <c r="BC32" s="20">
        <v>0</v>
      </c>
      <c r="BD32" s="622">
        <f t="shared" si="46"/>
        <v>0</v>
      </c>
      <c r="BE32" s="20">
        <v>0</v>
      </c>
      <c r="BF32" s="631">
        <f t="shared" si="48"/>
        <v>0</v>
      </c>
      <c r="BG32" s="187"/>
      <c r="BH32" s="40"/>
      <c r="BI32" s="40"/>
      <c r="BJ32" s="40"/>
      <c r="BK32" s="40"/>
      <c r="BL32" s="40"/>
      <c r="BM32" s="40"/>
      <c r="BN32" s="40"/>
      <c r="BO32" s="40"/>
      <c r="BP32" s="40"/>
    </row>
    <row r="33" spans="1:68" ht="15">
      <c r="A33" s="182"/>
      <c r="B33" s="63">
        <v>6</v>
      </c>
      <c r="C33" s="64"/>
      <c r="D33" s="64" t="s">
        <v>45</v>
      </c>
      <c r="E33" s="64"/>
      <c r="F33" s="64"/>
      <c r="G33" s="66"/>
      <c r="H33" s="38">
        <f t="shared" ref="H33" si="182">SUM(H34:H35)</f>
        <v>0</v>
      </c>
      <c r="I33" s="38">
        <f t="shared" ref="I33" si="183">SUM(I34:I35)</f>
        <v>0</v>
      </c>
      <c r="J33" s="38">
        <f t="shared" ref="J33" si="184">SUM(J34:J35)</f>
        <v>0</v>
      </c>
      <c r="K33" s="38">
        <f t="shared" ref="K33" si="185">SUM(K34:K35)</f>
        <v>0</v>
      </c>
      <c r="L33" s="38">
        <f t="shared" ref="L33" si="186">SUM(L34:L35)</f>
        <v>0</v>
      </c>
      <c r="M33" s="38">
        <f t="shared" ref="M33" si="187">SUM(M34:M35)</f>
        <v>0</v>
      </c>
      <c r="N33" s="38">
        <f t="shared" ref="N33" si="188">SUM(N34:N35)</f>
        <v>0</v>
      </c>
      <c r="O33" s="38">
        <f t="shared" ref="O33" si="189">SUM(O34:O35)</f>
        <v>0</v>
      </c>
      <c r="P33" s="38">
        <f t="shared" ref="P33" si="190">SUM(P34:P35)</f>
        <v>0</v>
      </c>
      <c r="Q33" s="38">
        <f t="shared" ref="Q33" si="191">SUM(Q34:Q35)</f>
        <v>0</v>
      </c>
      <c r="R33" s="38">
        <f t="shared" ref="R33" si="192">SUM(R34:R35)</f>
        <v>0</v>
      </c>
      <c r="S33" s="38">
        <f t="shared" ref="S33" si="193">SUM(S34:S35)</f>
        <v>0</v>
      </c>
      <c r="T33" s="38">
        <f t="shared" ref="T33" si="194">SUM(T34:T35)</f>
        <v>0</v>
      </c>
      <c r="U33" s="38">
        <f t="shared" ref="U33" si="195">SUM(U34:U35)</f>
        <v>0</v>
      </c>
      <c r="V33" s="38">
        <f t="shared" ref="V33" si="196">SUM(V34:V35)</f>
        <v>0</v>
      </c>
      <c r="W33" s="38">
        <f t="shared" ref="W33" si="197">SUM(W34:W35)</f>
        <v>0</v>
      </c>
      <c r="X33" s="38">
        <f t="shared" ref="X33" si="198">SUM(X34:X35)</f>
        <v>0</v>
      </c>
      <c r="Y33" s="38">
        <f t="shared" ref="Y33" si="199">SUM(Y34:Y35)</f>
        <v>0</v>
      </c>
      <c r="Z33" s="38">
        <f t="shared" ref="Z33" si="200">SUM(Z34:Z35)</f>
        <v>0</v>
      </c>
      <c r="AA33" s="38">
        <f t="shared" ref="AA33" si="201">SUM(AA34:AA35)</f>
        <v>0</v>
      </c>
      <c r="AB33" s="38">
        <f t="shared" ref="AB33" si="202">SUM(AB34:AB35)</f>
        <v>0</v>
      </c>
      <c r="AC33" s="38">
        <f t="shared" ref="AC33" si="203">SUM(AC34:AC35)</f>
        <v>0</v>
      </c>
      <c r="AD33" s="38">
        <f t="shared" ref="AD33" si="204">SUM(AD34:AD35)</f>
        <v>0</v>
      </c>
      <c r="AE33" s="38">
        <f t="shared" ref="AE33" si="205">SUM(AE34:AE35)</f>
        <v>0</v>
      </c>
      <c r="AF33" s="38">
        <f t="shared" ref="AF33" si="206">SUM(AF34:AF35)</f>
        <v>0</v>
      </c>
      <c r="AG33" s="38">
        <f t="shared" ref="AG33" si="207">SUM(AG34:AG35)</f>
        <v>0</v>
      </c>
      <c r="AH33" s="38">
        <f t="shared" ref="AH33" si="208">SUM(AH34:AH35)</f>
        <v>0</v>
      </c>
      <c r="AI33" s="38">
        <f t="shared" ref="AI33" si="209">SUM(AI34:AI35)</f>
        <v>0</v>
      </c>
      <c r="AJ33" s="38">
        <f t="shared" ref="AJ33" si="210">SUM(AJ34:AJ35)</f>
        <v>0</v>
      </c>
      <c r="AK33" s="38">
        <f t="shared" ref="AK33" si="211">SUM(AK34:AK35)</f>
        <v>0</v>
      </c>
      <c r="AL33" s="38">
        <f t="shared" ref="AL33" si="212">SUM(AL34:AL35)</f>
        <v>0</v>
      </c>
      <c r="AM33" s="38">
        <f t="shared" ref="AM33" si="213">SUM(AM34:AM35)</f>
        <v>0</v>
      </c>
      <c r="AN33" s="38">
        <f t="shared" ref="AN33" si="214">SUM(AN34:AN35)</f>
        <v>0</v>
      </c>
      <c r="AO33" s="38">
        <f t="shared" ref="AO33" si="215">SUM(AO34:AO35)</f>
        <v>0</v>
      </c>
      <c r="AP33" s="38">
        <f t="shared" ref="AP33" si="216">SUM(AP34:AP35)</f>
        <v>0</v>
      </c>
      <c r="AQ33" s="38">
        <f t="shared" ref="AQ33" si="217">SUM(AQ34:AQ35)</f>
        <v>0</v>
      </c>
      <c r="AR33" s="38">
        <f t="shared" ref="AR33" si="218">SUM(AR34:AR35)</f>
        <v>0</v>
      </c>
      <c r="AS33" s="38">
        <f t="shared" ref="AS33" si="219">SUM(AS34:AS35)</f>
        <v>0</v>
      </c>
      <c r="AT33" s="38">
        <f t="shared" ref="AT33" si="220">SUM(AT34:AT35)</f>
        <v>0</v>
      </c>
      <c r="AU33" s="38">
        <f t="shared" ref="AU33" si="221">SUM(AU34:AU35)</f>
        <v>0</v>
      </c>
      <c r="AV33" s="38">
        <f t="shared" si="49"/>
        <v>0</v>
      </c>
      <c r="AW33" s="578">
        <f t="shared" si="40"/>
        <v>0</v>
      </c>
      <c r="AX33" s="201"/>
      <c r="AY33" s="641">
        <f t="shared" ref="AY33" si="222">SUM(AY34:AY35)</f>
        <v>0</v>
      </c>
      <c r="AZ33" s="622">
        <f t="shared" si="42"/>
        <v>0</v>
      </c>
      <c r="BA33" s="38">
        <f t="shared" ref="BA33" si="223">SUM(BA34:BA35)</f>
        <v>0</v>
      </c>
      <c r="BB33" s="622">
        <f t="shared" si="44"/>
        <v>0</v>
      </c>
      <c r="BC33" s="38">
        <f t="shared" ref="BC33" si="224">SUM(BC34:BC35)</f>
        <v>0</v>
      </c>
      <c r="BD33" s="622">
        <f t="shared" si="46"/>
        <v>0</v>
      </c>
      <c r="BE33" s="38">
        <f t="shared" ref="BE33" si="225">SUM(BE34:BE35)</f>
        <v>0</v>
      </c>
      <c r="BF33" s="631">
        <f t="shared" si="48"/>
        <v>0</v>
      </c>
      <c r="BG33" s="201"/>
      <c r="BH33" s="39"/>
      <c r="BI33" s="39"/>
      <c r="BJ33" s="39"/>
      <c r="BK33" s="39"/>
      <c r="BL33" s="39"/>
      <c r="BM33" s="39"/>
      <c r="BN33" s="39"/>
      <c r="BO33" s="39"/>
      <c r="BP33" s="39"/>
    </row>
    <row r="34" spans="1:68">
      <c r="A34" s="182"/>
      <c r="B34" s="67"/>
      <c r="C34" s="68">
        <v>6.1</v>
      </c>
      <c r="D34" s="68"/>
      <c r="E34" s="68" t="s">
        <v>46</v>
      </c>
      <c r="F34" s="68"/>
      <c r="G34" s="72"/>
      <c r="H34" s="20">
        <v>0</v>
      </c>
      <c r="I34" s="20">
        <v>0</v>
      </c>
      <c r="J34" s="20">
        <v>0</v>
      </c>
      <c r="K34" s="20">
        <v>0</v>
      </c>
      <c r="L34" s="20">
        <v>0</v>
      </c>
      <c r="M34" s="20">
        <v>0</v>
      </c>
      <c r="N34" s="20">
        <v>0</v>
      </c>
      <c r="O34" s="20">
        <v>0</v>
      </c>
      <c r="P34" s="20">
        <v>0</v>
      </c>
      <c r="Q34" s="20">
        <v>0</v>
      </c>
      <c r="R34" s="20">
        <v>0</v>
      </c>
      <c r="S34" s="20">
        <v>0</v>
      </c>
      <c r="T34" s="20">
        <v>0</v>
      </c>
      <c r="U34" s="20">
        <v>0</v>
      </c>
      <c r="V34" s="20">
        <v>0</v>
      </c>
      <c r="W34" s="20">
        <v>0</v>
      </c>
      <c r="X34" s="20">
        <v>0</v>
      </c>
      <c r="Y34" s="20">
        <v>0</v>
      </c>
      <c r="Z34" s="20">
        <v>0</v>
      </c>
      <c r="AA34" s="20">
        <v>0</v>
      </c>
      <c r="AB34" s="20">
        <v>0</v>
      </c>
      <c r="AC34" s="20">
        <v>0</v>
      </c>
      <c r="AD34" s="20">
        <v>0</v>
      </c>
      <c r="AE34" s="20">
        <v>0</v>
      </c>
      <c r="AF34" s="20">
        <v>0</v>
      </c>
      <c r="AG34" s="20">
        <v>0</v>
      </c>
      <c r="AH34" s="20">
        <v>0</v>
      </c>
      <c r="AI34" s="20">
        <v>0</v>
      </c>
      <c r="AJ34" s="20">
        <v>0</v>
      </c>
      <c r="AK34" s="20">
        <v>0</v>
      </c>
      <c r="AL34" s="20">
        <v>0</v>
      </c>
      <c r="AM34" s="20">
        <v>0</v>
      </c>
      <c r="AN34" s="20">
        <v>0</v>
      </c>
      <c r="AO34" s="20">
        <v>0</v>
      </c>
      <c r="AP34" s="20">
        <v>0</v>
      </c>
      <c r="AQ34" s="20">
        <v>0</v>
      </c>
      <c r="AR34" s="20">
        <v>0</v>
      </c>
      <c r="AS34" s="20">
        <v>0</v>
      </c>
      <c r="AT34" s="20">
        <v>0</v>
      </c>
      <c r="AU34" s="20">
        <v>0</v>
      </c>
      <c r="AV34" s="20">
        <f t="shared" si="49"/>
        <v>0</v>
      </c>
      <c r="AW34" s="578">
        <f t="shared" si="40"/>
        <v>0</v>
      </c>
      <c r="AX34" s="187"/>
      <c r="AY34" s="602">
        <v>0</v>
      </c>
      <c r="AZ34" s="622">
        <f t="shared" si="42"/>
        <v>0</v>
      </c>
      <c r="BA34" s="20">
        <v>0</v>
      </c>
      <c r="BB34" s="622">
        <f t="shared" si="44"/>
        <v>0</v>
      </c>
      <c r="BC34" s="20">
        <v>0</v>
      </c>
      <c r="BD34" s="622">
        <f t="shared" si="46"/>
        <v>0</v>
      </c>
      <c r="BE34" s="20">
        <v>0</v>
      </c>
      <c r="BF34" s="631">
        <f t="shared" si="48"/>
        <v>0</v>
      </c>
      <c r="BG34" s="187"/>
      <c r="BH34" s="40"/>
      <c r="BI34" s="40"/>
      <c r="BJ34" s="40"/>
      <c r="BK34" s="40"/>
      <c r="BL34" s="40"/>
      <c r="BM34" s="40"/>
      <c r="BN34" s="40"/>
      <c r="BO34" s="40"/>
      <c r="BP34" s="40"/>
    </row>
    <row r="35" spans="1:68">
      <c r="A35" s="182"/>
      <c r="B35" s="67"/>
      <c r="C35" s="68">
        <v>6.2</v>
      </c>
      <c r="D35" s="68"/>
      <c r="E35" s="68" t="s">
        <v>44</v>
      </c>
      <c r="F35" s="68"/>
      <c r="G35" s="72"/>
      <c r="H35" s="20">
        <v>0</v>
      </c>
      <c r="I35" s="20">
        <v>0</v>
      </c>
      <c r="J35" s="20">
        <v>0</v>
      </c>
      <c r="K35" s="20">
        <v>0</v>
      </c>
      <c r="L35" s="20">
        <v>0</v>
      </c>
      <c r="M35" s="20">
        <v>0</v>
      </c>
      <c r="N35" s="20">
        <v>0</v>
      </c>
      <c r="O35" s="20">
        <v>0</v>
      </c>
      <c r="P35" s="20">
        <v>0</v>
      </c>
      <c r="Q35" s="20">
        <v>0</v>
      </c>
      <c r="R35" s="20">
        <v>0</v>
      </c>
      <c r="S35" s="20">
        <v>0</v>
      </c>
      <c r="T35" s="20">
        <v>0</v>
      </c>
      <c r="U35" s="20">
        <v>0</v>
      </c>
      <c r="V35" s="20">
        <v>0</v>
      </c>
      <c r="W35" s="20">
        <v>0</v>
      </c>
      <c r="X35" s="20">
        <v>0</v>
      </c>
      <c r="Y35" s="20">
        <v>0</v>
      </c>
      <c r="Z35" s="20">
        <v>0</v>
      </c>
      <c r="AA35" s="20">
        <v>0</v>
      </c>
      <c r="AB35" s="20">
        <v>0</v>
      </c>
      <c r="AC35" s="20">
        <v>0</v>
      </c>
      <c r="AD35" s="20">
        <v>0</v>
      </c>
      <c r="AE35" s="20">
        <v>0</v>
      </c>
      <c r="AF35" s="20">
        <v>0</v>
      </c>
      <c r="AG35" s="20">
        <v>0</v>
      </c>
      <c r="AH35" s="20">
        <v>0</v>
      </c>
      <c r="AI35" s="20">
        <v>0</v>
      </c>
      <c r="AJ35" s="20">
        <v>0</v>
      </c>
      <c r="AK35" s="20">
        <v>0</v>
      </c>
      <c r="AL35" s="20">
        <v>0</v>
      </c>
      <c r="AM35" s="20">
        <v>0</v>
      </c>
      <c r="AN35" s="20">
        <v>0</v>
      </c>
      <c r="AO35" s="20">
        <v>0</v>
      </c>
      <c r="AP35" s="20">
        <v>0</v>
      </c>
      <c r="AQ35" s="20">
        <v>0</v>
      </c>
      <c r="AR35" s="20">
        <v>0</v>
      </c>
      <c r="AS35" s="20">
        <v>0</v>
      </c>
      <c r="AT35" s="20">
        <v>0</v>
      </c>
      <c r="AU35" s="20">
        <v>0</v>
      </c>
      <c r="AV35" s="20">
        <f t="shared" si="49"/>
        <v>0</v>
      </c>
      <c r="AW35" s="578">
        <f t="shared" si="40"/>
        <v>0</v>
      </c>
      <c r="AX35" s="187"/>
      <c r="AY35" s="602">
        <v>0</v>
      </c>
      <c r="AZ35" s="622">
        <f t="shared" si="42"/>
        <v>0</v>
      </c>
      <c r="BA35" s="20">
        <v>0</v>
      </c>
      <c r="BB35" s="622">
        <f t="shared" si="44"/>
        <v>0</v>
      </c>
      <c r="BC35" s="20">
        <v>0</v>
      </c>
      <c r="BD35" s="622">
        <f t="shared" si="46"/>
        <v>0</v>
      </c>
      <c r="BE35" s="20">
        <v>0</v>
      </c>
      <c r="BF35" s="631">
        <f t="shared" si="48"/>
        <v>0</v>
      </c>
      <c r="BG35" s="187"/>
      <c r="BH35" s="40"/>
      <c r="BI35" s="40"/>
      <c r="BJ35" s="40"/>
      <c r="BK35" s="40"/>
      <c r="BL35" s="40"/>
      <c r="BM35" s="40"/>
      <c r="BN35" s="40"/>
      <c r="BO35" s="40"/>
      <c r="BP35" s="40"/>
    </row>
    <row r="36" spans="1:68" ht="15">
      <c r="A36" s="182"/>
      <c r="B36" s="63">
        <v>7</v>
      </c>
      <c r="C36" s="64"/>
      <c r="D36" s="64" t="s">
        <v>47</v>
      </c>
      <c r="E36" s="65"/>
      <c r="F36" s="65"/>
      <c r="G36" s="66"/>
      <c r="H36" s="38">
        <f t="shared" ref="H36" si="226">SUM(H37:H41)</f>
        <v>0</v>
      </c>
      <c r="I36" s="38">
        <f t="shared" ref="I36" si="227">SUM(I37:I41)</f>
        <v>0</v>
      </c>
      <c r="J36" s="38">
        <f t="shared" ref="J36" si="228">SUM(J37:J41)</f>
        <v>0</v>
      </c>
      <c r="K36" s="38">
        <f t="shared" ref="K36" si="229">SUM(K37:K41)</f>
        <v>0</v>
      </c>
      <c r="L36" s="38">
        <f t="shared" ref="L36" si="230">SUM(L37:L41)</f>
        <v>0</v>
      </c>
      <c r="M36" s="38">
        <f t="shared" ref="M36" si="231">SUM(M37:M41)</f>
        <v>0</v>
      </c>
      <c r="N36" s="38">
        <f t="shared" ref="N36" si="232">SUM(N37:N41)</f>
        <v>0</v>
      </c>
      <c r="O36" s="38">
        <f t="shared" ref="O36" si="233">SUM(O37:O41)</f>
        <v>0</v>
      </c>
      <c r="P36" s="38">
        <f t="shared" ref="P36" si="234">SUM(P37:P41)</f>
        <v>0</v>
      </c>
      <c r="Q36" s="38">
        <f t="shared" ref="Q36" si="235">SUM(Q37:Q41)</f>
        <v>0</v>
      </c>
      <c r="R36" s="38">
        <f t="shared" ref="R36" si="236">SUM(R37:R41)</f>
        <v>0</v>
      </c>
      <c r="S36" s="38">
        <f t="shared" ref="S36" si="237">SUM(S37:S41)</f>
        <v>0</v>
      </c>
      <c r="T36" s="38">
        <f t="shared" ref="T36" si="238">SUM(T37:T41)</f>
        <v>0</v>
      </c>
      <c r="U36" s="38">
        <f t="shared" ref="U36" si="239">SUM(U37:U41)</f>
        <v>0</v>
      </c>
      <c r="V36" s="38">
        <f t="shared" ref="V36" si="240">SUM(V37:V41)</f>
        <v>0</v>
      </c>
      <c r="W36" s="38">
        <f t="shared" ref="W36" si="241">SUM(W37:W41)</f>
        <v>0</v>
      </c>
      <c r="X36" s="38">
        <f t="shared" ref="X36" si="242">SUM(X37:X41)</f>
        <v>0</v>
      </c>
      <c r="Y36" s="38">
        <f t="shared" ref="Y36" si="243">SUM(Y37:Y41)</f>
        <v>0</v>
      </c>
      <c r="Z36" s="38">
        <f t="shared" ref="Z36" si="244">SUM(Z37:Z41)</f>
        <v>0</v>
      </c>
      <c r="AA36" s="38">
        <f t="shared" ref="AA36" si="245">SUM(AA37:AA41)</f>
        <v>0</v>
      </c>
      <c r="AB36" s="38">
        <f t="shared" ref="AB36" si="246">SUM(AB37:AB41)</f>
        <v>0</v>
      </c>
      <c r="AC36" s="38">
        <f t="shared" ref="AC36" si="247">SUM(AC37:AC41)</f>
        <v>0</v>
      </c>
      <c r="AD36" s="38">
        <f t="shared" ref="AD36" si="248">SUM(AD37:AD41)</f>
        <v>0</v>
      </c>
      <c r="AE36" s="38">
        <f t="shared" ref="AE36" si="249">SUM(AE37:AE41)</f>
        <v>0</v>
      </c>
      <c r="AF36" s="38">
        <f t="shared" ref="AF36" si="250">SUM(AF37:AF41)</f>
        <v>0</v>
      </c>
      <c r="AG36" s="38">
        <f t="shared" ref="AG36" si="251">SUM(AG37:AG41)</f>
        <v>0</v>
      </c>
      <c r="AH36" s="38">
        <f t="shared" ref="AH36" si="252">SUM(AH37:AH41)</f>
        <v>0</v>
      </c>
      <c r="AI36" s="38">
        <f t="shared" ref="AI36" si="253">SUM(AI37:AI41)</f>
        <v>0</v>
      </c>
      <c r="AJ36" s="38">
        <f t="shared" ref="AJ36" si="254">SUM(AJ37:AJ41)</f>
        <v>0</v>
      </c>
      <c r="AK36" s="38">
        <f t="shared" ref="AK36" si="255">SUM(AK37:AK41)</f>
        <v>0</v>
      </c>
      <c r="AL36" s="38">
        <f t="shared" ref="AL36" si="256">SUM(AL37:AL41)</f>
        <v>0</v>
      </c>
      <c r="AM36" s="38">
        <f t="shared" ref="AM36" si="257">SUM(AM37:AM41)</f>
        <v>0</v>
      </c>
      <c r="AN36" s="38">
        <f t="shared" ref="AN36" si="258">SUM(AN37:AN41)</f>
        <v>0</v>
      </c>
      <c r="AO36" s="38">
        <f t="shared" ref="AO36" si="259">SUM(AO37:AO41)</f>
        <v>0</v>
      </c>
      <c r="AP36" s="38">
        <f t="shared" ref="AP36" si="260">SUM(AP37:AP41)</f>
        <v>0</v>
      </c>
      <c r="AQ36" s="38">
        <f t="shared" ref="AQ36" si="261">SUM(AQ37:AQ41)</f>
        <v>0</v>
      </c>
      <c r="AR36" s="38">
        <f t="shared" ref="AR36" si="262">SUM(AR37:AR41)</f>
        <v>0</v>
      </c>
      <c r="AS36" s="38">
        <f t="shared" ref="AS36" si="263">SUM(AS37:AS41)</f>
        <v>0</v>
      </c>
      <c r="AT36" s="38">
        <f t="shared" ref="AT36" si="264">SUM(AT37:AT41)</f>
        <v>0</v>
      </c>
      <c r="AU36" s="38">
        <f t="shared" ref="AU36" si="265">SUM(AU37:AU41)</f>
        <v>0</v>
      </c>
      <c r="AV36" s="38">
        <f t="shared" si="49"/>
        <v>0</v>
      </c>
      <c r="AW36" s="578">
        <f t="shared" si="40"/>
        <v>0</v>
      </c>
      <c r="AX36" s="201"/>
      <c r="AY36" s="641">
        <f t="shared" ref="AY36" si="266">SUM(AY37:AY41)</f>
        <v>0</v>
      </c>
      <c r="AZ36" s="622">
        <f t="shared" si="42"/>
        <v>0</v>
      </c>
      <c r="BA36" s="38">
        <f t="shared" ref="BA36" si="267">SUM(BA37:BA41)</f>
        <v>0</v>
      </c>
      <c r="BB36" s="622">
        <f t="shared" si="44"/>
        <v>0</v>
      </c>
      <c r="BC36" s="38">
        <f t="shared" ref="BC36" si="268">SUM(BC37:BC41)</f>
        <v>0</v>
      </c>
      <c r="BD36" s="622">
        <f t="shared" si="46"/>
        <v>0</v>
      </c>
      <c r="BE36" s="38">
        <f t="shared" ref="BE36" si="269">SUM(BE37:BE41)</f>
        <v>0</v>
      </c>
      <c r="BF36" s="631">
        <f t="shared" si="48"/>
        <v>0</v>
      </c>
      <c r="BG36" s="201"/>
      <c r="BH36" s="39"/>
      <c r="BI36" s="39"/>
      <c r="BJ36" s="39"/>
      <c r="BK36" s="39"/>
      <c r="BL36" s="39"/>
      <c r="BM36" s="39"/>
      <c r="BN36" s="39"/>
      <c r="BO36" s="39"/>
      <c r="BP36" s="39"/>
    </row>
    <row r="37" spans="1:68">
      <c r="A37" s="182"/>
      <c r="B37" s="73"/>
      <c r="C37" s="68">
        <v>7.1</v>
      </c>
      <c r="D37" s="69"/>
      <c r="E37" s="68" t="s">
        <v>48</v>
      </c>
      <c r="F37" s="68"/>
      <c r="G37" s="70"/>
      <c r="H37" s="20">
        <v>0</v>
      </c>
      <c r="I37" s="20">
        <v>0</v>
      </c>
      <c r="J37" s="20">
        <v>0</v>
      </c>
      <c r="K37" s="20">
        <v>0</v>
      </c>
      <c r="L37" s="20">
        <v>0</v>
      </c>
      <c r="M37" s="20">
        <v>0</v>
      </c>
      <c r="N37" s="20">
        <v>0</v>
      </c>
      <c r="O37" s="20">
        <v>0</v>
      </c>
      <c r="P37" s="20">
        <v>0</v>
      </c>
      <c r="Q37" s="20">
        <v>0</v>
      </c>
      <c r="R37" s="20">
        <v>0</v>
      </c>
      <c r="S37" s="20">
        <v>0</v>
      </c>
      <c r="T37" s="20">
        <v>0</v>
      </c>
      <c r="U37" s="20">
        <v>0</v>
      </c>
      <c r="V37" s="20">
        <v>0</v>
      </c>
      <c r="W37" s="20">
        <v>0</v>
      </c>
      <c r="X37" s="20">
        <v>0</v>
      </c>
      <c r="Y37" s="20">
        <v>0</v>
      </c>
      <c r="Z37" s="20">
        <v>0</v>
      </c>
      <c r="AA37" s="20">
        <v>0</v>
      </c>
      <c r="AB37" s="20">
        <v>0</v>
      </c>
      <c r="AC37" s="20">
        <v>0</v>
      </c>
      <c r="AD37" s="20">
        <v>0</v>
      </c>
      <c r="AE37" s="20">
        <v>0</v>
      </c>
      <c r="AF37" s="20">
        <v>0</v>
      </c>
      <c r="AG37" s="20">
        <v>0</v>
      </c>
      <c r="AH37" s="20">
        <v>0</v>
      </c>
      <c r="AI37" s="20">
        <v>0</v>
      </c>
      <c r="AJ37" s="20">
        <v>0</v>
      </c>
      <c r="AK37" s="20">
        <v>0</v>
      </c>
      <c r="AL37" s="20">
        <v>0</v>
      </c>
      <c r="AM37" s="20">
        <v>0</v>
      </c>
      <c r="AN37" s="20">
        <v>0</v>
      </c>
      <c r="AO37" s="20">
        <v>0</v>
      </c>
      <c r="AP37" s="20">
        <v>0</v>
      </c>
      <c r="AQ37" s="20">
        <v>0</v>
      </c>
      <c r="AR37" s="20">
        <v>0</v>
      </c>
      <c r="AS37" s="20">
        <v>0</v>
      </c>
      <c r="AT37" s="20">
        <v>0</v>
      </c>
      <c r="AU37" s="20">
        <v>0</v>
      </c>
      <c r="AV37" s="20">
        <f t="shared" si="49"/>
        <v>0</v>
      </c>
      <c r="AW37" s="578">
        <f t="shared" si="40"/>
        <v>0</v>
      </c>
      <c r="AX37" s="187"/>
      <c r="AY37" s="602">
        <v>0</v>
      </c>
      <c r="AZ37" s="622">
        <f t="shared" si="42"/>
        <v>0</v>
      </c>
      <c r="BA37" s="20">
        <v>0</v>
      </c>
      <c r="BB37" s="622">
        <f t="shared" si="44"/>
        <v>0</v>
      </c>
      <c r="BC37" s="20">
        <v>0</v>
      </c>
      <c r="BD37" s="622">
        <f t="shared" si="46"/>
        <v>0</v>
      </c>
      <c r="BE37" s="20">
        <v>0</v>
      </c>
      <c r="BF37" s="631">
        <f t="shared" si="48"/>
        <v>0</v>
      </c>
      <c r="BG37" s="187"/>
      <c r="BH37" s="40"/>
      <c r="BI37" s="40"/>
      <c r="BJ37" s="40"/>
      <c r="BK37" s="40"/>
      <c r="BL37" s="40"/>
      <c r="BM37" s="40"/>
      <c r="BN37" s="40"/>
      <c r="BO37" s="40"/>
      <c r="BP37" s="40"/>
    </row>
    <row r="38" spans="1:68">
      <c r="A38" s="182"/>
      <c r="B38" s="73"/>
      <c r="C38" s="68">
        <v>7.2</v>
      </c>
      <c r="D38" s="69"/>
      <c r="E38" s="68" t="s">
        <v>49</v>
      </c>
      <c r="F38" s="68"/>
      <c r="G38" s="70"/>
      <c r="H38" s="20">
        <v>0</v>
      </c>
      <c r="I38" s="20">
        <v>0</v>
      </c>
      <c r="J38" s="20">
        <v>0</v>
      </c>
      <c r="K38" s="20">
        <v>0</v>
      </c>
      <c r="L38" s="20">
        <v>0</v>
      </c>
      <c r="M38" s="20">
        <v>0</v>
      </c>
      <c r="N38" s="20">
        <v>0</v>
      </c>
      <c r="O38" s="20">
        <v>0</v>
      </c>
      <c r="P38" s="20">
        <v>0</v>
      </c>
      <c r="Q38" s="20">
        <v>0</v>
      </c>
      <c r="R38" s="20">
        <v>0</v>
      </c>
      <c r="S38" s="20">
        <v>0</v>
      </c>
      <c r="T38" s="20">
        <v>0</v>
      </c>
      <c r="U38" s="20">
        <v>0</v>
      </c>
      <c r="V38" s="20">
        <v>0</v>
      </c>
      <c r="W38" s="20">
        <v>0</v>
      </c>
      <c r="X38" s="20">
        <v>0</v>
      </c>
      <c r="Y38" s="20">
        <v>0</v>
      </c>
      <c r="Z38" s="20">
        <v>0</v>
      </c>
      <c r="AA38" s="20">
        <v>0</v>
      </c>
      <c r="AB38" s="20">
        <v>0</v>
      </c>
      <c r="AC38" s="20">
        <v>0</v>
      </c>
      <c r="AD38" s="20">
        <v>0</v>
      </c>
      <c r="AE38" s="20">
        <v>0</v>
      </c>
      <c r="AF38" s="20">
        <v>0</v>
      </c>
      <c r="AG38" s="20">
        <v>0</v>
      </c>
      <c r="AH38" s="20">
        <v>0</v>
      </c>
      <c r="AI38" s="20">
        <v>0</v>
      </c>
      <c r="AJ38" s="20">
        <v>0</v>
      </c>
      <c r="AK38" s="20">
        <v>0</v>
      </c>
      <c r="AL38" s="20">
        <v>0</v>
      </c>
      <c r="AM38" s="20">
        <v>0</v>
      </c>
      <c r="AN38" s="20">
        <v>0</v>
      </c>
      <c r="AO38" s="20">
        <v>0</v>
      </c>
      <c r="AP38" s="20">
        <v>0</v>
      </c>
      <c r="AQ38" s="20">
        <v>0</v>
      </c>
      <c r="AR38" s="20">
        <v>0</v>
      </c>
      <c r="AS38" s="20">
        <v>0</v>
      </c>
      <c r="AT38" s="20">
        <v>0</v>
      </c>
      <c r="AU38" s="20">
        <v>0</v>
      </c>
      <c r="AV38" s="20">
        <f t="shared" si="49"/>
        <v>0</v>
      </c>
      <c r="AW38" s="578">
        <f t="shared" si="40"/>
        <v>0</v>
      </c>
      <c r="AX38" s="187"/>
      <c r="AY38" s="602">
        <v>0</v>
      </c>
      <c r="AZ38" s="622">
        <f t="shared" si="42"/>
        <v>0</v>
      </c>
      <c r="BA38" s="20">
        <v>0</v>
      </c>
      <c r="BB38" s="622">
        <f t="shared" si="44"/>
        <v>0</v>
      </c>
      <c r="BC38" s="20">
        <v>0</v>
      </c>
      <c r="BD38" s="622">
        <f t="shared" si="46"/>
        <v>0</v>
      </c>
      <c r="BE38" s="20">
        <v>0</v>
      </c>
      <c r="BF38" s="631">
        <f t="shared" si="48"/>
        <v>0</v>
      </c>
      <c r="BG38" s="187"/>
      <c r="BH38" s="40"/>
      <c r="BI38" s="40"/>
      <c r="BJ38" s="40"/>
      <c r="BK38" s="40"/>
      <c r="BL38" s="40"/>
      <c r="BM38" s="40"/>
      <c r="BN38" s="40"/>
      <c r="BO38" s="40"/>
      <c r="BP38" s="40"/>
    </row>
    <row r="39" spans="1:68">
      <c r="A39" s="182"/>
      <c r="B39" s="73"/>
      <c r="C39" s="68">
        <v>7.3</v>
      </c>
      <c r="D39" s="69"/>
      <c r="E39" s="68" t="s">
        <v>50</v>
      </c>
      <c r="F39" s="68"/>
      <c r="G39" s="70"/>
      <c r="H39" s="20">
        <v>0</v>
      </c>
      <c r="I39" s="20">
        <v>0</v>
      </c>
      <c r="J39" s="20">
        <v>0</v>
      </c>
      <c r="K39" s="20">
        <v>0</v>
      </c>
      <c r="L39" s="20">
        <v>0</v>
      </c>
      <c r="M39" s="20">
        <v>0</v>
      </c>
      <c r="N39" s="20">
        <v>0</v>
      </c>
      <c r="O39" s="20">
        <v>0</v>
      </c>
      <c r="P39" s="20">
        <v>0</v>
      </c>
      <c r="Q39" s="20">
        <v>0</v>
      </c>
      <c r="R39" s="20">
        <v>0</v>
      </c>
      <c r="S39" s="20">
        <v>0</v>
      </c>
      <c r="T39" s="20">
        <v>0</v>
      </c>
      <c r="U39" s="20">
        <v>0</v>
      </c>
      <c r="V39" s="20">
        <v>0</v>
      </c>
      <c r="W39" s="20">
        <v>0</v>
      </c>
      <c r="X39" s="20">
        <v>0</v>
      </c>
      <c r="Y39" s="20">
        <v>0</v>
      </c>
      <c r="Z39" s="20">
        <v>0</v>
      </c>
      <c r="AA39" s="20">
        <v>0</v>
      </c>
      <c r="AB39" s="20">
        <v>0</v>
      </c>
      <c r="AC39" s="20">
        <v>0</v>
      </c>
      <c r="AD39" s="20">
        <v>0</v>
      </c>
      <c r="AE39" s="20">
        <v>0</v>
      </c>
      <c r="AF39" s="20">
        <v>0</v>
      </c>
      <c r="AG39" s="20">
        <v>0</v>
      </c>
      <c r="AH39" s="20">
        <v>0</v>
      </c>
      <c r="AI39" s="20">
        <v>0</v>
      </c>
      <c r="AJ39" s="20">
        <v>0</v>
      </c>
      <c r="AK39" s="20">
        <v>0</v>
      </c>
      <c r="AL39" s="20">
        <v>0</v>
      </c>
      <c r="AM39" s="20">
        <v>0</v>
      </c>
      <c r="AN39" s="20">
        <v>0</v>
      </c>
      <c r="AO39" s="20">
        <v>0</v>
      </c>
      <c r="AP39" s="20">
        <v>0</v>
      </c>
      <c r="AQ39" s="20">
        <v>0</v>
      </c>
      <c r="AR39" s="20">
        <v>0</v>
      </c>
      <c r="AS39" s="20">
        <v>0</v>
      </c>
      <c r="AT39" s="20">
        <v>0</v>
      </c>
      <c r="AU39" s="20">
        <v>0</v>
      </c>
      <c r="AV39" s="20">
        <f t="shared" si="49"/>
        <v>0</v>
      </c>
      <c r="AW39" s="578">
        <f t="shared" si="40"/>
        <v>0</v>
      </c>
      <c r="AX39" s="187"/>
      <c r="AY39" s="602">
        <v>0</v>
      </c>
      <c r="AZ39" s="622">
        <f t="shared" si="42"/>
        <v>0</v>
      </c>
      <c r="BA39" s="20">
        <v>0</v>
      </c>
      <c r="BB39" s="622">
        <f t="shared" si="44"/>
        <v>0</v>
      </c>
      <c r="BC39" s="20">
        <v>0</v>
      </c>
      <c r="BD39" s="622">
        <f t="shared" si="46"/>
        <v>0</v>
      </c>
      <c r="BE39" s="20">
        <v>0</v>
      </c>
      <c r="BF39" s="631">
        <f t="shared" si="48"/>
        <v>0</v>
      </c>
      <c r="BG39" s="187"/>
      <c r="BH39" s="40"/>
      <c r="BI39" s="40"/>
      <c r="BJ39" s="40"/>
      <c r="BK39" s="40"/>
      <c r="BL39" s="40"/>
      <c r="BM39" s="40"/>
      <c r="BN39" s="40"/>
      <c r="BO39" s="40"/>
      <c r="BP39" s="40"/>
    </row>
    <row r="40" spans="1:68">
      <c r="A40" s="182"/>
      <c r="B40" s="73"/>
      <c r="C40" s="68">
        <v>7.4</v>
      </c>
      <c r="D40" s="69"/>
      <c r="E40" s="68" t="s">
        <v>51</v>
      </c>
      <c r="F40" s="68"/>
      <c r="G40" s="70"/>
      <c r="H40" s="20">
        <v>0</v>
      </c>
      <c r="I40" s="20">
        <v>0</v>
      </c>
      <c r="J40" s="20">
        <v>0</v>
      </c>
      <c r="K40" s="20">
        <v>0</v>
      </c>
      <c r="L40" s="20">
        <v>0</v>
      </c>
      <c r="M40" s="20">
        <v>0</v>
      </c>
      <c r="N40" s="20">
        <v>0</v>
      </c>
      <c r="O40" s="20">
        <v>0</v>
      </c>
      <c r="P40" s="20">
        <v>0</v>
      </c>
      <c r="Q40" s="20">
        <v>0</v>
      </c>
      <c r="R40" s="20">
        <v>0</v>
      </c>
      <c r="S40" s="20">
        <v>0</v>
      </c>
      <c r="T40" s="20">
        <v>0</v>
      </c>
      <c r="U40" s="20">
        <v>0</v>
      </c>
      <c r="V40" s="20">
        <v>0</v>
      </c>
      <c r="W40" s="20">
        <v>0</v>
      </c>
      <c r="X40" s="20">
        <v>0</v>
      </c>
      <c r="Y40" s="20">
        <v>0</v>
      </c>
      <c r="Z40" s="20">
        <v>0</v>
      </c>
      <c r="AA40" s="20">
        <v>0</v>
      </c>
      <c r="AB40" s="20">
        <v>0</v>
      </c>
      <c r="AC40" s="20">
        <v>0</v>
      </c>
      <c r="AD40" s="20">
        <v>0</v>
      </c>
      <c r="AE40" s="20">
        <v>0</v>
      </c>
      <c r="AF40" s="20">
        <v>0</v>
      </c>
      <c r="AG40" s="20">
        <v>0</v>
      </c>
      <c r="AH40" s="20">
        <v>0</v>
      </c>
      <c r="AI40" s="20">
        <v>0</v>
      </c>
      <c r="AJ40" s="20">
        <v>0</v>
      </c>
      <c r="AK40" s="20">
        <v>0</v>
      </c>
      <c r="AL40" s="20">
        <v>0</v>
      </c>
      <c r="AM40" s="20">
        <v>0</v>
      </c>
      <c r="AN40" s="20">
        <v>0</v>
      </c>
      <c r="AO40" s="20">
        <v>0</v>
      </c>
      <c r="AP40" s="20">
        <v>0</v>
      </c>
      <c r="AQ40" s="20">
        <v>0</v>
      </c>
      <c r="AR40" s="20">
        <v>0</v>
      </c>
      <c r="AS40" s="20">
        <v>0</v>
      </c>
      <c r="AT40" s="20">
        <v>0</v>
      </c>
      <c r="AU40" s="20">
        <v>0</v>
      </c>
      <c r="AV40" s="20">
        <f t="shared" si="49"/>
        <v>0</v>
      </c>
      <c r="AW40" s="578">
        <f t="shared" si="40"/>
        <v>0</v>
      </c>
      <c r="AX40" s="187"/>
      <c r="AY40" s="602">
        <v>0</v>
      </c>
      <c r="AZ40" s="622">
        <f t="shared" si="42"/>
        <v>0</v>
      </c>
      <c r="BA40" s="20">
        <v>0</v>
      </c>
      <c r="BB40" s="622">
        <f t="shared" si="44"/>
        <v>0</v>
      </c>
      <c r="BC40" s="20">
        <v>0</v>
      </c>
      <c r="BD40" s="622">
        <f t="shared" si="46"/>
        <v>0</v>
      </c>
      <c r="BE40" s="20">
        <v>0</v>
      </c>
      <c r="BF40" s="631">
        <f t="shared" si="48"/>
        <v>0</v>
      </c>
      <c r="BG40" s="187"/>
      <c r="BH40" s="40"/>
      <c r="BI40" s="40"/>
      <c r="BJ40" s="40"/>
      <c r="BK40" s="40"/>
      <c r="BL40" s="40"/>
      <c r="BM40" s="40"/>
      <c r="BN40" s="40"/>
      <c r="BO40" s="40"/>
      <c r="BP40" s="40"/>
    </row>
    <row r="41" spans="1:68">
      <c r="A41" s="182"/>
      <c r="B41" s="73"/>
      <c r="C41" s="68">
        <v>7.5</v>
      </c>
      <c r="D41" s="69"/>
      <c r="E41" s="68" t="s">
        <v>44</v>
      </c>
      <c r="F41" s="68"/>
      <c r="G41" s="70"/>
      <c r="H41" s="20">
        <v>0</v>
      </c>
      <c r="I41" s="20">
        <v>0</v>
      </c>
      <c r="J41" s="20">
        <v>0</v>
      </c>
      <c r="K41" s="20">
        <v>0</v>
      </c>
      <c r="L41" s="20">
        <v>0</v>
      </c>
      <c r="M41" s="20">
        <v>0</v>
      </c>
      <c r="N41" s="20">
        <v>0</v>
      </c>
      <c r="O41" s="20">
        <v>0</v>
      </c>
      <c r="P41" s="20">
        <v>0</v>
      </c>
      <c r="Q41" s="20">
        <v>0</v>
      </c>
      <c r="R41" s="20">
        <v>0</v>
      </c>
      <c r="S41" s="20">
        <v>0</v>
      </c>
      <c r="T41" s="20">
        <v>0</v>
      </c>
      <c r="U41" s="20">
        <v>0</v>
      </c>
      <c r="V41" s="20">
        <v>0</v>
      </c>
      <c r="W41" s="20">
        <v>0</v>
      </c>
      <c r="X41" s="20">
        <v>0</v>
      </c>
      <c r="Y41" s="20">
        <v>0</v>
      </c>
      <c r="Z41" s="20">
        <v>0</v>
      </c>
      <c r="AA41" s="20">
        <v>0</v>
      </c>
      <c r="AB41" s="20">
        <v>0</v>
      </c>
      <c r="AC41" s="20">
        <v>0</v>
      </c>
      <c r="AD41" s="20">
        <v>0</v>
      </c>
      <c r="AE41" s="20">
        <v>0</v>
      </c>
      <c r="AF41" s="20">
        <v>0</v>
      </c>
      <c r="AG41" s="20">
        <v>0</v>
      </c>
      <c r="AH41" s="20">
        <v>0</v>
      </c>
      <c r="AI41" s="20">
        <v>0</v>
      </c>
      <c r="AJ41" s="20">
        <v>0</v>
      </c>
      <c r="AK41" s="20">
        <v>0</v>
      </c>
      <c r="AL41" s="20">
        <v>0</v>
      </c>
      <c r="AM41" s="20">
        <v>0</v>
      </c>
      <c r="AN41" s="20">
        <v>0</v>
      </c>
      <c r="AO41" s="20">
        <v>0</v>
      </c>
      <c r="AP41" s="20">
        <v>0</v>
      </c>
      <c r="AQ41" s="20">
        <v>0</v>
      </c>
      <c r="AR41" s="20">
        <v>0</v>
      </c>
      <c r="AS41" s="20">
        <v>0</v>
      </c>
      <c r="AT41" s="20">
        <v>0</v>
      </c>
      <c r="AU41" s="20">
        <v>0</v>
      </c>
      <c r="AV41" s="20">
        <f t="shared" si="49"/>
        <v>0</v>
      </c>
      <c r="AW41" s="578">
        <f t="shared" si="40"/>
        <v>0</v>
      </c>
      <c r="AX41" s="187"/>
      <c r="AY41" s="602">
        <v>0</v>
      </c>
      <c r="AZ41" s="622">
        <f t="shared" si="42"/>
        <v>0</v>
      </c>
      <c r="BA41" s="20">
        <v>0</v>
      </c>
      <c r="BB41" s="622">
        <f t="shared" si="44"/>
        <v>0</v>
      </c>
      <c r="BC41" s="20">
        <v>0</v>
      </c>
      <c r="BD41" s="622">
        <f t="shared" si="46"/>
        <v>0</v>
      </c>
      <c r="BE41" s="20">
        <v>0</v>
      </c>
      <c r="BF41" s="631">
        <f t="shared" si="48"/>
        <v>0</v>
      </c>
      <c r="BG41" s="187"/>
      <c r="BH41" s="40"/>
      <c r="BI41" s="40"/>
      <c r="BJ41" s="40"/>
      <c r="BK41" s="40"/>
      <c r="BL41" s="40"/>
      <c r="BM41" s="40"/>
      <c r="BN41" s="40"/>
      <c r="BO41" s="40"/>
      <c r="BP41" s="40"/>
    </row>
    <row r="42" spans="1:68" ht="15">
      <c r="A42" s="182"/>
      <c r="B42" s="71">
        <v>8</v>
      </c>
      <c r="C42" s="64"/>
      <c r="D42" s="64" t="s">
        <v>52</v>
      </c>
      <c r="E42" s="64"/>
      <c r="F42" s="64"/>
      <c r="G42" s="66"/>
      <c r="H42" s="38">
        <f t="shared" ref="H42" si="270">SUM(H43,H48,H55)</f>
        <v>0</v>
      </c>
      <c r="I42" s="38">
        <f t="shared" ref="I42" si="271">SUM(I43,I48,I55)</f>
        <v>0</v>
      </c>
      <c r="J42" s="38">
        <f t="shared" ref="J42" si="272">SUM(J43,J48,J55)</f>
        <v>0</v>
      </c>
      <c r="K42" s="38">
        <f t="shared" ref="K42" si="273">SUM(K43,K48,K55)</f>
        <v>0</v>
      </c>
      <c r="L42" s="38">
        <f t="shared" ref="L42" si="274">SUM(L43,L48,L55)</f>
        <v>0</v>
      </c>
      <c r="M42" s="38">
        <f t="shared" ref="M42" si="275">SUM(M43,M48,M55)</f>
        <v>0</v>
      </c>
      <c r="N42" s="38">
        <f t="shared" ref="N42" si="276">SUM(N43,N48,N55)</f>
        <v>0</v>
      </c>
      <c r="O42" s="38">
        <f t="shared" ref="O42" si="277">SUM(O43,O48,O55)</f>
        <v>0</v>
      </c>
      <c r="P42" s="38">
        <f t="shared" ref="P42" si="278">SUM(P43,P48,P55)</f>
        <v>0</v>
      </c>
      <c r="Q42" s="38">
        <f t="shared" ref="Q42" si="279">SUM(Q43,Q48,Q55)</f>
        <v>0</v>
      </c>
      <c r="R42" s="38">
        <f t="shared" ref="R42" si="280">SUM(R43,R48,R55)</f>
        <v>0</v>
      </c>
      <c r="S42" s="38">
        <f t="shared" ref="S42" si="281">SUM(S43,S48,S55)</f>
        <v>0</v>
      </c>
      <c r="T42" s="38">
        <f t="shared" ref="T42" si="282">SUM(T43,T48,T55)</f>
        <v>0</v>
      </c>
      <c r="U42" s="38">
        <f t="shared" ref="U42" si="283">SUM(U43,U48,U55)</f>
        <v>0</v>
      </c>
      <c r="V42" s="38">
        <f t="shared" ref="V42" si="284">SUM(V43,V48,V55)</f>
        <v>0</v>
      </c>
      <c r="W42" s="38">
        <f t="shared" ref="W42" si="285">SUM(W43,W48,W55)</f>
        <v>0</v>
      </c>
      <c r="X42" s="38">
        <f t="shared" ref="X42" si="286">SUM(X43,X48,X55)</f>
        <v>0</v>
      </c>
      <c r="Y42" s="38">
        <f t="shared" ref="Y42" si="287">SUM(Y43,Y48,Y55)</f>
        <v>0</v>
      </c>
      <c r="Z42" s="38">
        <f t="shared" ref="Z42" si="288">SUM(Z43,Z48,Z55)</f>
        <v>0</v>
      </c>
      <c r="AA42" s="38">
        <f t="shared" ref="AA42" si="289">SUM(AA43,AA48,AA55)</f>
        <v>0</v>
      </c>
      <c r="AB42" s="38">
        <f t="shared" ref="AB42" si="290">SUM(AB43,AB48,AB55)</f>
        <v>0</v>
      </c>
      <c r="AC42" s="38">
        <f t="shared" ref="AC42" si="291">SUM(AC43,AC48,AC55)</f>
        <v>0</v>
      </c>
      <c r="AD42" s="38">
        <f t="shared" ref="AD42" si="292">SUM(AD43,AD48,AD55)</f>
        <v>0</v>
      </c>
      <c r="AE42" s="38">
        <f t="shared" ref="AE42" si="293">SUM(AE43,AE48,AE55)</f>
        <v>0</v>
      </c>
      <c r="AF42" s="38">
        <f t="shared" ref="AF42" si="294">SUM(AF43,AF48,AF55)</f>
        <v>0</v>
      </c>
      <c r="AG42" s="38">
        <f t="shared" ref="AG42" si="295">SUM(AG43,AG48,AG55)</f>
        <v>0</v>
      </c>
      <c r="AH42" s="38">
        <f t="shared" ref="AH42" si="296">SUM(AH43,AH48,AH55)</f>
        <v>0</v>
      </c>
      <c r="AI42" s="38">
        <f t="shared" ref="AI42" si="297">SUM(AI43,AI48,AI55)</f>
        <v>0</v>
      </c>
      <c r="AJ42" s="38">
        <f t="shared" ref="AJ42" si="298">SUM(AJ43,AJ48,AJ55)</f>
        <v>0</v>
      </c>
      <c r="AK42" s="38">
        <f t="shared" ref="AK42" si="299">SUM(AK43,AK48,AK55)</f>
        <v>0</v>
      </c>
      <c r="AL42" s="38">
        <f t="shared" ref="AL42" si="300">SUM(AL43,AL48,AL55)</f>
        <v>0</v>
      </c>
      <c r="AM42" s="38">
        <f t="shared" ref="AM42" si="301">SUM(AM43,AM48,AM55)</f>
        <v>0</v>
      </c>
      <c r="AN42" s="38">
        <f t="shared" ref="AN42" si="302">SUM(AN43,AN48,AN55)</f>
        <v>0</v>
      </c>
      <c r="AO42" s="38">
        <f t="shared" ref="AO42" si="303">SUM(AO43,AO48,AO55)</f>
        <v>0</v>
      </c>
      <c r="AP42" s="38">
        <f t="shared" ref="AP42" si="304">SUM(AP43,AP48,AP55)</f>
        <v>0</v>
      </c>
      <c r="AQ42" s="38">
        <f t="shared" ref="AQ42" si="305">SUM(AQ43,AQ48,AQ55)</f>
        <v>0</v>
      </c>
      <c r="AR42" s="38">
        <f t="shared" ref="AR42" si="306">SUM(AR43,AR48,AR55)</f>
        <v>0</v>
      </c>
      <c r="AS42" s="38">
        <f t="shared" ref="AS42" si="307">SUM(AS43,AS48,AS55)</f>
        <v>0</v>
      </c>
      <c r="AT42" s="38">
        <f t="shared" ref="AT42" si="308">SUM(AT43,AT48,AT55)</f>
        <v>0</v>
      </c>
      <c r="AU42" s="38">
        <f t="shared" ref="AU42" si="309">SUM(AU43,AU48,AU55)</f>
        <v>0</v>
      </c>
      <c r="AV42" s="38">
        <f t="shared" si="49"/>
        <v>0</v>
      </c>
      <c r="AW42" s="578">
        <f t="shared" si="40"/>
        <v>0</v>
      </c>
      <c r="AX42" s="201"/>
      <c r="AY42" s="641">
        <f t="shared" ref="AY42" si="310">SUM(AY43,AY48,AY55)</f>
        <v>0</v>
      </c>
      <c r="AZ42" s="622">
        <f t="shared" si="42"/>
        <v>0</v>
      </c>
      <c r="BA42" s="38">
        <f t="shared" ref="BA42" si="311">SUM(BA43,BA48,BA55)</f>
        <v>0</v>
      </c>
      <c r="BB42" s="622">
        <f t="shared" si="44"/>
        <v>0</v>
      </c>
      <c r="BC42" s="38">
        <f t="shared" ref="BC42" si="312">SUM(BC43,BC48,BC55)</f>
        <v>0</v>
      </c>
      <c r="BD42" s="622">
        <f t="shared" si="46"/>
        <v>0</v>
      </c>
      <c r="BE42" s="38">
        <f t="shared" ref="BE42" si="313">SUM(BE43,BE48,BE55)</f>
        <v>0</v>
      </c>
      <c r="BF42" s="631">
        <f t="shared" si="48"/>
        <v>0</v>
      </c>
      <c r="BG42" s="201"/>
      <c r="BH42" s="39"/>
      <c r="BI42" s="39"/>
      <c r="BJ42" s="39"/>
      <c r="BK42" s="39"/>
      <c r="BL42" s="39"/>
      <c r="BM42" s="39"/>
      <c r="BN42" s="39"/>
      <c r="BO42" s="39"/>
      <c r="BP42" s="39"/>
    </row>
    <row r="43" spans="1:68">
      <c r="A43" s="182"/>
      <c r="B43" s="73"/>
      <c r="C43" s="69">
        <v>8.1</v>
      </c>
      <c r="D43" s="68"/>
      <c r="E43" s="68" t="s">
        <v>53</v>
      </c>
      <c r="F43" s="68"/>
      <c r="G43" s="74"/>
      <c r="H43" s="38">
        <f t="shared" ref="H43" si="314">SUM(H44:H47)</f>
        <v>0</v>
      </c>
      <c r="I43" s="38">
        <f t="shared" ref="I43" si="315">SUM(I44:I47)</f>
        <v>0</v>
      </c>
      <c r="J43" s="38">
        <f t="shared" ref="J43" si="316">SUM(J44:J47)</f>
        <v>0</v>
      </c>
      <c r="K43" s="38">
        <f t="shared" ref="K43" si="317">SUM(K44:K47)</f>
        <v>0</v>
      </c>
      <c r="L43" s="38">
        <f t="shared" ref="L43" si="318">SUM(L44:L47)</f>
        <v>0</v>
      </c>
      <c r="M43" s="38">
        <f t="shared" ref="M43" si="319">SUM(M44:M47)</f>
        <v>0</v>
      </c>
      <c r="N43" s="38">
        <f t="shared" ref="N43" si="320">SUM(N44:N47)</f>
        <v>0</v>
      </c>
      <c r="O43" s="38">
        <f t="shared" ref="O43" si="321">SUM(O44:O47)</f>
        <v>0</v>
      </c>
      <c r="P43" s="38">
        <f t="shared" ref="P43" si="322">SUM(P44:P47)</f>
        <v>0</v>
      </c>
      <c r="Q43" s="38">
        <f t="shared" ref="Q43" si="323">SUM(Q44:Q47)</f>
        <v>0</v>
      </c>
      <c r="R43" s="38">
        <f t="shared" ref="R43" si="324">SUM(R44:R47)</f>
        <v>0</v>
      </c>
      <c r="S43" s="38">
        <f t="shared" ref="S43" si="325">SUM(S44:S47)</f>
        <v>0</v>
      </c>
      <c r="T43" s="38">
        <f t="shared" ref="T43" si="326">SUM(T44:T47)</f>
        <v>0</v>
      </c>
      <c r="U43" s="38">
        <f t="shared" ref="U43" si="327">SUM(U44:U47)</f>
        <v>0</v>
      </c>
      <c r="V43" s="38">
        <f t="shared" ref="V43" si="328">SUM(V44:V47)</f>
        <v>0</v>
      </c>
      <c r="W43" s="38">
        <f t="shared" ref="W43" si="329">SUM(W44:W47)</f>
        <v>0</v>
      </c>
      <c r="X43" s="38">
        <f t="shared" ref="X43" si="330">SUM(X44:X47)</f>
        <v>0</v>
      </c>
      <c r="Y43" s="38">
        <f t="shared" ref="Y43" si="331">SUM(Y44:Y47)</f>
        <v>0</v>
      </c>
      <c r="Z43" s="38">
        <f t="shared" ref="Z43" si="332">SUM(Z44:Z47)</f>
        <v>0</v>
      </c>
      <c r="AA43" s="38">
        <f t="shared" ref="AA43" si="333">SUM(AA44:AA47)</f>
        <v>0</v>
      </c>
      <c r="AB43" s="38">
        <f t="shared" ref="AB43" si="334">SUM(AB44:AB47)</f>
        <v>0</v>
      </c>
      <c r="AC43" s="38">
        <f t="shared" ref="AC43" si="335">SUM(AC44:AC47)</f>
        <v>0</v>
      </c>
      <c r="AD43" s="38">
        <f t="shared" ref="AD43" si="336">SUM(AD44:AD47)</f>
        <v>0</v>
      </c>
      <c r="AE43" s="38">
        <f t="shared" ref="AE43" si="337">SUM(AE44:AE47)</f>
        <v>0</v>
      </c>
      <c r="AF43" s="38">
        <f t="shared" ref="AF43" si="338">SUM(AF44:AF47)</f>
        <v>0</v>
      </c>
      <c r="AG43" s="38">
        <f t="shared" ref="AG43" si="339">SUM(AG44:AG47)</f>
        <v>0</v>
      </c>
      <c r="AH43" s="38">
        <f t="shared" ref="AH43" si="340">SUM(AH44:AH47)</f>
        <v>0</v>
      </c>
      <c r="AI43" s="38">
        <f t="shared" ref="AI43" si="341">SUM(AI44:AI47)</f>
        <v>0</v>
      </c>
      <c r="AJ43" s="38">
        <f t="shared" ref="AJ43" si="342">SUM(AJ44:AJ47)</f>
        <v>0</v>
      </c>
      <c r="AK43" s="38">
        <f t="shared" ref="AK43" si="343">SUM(AK44:AK47)</f>
        <v>0</v>
      </c>
      <c r="AL43" s="38">
        <f t="shared" ref="AL43" si="344">SUM(AL44:AL47)</f>
        <v>0</v>
      </c>
      <c r="AM43" s="38">
        <f t="shared" ref="AM43" si="345">SUM(AM44:AM47)</f>
        <v>0</v>
      </c>
      <c r="AN43" s="38">
        <f t="shared" ref="AN43" si="346">SUM(AN44:AN47)</f>
        <v>0</v>
      </c>
      <c r="AO43" s="38">
        <f t="shared" ref="AO43" si="347">SUM(AO44:AO47)</f>
        <v>0</v>
      </c>
      <c r="AP43" s="38">
        <f t="shared" ref="AP43" si="348">SUM(AP44:AP47)</f>
        <v>0</v>
      </c>
      <c r="AQ43" s="38">
        <f t="shared" ref="AQ43" si="349">SUM(AQ44:AQ47)</f>
        <v>0</v>
      </c>
      <c r="AR43" s="38">
        <f t="shared" ref="AR43" si="350">SUM(AR44:AR47)</f>
        <v>0</v>
      </c>
      <c r="AS43" s="38">
        <f t="shared" ref="AS43" si="351">SUM(AS44:AS47)</f>
        <v>0</v>
      </c>
      <c r="AT43" s="38">
        <f t="shared" ref="AT43" si="352">SUM(AT44:AT47)</f>
        <v>0</v>
      </c>
      <c r="AU43" s="38">
        <f t="shared" ref="AU43" si="353">SUM(AU44:AU47)</f>
        <v>0</v>
      </c>
      <c r="AV43" s="38">
        <f t="shared" si="49"/>
        <v>0</v>
      </c>
      <c r="AW43" s="578">
        <f t="shared" si="40"/>
        <v>0</v>
      </c>
      <c r="AX43" s="201"/>
      <c r="AY43" s="641">
        <f t="shared" ref="AY43" si="354">SUM(AY44:AY47)</f>
        <v>0</v>
      </c>
      <c r="AZ43" s="622">
        <f t="shared" si="42"/>
        <v>0</v>
      </c>
      <c r="BA43" s="38">
        <f t="shared" ref="BA43" si="355">SUM(BA44:BA47)</f>
        <v>0</v>
      </c>
      <c r="BB43" s="622">
        <f t="shared" si="44"/>
        <v>0</v>
      </c>
      <c r="BC43" s="38">
        <f t="shared" ref="BC43" si="356">SUM(BC44:BC47)</f>
        <v>0</v>
      </c>
      <c r="BD43" s="622">
        <f t="shared" si="46"/>
        <v>0</v>
      </c>
      <c r="BE43" s="38">
        <f t="shared" ref="BE43" si="357">SUM(BE44:BE47)</f>
        <v>0</v>
      </c>
      <c r="BF43" s="631">
        <f t="shared" si="48"/>
        <v>0</v>
      </c>
      <c r="BG43" s="201"/>
      <c r="BH43" s="39"/>
      <c r="BI43" s="39"/>
      <c r="BJ43" s="39"/>
      <c r="BK43" s="39"/>
      <c r="BL43" s="39"/>
      <c r="BM43" s="39"/>
      <c r="BN43" s="39"/>
      <c r="BO43" s="39"/>
      <c r="BP43" s="39"/>
    </row>
    <row r="44" spans="1:68">
      <c r="A44" s="182"/>
      <c r="B44" s="73"/>
      <c r="C44" s="69"/>
      <c r="D44" s="69" t="s">
        <v>54</v>
      </c>
      <c r="E44" s="68"/>
      <c r="F44" s="68" t="s">
        <v>55</v>
      </c>
      <c r="G44" s="75"/>
      <c r="H44" s="20">
        <v>0</v>
      </c>
      <c r="I44" s="20">
        <v>0</v>
      </c>
      <c r="J44" s="20">
        <v>0</v>
      </c>
      <c r="K44" s="20">
        <v>0</v>
      </c>
      <c r="L44" s="20">
        <v>0</v>
      </c>
      <c r="M44" s="20">
        <v>0</v>
      </c>
      <c r="N44" s="20">
        <v>0</v>
      </c>
      <c r="O44" s="20">
        <v>0</v>
      </c>
      <c r="P44" s="20">
        <v>0</v>
      </c>
      <c r="Q44" s="20">
        <v>0</v>
      </c>
      <c r="R44" s="20">
        <v>0</v>
      </c>
      <c r="S44" s="20">
        <v>0</v>
      </c>
      <c r="T44" s="20">
        <v>0</v>
      </c>
      <c r="U44" s="20">
        <v>0</v>
      </c>
      <c r="V44" s="20">
        <v>0</v>
      </c>
      <c r="W44" s="20">
        <v>0</v>
      </c>
      <c r="X44" s="20">
        <v>0</v>
      </c>
      <c r="Y44" s="20">
        <v>0</v>
      </c>
      <c r="Z44" s="20">
        <v>0</v>
      </c>
      <c r="AA44" s="20">
        <v>0</v>
      </c>
      <c r="AB44" s="20">
        <v>0</v>
      </c>
      <c r="AC44" s="20">
        <v>0</v>
      </c>
      <c r="AD44" s="20">
        <v>0</v>
      </c>
      <c r="AE44" s="20">
        <v>0</v>
      </c>
      <c r="AF44" s="20">
        <v>0</v>
      </c>
      <c r="AG44" s="20">
        <v>0</v>
      </c>
      <c r="AH44" s="20">
        <v>0</v>
      </c>
      <c r="AI44" s="20">
        <v>0</v>
      </c>
      <c r="AJ44" s="20">
        <v>0</v>
      </c>
      <c r="AK44" s="20">
        <v>0</v>
      </c>
      <c r="AL44" s="20">
        <v>0</v>
      </c>
      <c r="AM44" s="20">
        <v>0</v>
      </c>
      <c r="AN44" s="20">
        <v>0</v>
      </c>
      <c r="AO44" s="20">
        <v>0</v>
      </c>
      <c r="AP44" s="20">
        <v>0</v>
      </c>
      <c r="AQ44" s="20">
        <v>0</v>
      </c>
      <c r="AR44" s="20">
        <v>0</v>
      </c>
      <c r="AS44" s="20">
        <v>0</v>
      </c>
      <c r="AT44" s="20">
        <v>0</v>
      </c>
      <c r="AU44" s="20">
        <v>0</v>
      </c>
      <c r="AV44" s="20">
        <f t="shared" si="49"/>
        <v>0</v>
      </c>
      <c r="AW44" s="578">
        <f t="shared" si="40"/>
        <v>0</v>
      </c>
      <c r="AX44" s="187"/>
      <c r="AY44" s="602">
        <v>0</v>
      </c>
      <c r="AZ44" s="622">
        <f t="shared" si="42"/>
        <v>0</v>
      </c>
      <c r="BA44" s="20">
        <v>0</v>
      </c>
      <c r="BB44" s="622">
        <f t="shared" si="44"/>
        <v>0</v>
      </c>
      <c r="BC44" s="20">
        <v>0</v>
      </c>
      <c r="BD44" s="622">
        <f t="shared" si="46"/>
        <v>0</v>
      </c>
      <c r="BE44" s="20">
        <v>0</v>
      </c>
      <c r="BF44" s="631">
        <f t="shared" si="48"/>
        <v>0</v>
      </c>
      <c r="BG44" s="187"/>
      <c r="BH44" s="40"/>
      <c r="BI44" s="40"/>
      <c r="BJ44" s="40"/>
      <c r="BK44" s="40"/>
      <c r="BL44" s="40"/>
      <c r="BM44" s="40"/>
      <c r="BN44" s="40"/>
      <c r="BO44" s="40"/>
      <c r="BP44" s="40"/>
    </row>
    <row r="45" spans="1:68">
      <c r="A45" s="182"/>
      <c r="B45" s="73"/>
      <c r="C45" s="69"/>
      <c r="D45" s="69" t="s">
        <v>56</v>
      </c>
      <c r="E45" s="68"/>
      <c r="F45" s="68" t="s">
        <v>57</v>
      </c>
      <c r="G45" s="75"/>
      <c r="H45" s="20">
        <v>0</v>
      </c>
      <c r="I45" s="20">
        <v>0</v>
      </c>
      <c r="J45" s="20">
        <v>0</v>
      </c>
      <c r="K45" s="20">
        <v>0</v>
      </c>
      <c r="L45" s="20">
        <v>0</v>
      </c>
      <c r="M45" s="20">
        <v>0</v>
      </c>
      <c r="N45" s="20">
        <v>0</v>
      </c>
      <c r="O45" s="20">
        <v>0</v>
      </c>
      <c r="P45" s="20">
        <v>0</v>
      </c>
      <c r="Q45" s="20">
        <v>0</v>
      </c>
      <c r="R45" s="20">
        <v>0</v>
      </c>
      <c r="S45" s="20">
        <v>0</v>
      </c>
      <c r="T45" s="20">
        <v>0</v>
      </c>
      <c r="U45" s="20">
        <v>0</v>
      </c>
      <c r="V45" s="20">
        <v>0</v>
      </c>
      <c r="W45" s="20">
        <v>0</v>
      </c>
      <c r="X45" s="20">
        <v>0</v>
      </c>
      <c r="Y45" s="20">
        <v>0</v>
      </c>
      <c r="Z45" s="20">
        <v>0</v>
      </c>
      <c r="AA45" s="20">
        <v>0</v>
      </c>
      <c r="AB45" s="20">
        <v>0</v>
      </c>
      <c r="AC45" s="20">
        <v>0</v>
      </c>
      <c r="AD45" s="20">
        <v>0</v>
      </c>
      <c r="AE45" s="20">
        <v>0</v>
      </c>
      <c r="AF45" s="20">
        <v>0</v>
      </c>
      <c r="AG45" s="20">
        <v>0</v>
      </c>
      <c r="AH45" s="20">
        <v>0</v>
      </c>
      <c r="AI45" s="20">
        <v>0</v>
      </c>
      <c r="AJ45" s="20">
        <v>0</v>
      </c>
      <c r="AK45" s="20">
        <v>0</v>
      </c>
      <c r="AL45" s="20">
        <v>0</v>
      </c>
      <c r="AM45" s="20">
        <v>0</v>
      </c>
      <c r="AN45" s="20">
        <v>0</v>
      </c>
      <c r="AO45" s="20">
        <v>0</v>
      </c>
      <c r="AP45" s="20">
        <v>0</v>
      </c>
      <c r="AQ45" s="20">
        <v>0</v>
      </c>
      <c r="AR45" s="20">
        <v>0</v>
      </c>
      <c r="AS45" s="20">
        <v>0</v>
      </c>
      <c r="AT45" s="20">
        <v>0</v>
      </c>
      <c r="AU45" s="20">
        <v>0</v>
      </c>
      <c r="AV45" s="20">
        <f t="shared" si="49"/>
        <v>0</v>
      </c>
      <c r="AW45" s="578">
        <f t="shared" ref="AW45:AW76" si="358">IFERROR(AV45/$AV$175,0)</f>
        <v>0</v>
      </c>
      <c r="AX45" s="187"/>
      <c r="AY45" s="602">
        <v>0</v>
      </c>
      <c r="AZ45" s="622">
        <f t="shared" ref="AZ45:AZ76" si="359">IFERROR(AY45/$AY$175,0)</f>
        <v>0</v>
      </c>
      <c r="BA45" s="20">
        <v>0</v>
      </c>
      <c r="BB45" s="622">
        <f t="shared" ref="BB45:BB76" si="360">IFERROR(BA45/$BA$175,0)</f>
        <v>0</v>
      </c>
      <c r="BC45" s="20">
        <v>0</v>
      </c>
      <c r="BD45" s="622">
        <f t="shared" ref="BD45:BD76" si="361">IFERROR(BC45/$BC$175,0)</f>
        <v>0</v>
      </c>
      <c r="BE45" s="20">
        <v>0</v>
      </c>
      <c r="BF45" s="631">
        <f t="shared" ref="BF45:BF76" si="362">IFERROR(BE45/$BE$175,0)</f>
        <v>0</v>
      </c>
      <c r="BG45" s="187"/>
      <c r="BH45" s="40"/>
      <c r="BI45" s="40"/>
      <c r="BJ45" s="40"/>
      <c r="BK45" s="40"/>
      <c r="BL45" s="40"/>
      <c r="BM45" s="40"/>
      <c r="BN45" s="40"/>
      <c r="BO45" s="40"/>
      <c r="BP45" s="40"/>
    </row>
    <row r="46" spans="1:68">
      <c r="A46" s="182"/>
      <c r="B46" s="73"/>
      <c r="C46" s="69"/>
      <c r="D46" s="69" t="s">
        <v>58</v>
      </c>
      <c r="E46" s="68"/>
      <c r="F46" s="68" t="s">
        <v>59</v>
      </c>
      <c r="G46" s="75"/>
      <c r="H46" s="20">
        <v>0</v>
      </c>
      <c r="I46" s="20">
        <v>0</v>
      </c>
      <c r="J46" s="20">
        <v>0</v>
      </c>
      <c r="K46" s="20">
        <v>0</v>
      </c>
      <c r="L46" s="20">
        <v>0</v>
      </c>
      <c r="M46" s="20">
        <v>0</v>
      </c>
      <c r="N46" s="20">
        <v>0</v>
      </c>
      <c r="O46" s="20">
        <v>0</v>
      </c>
      <c r="P46" s="20">
        <v>0</v>
      </c>
      <c r="Q46" s="20">
        <v>0</v>
      </c>
      <c r="R46" s="20">
        <v>0</v>
      </c>
      <c r="S46" s="20">
        <v>0</v>
      </c>
      <c r="T46" s="20">
        <v>0</v>
      </c>
      <c r="U46" s="20">
        <v>0</v>
      </c>
      <c r="V46" s="20">
        <v>0</v>
      </c>
      <c r="W46" s="20">
        <v>0</v>
      </c>
      <c r="X46" s="20">
        <v>0</v>
      </c>
      <c r="Y46" s="20">
        <v>0</v>
      </c>
      <c r="Z46" s="20">
        <v>0</v>
      </c>
      <c r="AA46" s="20">
        <v>0</v>
      </c>
      <c r="AB46" s="20">
        <v>0</v>
      </c>
      <c r="AC46" s="20">
        <v>0</v>
      </c>
      <c r="AD46" s="20">
        <v>0</v>
      </c>
      <c r="AE46" s="20">
        <v>0</v>
      </c>
      <c r="AF46" s="20">
        <v>0</v>
      </c>
      <c r="AG46" s="20">
        <v>0</v>
      </c>
      <c r="AH46" s="20">
        <v>0</v>
      </c>
      <c r="AI46" s="20">
        <v>0</v>
      </c>
      <c r="AJ46" s="20">
        <v>0</v>
      </c>
      <c r="AK46" s="20">
        <v>0</v>
      </c>
      <c r="AL46" s="20">
        <v>0</v>
      </c>
      <c r="AM46" s="20">
        <v>0</v>
      </c>
      <c r="AN46" s="20">
        <v>0</v>
      </c>
      <c r="AO46" s="20">
        <v>0</v>
      </c>
      <c r="AP46" s="20">
        <v>0</v>
      </c>
      <c r="AQ46" s="20">
        <v>0</v>
      </c>
      <c r="AR46" s="20">
        <v>0</v>
      </c>
      <c r="AS46" s="20">
        <v>0</v>
      </c>
      <c r="AT46" s="20">
        <v>0</v>
      </c>
      <c r="AU46" s="20">
        <v>0</v>
      </c>
      <c r="AV46" s="20">
        <f t="shared" si="49"/>
        <v>0</v>
      </c>
      <c r="AW46" s="578">
        <f t="shared" si="358"/>
        <v>0</v>
      </c>
      <c r="AX46" s="187"/>
      <c r="AY46" s="602">
        <v>0</v>
      </c>
      <c r="AZ46" s="622">
        <f t="shared" si="359"/>
        <v>0</v>
      </c>
      <c r="BA46" s="20">
        <v>0</v>
      </c>
      <c r="BB46" s="622">
        <f t="shared" si="360"/>
        <v>0</v>
      </c>
      <c r="BC46" s="20">
        <v>0</v>
      </c>
      <c r="BD46" s="622">
        <f t="shared" si="361"/>
        <v>0</v>
      </c>
      <c r="BE46" s="20">
        <v>0</v>
      </c>
      <c r="BF46" s="631">
        <f t="shared" si="362"/>
        <v>0</v>
      </c>
      <c r="BG46" s="187"/>
      <c r="BH46" s="40"/>
      <c r="BI46" s="40"/>
      <c r="BJ46" s="40"/>
      <c r="BK46" s="40"/>
      <c r="BL46" s="40"/>
      <c r="BM46" s="40"/>
      <c r="BN46" s="40"/>
      <c r="BO46" s="40"/>
      <c r="BP46" s="40"/>
    </row>
    <row r="47" spans="1:68">
      <c r="A47" s="182"/>
      <c r="B47" s="73"/>
      <c r="C47" s="69"/>
      <c r="D47" s="69" t="s">
        <v>60</v>
      </c>
      <c r="E47" s="68"/>
      <c r="F47" s="68" t="s">
        <v>61</v>
      </c>
      <c r="G47" s="75"/>
      <c r="H47" s="20">
        <v>0</v>
      </c>
      <c r="I47" s="20">
        <v>0</v>
      </c>
      <c r="J47" s="20">
        <v>0</v>
      </c>
      <c r="K47" s="20">
        <v>0</v>
      </c>
      <c r="L47" s="20">
        <v>0</v>
      </c>
      <c r="M47" s="20">
        <v>0</v>
      </c>
      <c r="N47" s="20">
        <v>0</v>
      </c>
      <c r="O47" s="20">
        <v>0</v>
      </c>
      <c r="P47" s="20">
        <v>0</v>
      </c>
      <c r="Q47" s="20">
        <v>0</v>
      </c>
      <c r="R47" s="20">
        <v>0</v>
      </c>
      <c r="S47" s="20">
        <v>0</v>
      </c>
      <c r="T47" s="20">
        <v>0</v>
      </c>
      <c r="U47" s="20">
        <v>0</v>
      </c>
      <c r="V47" s="20">
        <v>0</v>
      </c>
      <c r="W47" s="20">
        <v>0</v>
      </c>
      <c r="X47" s="20">
        <v>0</v>
      </c>
      <c r="Y47" s="20">
        <v>0</v>
      </c>
      <c r="Z47" s="20">
        <v>0</v>
      </c>
      <c r="AA47" s="20">
        <v>0</v>
      </c>
      <c r="AB47" s="20">
        <v>0</v>
      </c>
      <c r="AC47" s="20">
        <v>0</v>
      </c>
      <c r="AD47" s="20">
        <v>0</v>
      </c>
      <c r="AE47" s="20">
        <v>0</v>
      </c>
      <c r="AF47" s="20">
        <v>0</v>
      </c>
      <c r="AG47" s="20">
        <v>0</v>
      </c>
      <c r="AH47" s="20">
        <v>0</v>
      </c>
      <c r="AI47" s="20">
        <v>0</v>
      </c>
      <c r="AJ47" s="20">
        <v>0</v>
      </c>
      <c r="AK47" s="20">
        <v>0</v>
      </c>
      <c r="AL47" s="20">
        <v>0</v>
      </c>
      <c r="AM47" s="20">
        <v>0</v>
      </c>
      <c r="AN47" s="20">
        <v>0</v>
      </c>
      <c r="AO47" s="20">
        <v>0</v>
      </c>
      <c r="AP47" s="20">
        <v>0</v>
      </c>
      <c r="AQ47" s="20">
        <v>0</v>
      </c>
      <c r="AR47" s="20">
        <v>0</v>
      </c>
      <c r="AS47" s="20">
        <v>0</v>
      </c>
      <c r="AT47" s="20">
        <v>0</v>
      </c>
      <c r="AU47" s="20">
        <v>0</v>
      </c>
      <c r="AV47" s="20">
        <f t="shared" si="49"/>
        <v>0</v>
      </c>
      <c r="AW47" s="578">
        <f t="shared" si="358"/>
        <v>0</v>
      </c>
      <c r="AX47" s="187"/>
      <c r="AY47" s="602">
        <v>0</v>
      </c>
      <c r="AZ47" s="622">
        <f t="shared" si="359"/>
        <v>0</v>
      </c>
      <c r="BA47" s="20">
        <v>0</v>
      </c>
      <c r="BB47" s="622">
        <f t="shared" si="360"/>
        <v>0</v>
      </c>
      <c r="BC47" s="20">
        <v>0</v>
      </c>
      <c r="BD47" s="622">
        <f t="shared" si="361"/>
        <v>0</v>
      </c>
      <c r="BE47" s="20">
        <v>0</v>
      </c>
      <c r="BF47" s="631">
        <f t="shared" si="362"/>
        <v>0</v>
      </c>
      <c r="BG47" s="187"/>
      <c r="BH47" s="40"/>
      <c r="BI47" s="40"/>
      <c r="BJ47" s="40"/>
      <c r="BK47" s="40"/>
      <c r="BL47" s="40"/>
      <c r="BM47" s="40"/>
      <c r="BN47" s="40"/>
      <c r="BO47" s="40"/>
      <c r="BP47" s="40"/>
    </row>
    <row r="48" spans="1:68">
      <c r="A48" s="182"/>
      <c r="B48" s="73"/>
      <c r="C48" s="69">
        <v>8.1999999999999993</v>
      </c>
      <c r="D48" s="69"/>
      <c r="E48" s="68" t="s">
        <v>62</v>
      </c>
      <c r="F48" s="68"/>
      <c r="G48" s="74"/>
      <c r="H48" s="38">
        <f t="shared" ref="H48" si="363">SUM(H49:H54)</f>
        <v>0</v>
      </c>
      <c r="I48" s="38">
        <f t="shared" ref="I48" si="364">SUM(I49:I54)</f>
        <v>0</v>
      </c>
      <c r="J48" s="38">
        <f t="shared" ref="J48" si="365">SUM(J49:J54)</f>
        <v>0</v>
      </c>
      <c r="K48" s="38">
        <f t="shared" ref="K48" si="366">SUM(K49:K54)</f>
        <v>0</v>
      </c>
      <c r="L48" s="38">
        <f t="shared" ref="L48" si="367">SUM(L49:L54)</f>
        <v>0</v>
      </c>
      <c r="M48" s="38">
        <f t="shared" ref="M48" si="368">SUM(M49:M54)</f>
        <v>0</v>
      </c>
      <c r="N48" s="38">
        <f t="shared" ref="N48" si="369">SUM(N49:N54)</f>
        <v>0</v>
      </c>
      <c r="O48" s="38">
        <f t="shared" ref="O48" si="370">SUM(O49:O54)</f>
        <v>0</v>
      </c>
      <c r="P48" s="38">
        <f t="shared" ref="P48" si="371">SUM(P49:P54)</f>
        <v>0</v>
      </c>
      <c r="Q48" s="38">
        <f t="shared" ref="Q48" si="372">SUM(Q49:Q54)</f>
        <v>0</v>
      </c>
      <c r="R48" s="38">
        <f t="shared" ref="R48" si="373">SUM(R49:R54)</f>
        <v>0</v>
      </c>
      <c r="S48" s="38">
        <f t="shared" ref="S48" si="374">SUM(S49:S54)</f>
        <v>0</v>
      </c>
      <c r="T48" s="38">
        <f t="shared" ref="T48" si="375">SUM(T49:T54)</f>
        <v>0</v>
      </c>
      <c r="U48" s="38">
        <f t="shared" ref="U48" si="376">SUM(U49:U54)</f>
        <v>0</v>
      </c>
      <c r="V48" s="38">
        <f t="shared" ref="V48" si="377">SUM(V49:V54)</f>
        <v>0</v>
      </c>
      <c r="W48" s="38">
        <f t="shared" ref="W48" si="378">SUM(W49:W54)</f>
        <v>0</v>
      </c>
      <c r="X48" s="38">
        <f t="shared" ref="X48" si="379">SUM(X49:X54)</f>
        <v>0</v>
      </c>
      <c r="Y48" s="38">
        <f t="shared" ref="Y48" si="380">SUM(Y49:Y54)</f>
        <v>0</v>
      </c>
      <c r="Z48" s="38">
        <f t="shared" ref="Z48" si="381">SUM(Z49:Z54)</f>
        <v>0</v>
      </c>
      <c r="AA48" s="38">
        <f t="shared" ref="AA48" si="382">SUM(AA49:AA54)</f>
        <v>0</v>
      </c>
      <c r="AB48" s="38">
        <f t="shared" ref="AB48" si="383">SUM(AB49:AB54)</f>
        <v>0</v>
      </c>
      <c r="AC48" s="38">
        <f t="shared" ref="AC48" si="384">SUM(AC49:AC54)</f>
        <v>0</v>
      </c>
      <c r="AD48" s="38">
        <f t="shared" ref="AD48" si="385">SUM(AD49:AD54)</f>
        <v>0</v>
      </c>
      <c r="AE48" s="38">
        <f t="shared" ref="AE48" si="386">SUM(AE49:AE54)</f>
        <v>0</v>
      </c>
      <c r="AF48" s="38">
        <f t="shared" ref="AF48" si="387">SUM(AF49:AF54)</f>
        <v>0</v>
      </c>
      <c r="AG48" s="38">
        <f t="shared" ref="AG48" si="388">SUM(AG49:AG54)</f>
        <v>0</v>
      </c>
      <c r="AH48" s="38">
        <f t="shared" ref="AH48" si="389">SUM(AH49:AH54)</f>
        <v>0</v>
      </c>
      <c r="AI48" s="38">
        <f t="shared" ref="AI48" si="390">SUM(AI49:AI54)</f>
        <v>0</v>
      </c>
      <c r="AJ48" s="38">
        <f t="shared" ref="AJ48" si="391">SUM(AJ49:AJ54)</f>
        <v>0</v>
      </c>
      <c r="AK48" s="38">
        <f t="shared" ref="AK48" si="392">SUM(AK49:AK54)</f>
        <v>0</v>
      </c>
      <c r="AL48" s="38">
        <f t="shared" ref="AL48" si="393">SUM(AL49:AL54)</f>
        <v>0</v>
      </c>
      <c r="AM48" s="38">
        <f t="shared" ref="AM48" si="394">SUM(AM49:AM54)</f>
        <v>0</v>
      </c>
      <c r="AN48" s="38">
        <f t="shared" ref="AN48" si="395">SUM(AN49:AN54)</f>
        <v>0</v>
      </c>
      <c r="AO48" s="38">
        <f t="shared" ref="AO48" si="396">SUM(AO49:AO54)</f>
        <v>0</v>
      </c>
      <c r="AP48" s="38">
        <f t="shared" ref="AP48" si="397">SUM(AP49:AP54)</f>
        <v>0</v>
      </c>
      <c r="AQ48" s="38">
        <f t="shared" ref="AQ48" si="398">SUM(AQ49:AQ54)</f>
        <v>0</v>
      </c>
      <c r="AR48" s="38">
        <f t="shared" ref="AR48" si="399">SUM(AR49:AR54)</f>
        <v>0</v>
      </c>
      <c r="AS48" s="38">
        <f t="shared" ref="AS48" si="400">SUM(AS49:AS54)</f>
        <v>0</v>
      </c>
      <c r="AT48" s="38">
        <f t="shared" ref="AT48" si="401">SUM(AT49:AT54)</f>
        <v>0</v>
      </c>
      <c r="AU48" s="38">
        <f t="shared" ref="AU48" si="402">SUM(AU49:AU54)</f>
        <v>0</v>
      </c>
      <c r="AV48" s="38">
        <f t="shared" si="49"/>
        <v>0</v>
      </c>
      <c r="AW48" s="578">
        <f t="shared" si="358"/>
        <v>0</v>
      </c>
      <c r="AX48" s="201"/>
      <c r="AY48" s="641">
        <f t="shared" ref="AY48" si="403">SUM(AY49:AY54)</f>
        <v>0</v>
      </c>
      <c r="AZ48" s="622">
        <f t="shared" si="359"/>
        <v>0</v>
      </c>
      <c r="BA48" s="38">
        <f t="shared" ref="BA48" si="404">SUM(BA49:BA54)</f>
        <v>0</v>
      </c>
      <c r="BB48" s="622">
        <f t="shared" si="360"/>
        <v>0</v>
      </c>
      <c r="BC48" s="38">
        <f t="shared" ref="BC48" si="405">SUM(BC49:BC54)</f>
        <v>0</v>
      </c>
      <c r="BD48" s="622">
        <f t="shared" si="361"/>
        <v>0</v>
      </c>
      <c r="BE48" s="38">
        <f t="shared" ref="BE48" si="406">SUM(BE49:BE54)</f>
        <v>0</v>
      </c>
      <c r="BF48" s="631">
        <f t="shared" si="362"/>
        <v>0</v>
      </c>
      <c r="BG48" s="201"/>
      <c r="BH48" s="39"/>
      <c r="BI48" s="39"/>
      <c r="BJ48" s="39"/>
      <c r="BK48" s="39"/>
      <c r="BL48" s="39"/>
      <c r="BM48" s="39"/>
      <c r="BN48" s="39"/>
      <c r="BO48" s="39"/>
      <c r="BP48" s="39"/>
    </row>
    <row r="49" spans="1:68">
      <c r="A49" s="182"/>
      <c r="B49" s="73"/>
      <c r="C49" s="69"/>
      <c r="D49" s="69" t="s">
        <v>63</v>
      </c>
      <c r="E49" s="68"/>
      <c r="F49" s="68" t="s">
        <v>64</v>
      </c>
      <c r="G49" s="75"/>
      <c r="H49" s="20">
        <v>0</v>
      </c>
      <c r="I49" s="20">
        <v>0</v>
      </c>
      <c r="J49" s="20">
        <v>0</v>
      </c>
      <c r="K49" s="20">
        <v>0</v>
      </c>
      <c r="L49" s="20">
        <v>0</v>
      </c>
      <c r="M49" s="20">
        <v>0</v>
      </c>
      <c r="N49" s="20">
        <v>0</v>
      </c>
      <c r="O49" s="20">
        <v>0</v>
      </c>
      <c r="P49" s="20">
        <v>0</v>
      </c>
      <c r="Q49" s="20">
        <v>0</v>
      </c>
      <c r="R49" s="20">
        <v>0</v>
      </c>
      <c r="S49" s="20">
        <v>0</v>
      </c>
      <c r="T49" s="20">
        <v>0</v>
      </c>
      <c r="U49" s="20">
        <v>0</v>
      </c>
      <c r="V49" s="20">
        <v>0</v>
      </c>
      <c r="W49" s="20">
        <v>0</v>
      </c>
      <c r="X49" s="20">
        <v>0</v>
      </c>
      <c r="Y49" s="20">
        <v>0</v>
      </c>
      <c r="Z49" s="20">
        <v>0</v>
      </c>
      <c r="AA49" s="20">
        <v>0</v>
      </c>
      <c r="AB49" s="20">
        <v>0</v>
      </c>
      <c r="AC49" s="20">
        <v>0</v>
      </c>
      <c r="AD49" s="20">
        <v>0</v>
      </c>
      <c r="AE49" s="20">
        <v>0</v>
      </c>
      <c r="AF49" s="20">
        <v>0</v>
      </c>
      <c r="AG49" s="20">
        <v>0</v>
      </c>
      <c r="AH49" s="20">
        <v>0</v>
      </c>
      <c r="AI49" s="20">
        <v>0</v>
      </c>
      <c r="AJ49" s="20">
        <v>0</v>
      </c>
      <c r="AK49" s="20">
        <v>0</v>
      </c>
      <c r="AL49" s="20">
        <v>0</v>
      </c>
      <c r="AM49" s="20">
        <v>0</v>
      </c>
      <c r="AN49" s="20">
        <v>0</v>
      </c>
      <c r="AO49" s="20">
        <v>0</v>
      </c>
      <c r="AP49" s="20">
        <v>0</v>
      </c>
      <c r="AQ49" s="20">
        <v>0</v>
      </c>
      <c r="AR49" s="20">
        <v>0</v>
      </c>
      <c r="AS49" s="20">
        <v>0</v>
      </c>
      <c r="AT49" s="20">
        <v>0</v>
      </c>
      <c r="AU49" s="20">
        <v>0</v>
      </c>
      <c r="AV49" s="20">
        <f t="shared" si="49"/>
        <v>0</v>
      </c>
      <c r="AW49" s="578">
        <f t="shared" si="358"/>
        <v>0</v>
      </c>
      <c r="AX49" s="187"/>
      <c r="AY49" s="602">
        <v>0</v>
      </c>
      <c r="AZ49" s="622">
        <f t="shared" si="359"/>
        <v>0</v>
      </c>
      <c r="BA49" s="20">
        <v>0</v>
      </c>
      <c r="BB49" s="622">
        <f t="shared" si="360"/>
        <v>0</v>
      </c>
      <c r="BC49" s="20">
        <v>0</v>
      </c>
      <c r="BD49" s="622">
        <f t="shared" si="361"/>
        <v>0</v>
      </c>
      <c r="BE49" s="20">
        <v>0</v>
      </c>
      <c r="BF49" s="631">
        <f t="shared" si="362"/>
        <v>0</v>
      </c>
      <c r="BG49" s="187"/>
      <c r="BH49" s="40"/>
      <c r="BI49" s="40"/>
      <c r="BJ49" s="40"/>
      <c r="BK49" s="40"/>
      <c r="BL49" s="40"/>
      <c r="BM49" s="40"/>
      <c r="BN49" s="40"/>
      <c r="BO49" s="40"/>
      <c r="BP49" s="40"/>
    </row>
    <row r="50" spans="1:68">
      <c r="A50" s="182"/>
      <c r="B50" s="73"/>
      <c r="C50" s="69"/>
      <c r="D50" s="69" t="s">
        <v>65</v>
      </c>
      <c r="E50" s="68"/>
      <c r="F50" s="68" t="s">
        <v>66</v>
      </c>
      <c r="G50" s="75"/>
      <c r="H50" s="20">
        <v>0</v>
      </c>
      <c r="I50" s="20">
        <v>0</v>
      </c>
      <c r="J50" s="20">
        <v>0</v>
      </c>
      <c r="K50" s="20">
        <v>0</v>
      </c>
      <c r="L50" s="20">
        <v>0</v>
      </c>
      <c r="M50" s="20">
        <v>0</v>
      </c>
      <c r="N50" s="20">
        <v>0</v>
      </c>
      <c r="O50" s="20">
        <v>0</v>
      </c>
      <c r="P50" s="20">
        <v>0</v>
      </c>
      <c r="Q50" s="20">
        <v>0</v>
      </c>
      <c r="R50" s="20">
        <v>0</v>
      </c>
      <c r="S50" s="20">
        <v>0</v>
      </c>
      <c r="T50" s="20">
        <v>0</v>
      </c>
      <c r="U50" s="20">
        <v>0</v>
      </c>
      <c r="V50" s="20">
        <v>0</v>
      </c>
      <c r="W50" s="20">
        <v>0</v>
      </c>
      <c r="X50" s="20">
        <v>0</v>
      </c>
      <c r="Y50" s="20">
        <v>0</v>
      </c>
      <c r="Z50" s="20">
        <v>0</v>
      </c>
      <c r="AA50" s="20">
        <v>0</v>
      </c>
      <c r="AB50" s="20">
        <v>0</v>
      </c>
      <c r="AC50" s="20">
        <v>0</v>
      </c>
      <c r="AD50" s="20">
        <v>0</v>
      </c>
      <c r="AE50" s="20">
        <v>0</v>
      </c>
      <c r="AF50" s="20">
        <v>0</v>
      </c>
      <c r="AG50" s="20">
        <v>0</v>
      </c>
      <c r="AH50" s="20">
        <v>0</v>
      </c>
      <c r="AI50" s="20">
        <v>0</v>
      </c>
      <c r="AJ50" s="20">
        <v>0</v>
      </c>
      <c r="AK50" s="20">
        <v>0</v>
      </c>
      <c r="AL50" s="20">
        <v>0</v>
      </c>
      <c r="AM50" s="20">
        <v>0</v>
      </c>
      <c r="AN50" s="20">
        <v>0</v>
      </c>
      <c r="AO50" s="20">
        <v>0</v>
      </c>
      <c r="AP50" s="20">
        <v>0</v>
      </c>
      <c r="AQ50" s="20">
        <v>0</v>
      </c>
      <c r="AR50" s="20">
        <v>0</v>
      </c>
      <c r="AS50" s="20">
        <v>0</v>
      </c>
      <c r="AT50" s="20">
        <v>0</v>
      </c>
      <c r="AU50" s="20">
        <v>0</v>
      </c>
      <c r="AV50" s="20">
        <f t="shared" si="49"/>
        <v>0</v>
      </c>
      <c r="AW50" s="578">
        <f t="shared" si="358"/>
        <v>0</v>
      </c>
      <c r="AX50" s="187"/>
      <c r="AY50" s="602">
        <v>0</v>
      </c>
      <c r="AZ50" s="622">
        <f t="shared" si="359"/>
        <v>0</v>
      </c>
      <c r="BA50" s="20">
        <v>0</v>
      </c>
      <c r="BB50" s="622">
        <f t="shared" si="360"/>
        <v>0</v>
      </c>
      <c r="BC50" s="20">
        <v>0</v>
      </c>
      <c r="BD50" s="622">
        <f t="shared" si="361"/>
        <v>0</v>
      </c>
      <c r="BE50" s="20">
        <v>0</v>
      </c>
      <c r="BF50" s="631">
        <f t="shared" si="362"/>
        <v>0</v>
      </c>
      <c r="BG50" s="187"/>
      <c r="BH50" s="40"/>
      <c r="BI50" s="40"/>
      <c r="BJ50" s="40"/>
      <c r="BK50" s="40"/>
      <c r="BL50" s="40"/>
      <c r="BM50" s="40"/>
      <c r="BN50" s="40"/>
      <c r="BO50" s="40"/>
      <c r="BP50" s="40"/>
    </row>
    <row r="51" spans="1:68">
      <c r="A51" s="182"/>
      <c r="B51" s="73"/>
      <c r="C51" s="69"/>
      <c r="D51" s="69" t="s">
        <v>67</v>
      </c>
      <c r="E51" s="68"/>
      <c r="F51" s="68" t="s">
        <v>68</v>
      </c>
      <c r="G51" s="75"/>
      <c r="H51" s="20">
        <v>0</v>
      </c>
      <c r="I51" s="20">
        <v>0</v>
      </c>
      <c r="J51" s="20">
        <v>0</v>
      </c>
      <c r="K51" s="20">
        <v>0</v>
      </c>
      <c r="L51" s="20">
        <v>0</v>
      </c>
      <c r="M51" s="20">
        <v>0</v>
      </c>
      <c r="N51" s="20">
        <v>0</v>
      </c>
      <c r="O51" s="20">
        <v>0</v>
      </c>
      <c r="P51" s="20">
        <v>0</v>
      </c>
      <c r="Q51" s="20">
        <v>0</v>
      </c>
      <c r="R51" s="20">
        <v>0</v>
      </c>
      <c r="S51" s="20">
        <v>0</v>
      </c>
      <c r="T51" s="20">
        <v>0</v>
      </c>
      <c r="U51" s="20">
        <v>0</v>
      </c>
      <c r="V51" s="20">
        <v>0</v>
      </c>
      <c r="W51" s="20">
        <v>0</v>
      </c>
      <c r="X51" s="20">
        <v>0</v>
      </c>
      <c r="Y51" s="20">
        <v>0</v>
      </c>
      <c r="Z51" s="20">
        <v>0</v>
      </c>
      <c r="AA51" s="20">
        <v>0</v>
      </c>
      <c r="AB51" s="20">
        <v>0</v>
      </c>
      <c r="AC51" s="20">
        <v>0</v>
      </c>
      <c r="AD51" s="20">
        <v>0</v>
      </c>
      <c r="AE51" s="20">
        <v>0</v>
      </c>
      <c r="AF51" s="20">
        <v>0</v>
      </c>
      <c r="AG51" s="20">
        <v>0</v>
      </c>
      <c r="AH51" s="20">
        <v>0</v>
      </c>
      <c r="AI51" s="20">
        <v>0</v>
      </c>
      <c r="AJ51" s="20">
        <v>0</v>
      </c>
      <c r="AK51" s="20">
        <v>0</v>
      </c>
      <c r="AL51" s="20">
        <v>0</v>
      </c>
      <c r="AM51" s="20">
        <v>0</v>
      </c>
      <c r="AN51" s="20">
        <v>0</v>
      </c>
      <c r="AO51" s="20">
        <v>0</v>
      </c>
      <c r="AP51" s="20">
        <v>0</v>
      </c>
      <c r="AQ51" s="20">
        <v>0</v>
      </c>
      <c r="AR51" s="20">
        <v>0</v>
      </c>
      <c r="AS51" s="20">
        <v>0</v>
      </c>
      <c r="AT51" s="20">
        <v>0</v>
      </c>
      <c r="AU51" s="20">
        <v>0</v>
      </c>
      <c r="AV51" s="20">
        <f t="shared" si="49"/>
        <v>0</v>
      </c>
      <c r="AW51" s="578">
        <f t="shared" si="358"/>
        <v>0</v>
      </c>
      <c r="AX51" s="187"/>
      <c r="AY51" s="602">
        <v>0</v>
      </c>
      <c r="AZ51" s="622">
        <f t="shared" si="359"/>
        <v>0</v>
      </c>
      <c r="BA51" s="20">
        <v>0</v>
      </c>
      <c r="BB51" s="622">
        <f t="shared" si="360"/>
        <v>0</v>
      </c>
      <c r="BC51" s="20">
        <v>0</v>
      </c>
      <c r="BD51" s="622">
        <f t="shared" si="361"/>
        <v>0</v>
      </c>
      <c r="BE51" s="20">
        <v>0</v>
      </c>
      <c r="BF51" s="631">
        <f t="shared" si="362"/>
        <v>0</v>
      </c>
      <c r="BG51" s="187"/>
      <c r="BH51" s="40"/>
      <c r="BI51" s="40"/>
      <c r="BJ51" s="40"/>
      <c r="BK51" s="40"/>
      <c r="BL51" s="40"/>
      <c r="BM51" s="40"/>
      <c r="BN51" s="40"/>
      <c r="BO51" s="40"/>
      <c r="BP51" s="40"/>
    </row>
    <row r="52" spans="1:68">
      <c r="A52" s="182"/>
      <c r="B52" s="73"/>
      <c r="C52" s="69"/>
      <c r="D52" s="69" t="s">
        <v>69</v>
      </c>
      <c r="E52" s="68"/>
      <c r="F52" s="68" t="s">
        <v>70</v>
      </c>
      <c r="G52" s="75"/>
      <c r="H52" s="20">
        <v>0</v>
      </c>
      <c r="I52" s="20">
        <v>0</v>
      </c>
      <c r="J52" s="20">
        <v>0</v>
      </c>
      <c r="K52" s="20">
        <v>0</v>
      </c>
      <c r="L52" s="20">
        <v>0</v>
      </c>
      <c r="M52" s="20">
        <v>0</v>
      </c>
      <c r="N52" s="20">
        <v>0</v>
      </c>
      <c r="O52" s="20">
        <v>0</v>
      </c>
      <c r="P52" s="20">
        <v>0</v>
      </c>
      <c r="Q52" s="20">
        <v>0</v>
      </c>
      <c r="R52" s="20">
        <v>0</v>
      </c>
      <c r="S52" s="20">
        <v>0</v>
      </c>
      <c r="T52" s="20">
        <v>0</v>
      </c>
      <c r="U52" s="20">
        <v>0</v>
      </c>
      <c r="V52" s="20">
        <v>0</v>
      </c>
      <c r="W52" s="20">
        <v>0</v>
      </c>
      <c r="X52" s="20">
        <v>0</v>
      </c>
      <c r="Y52" s="20">
        <v>0</v>
      </c>
      <c r="Z52" s="20">
        <v>0</v>
      </c>
      <c r="AA52" s="20">
        <v>0</v>
      </c>
      <c r="AB52" s="20">
        <v>0</v>
      </c>
      <c r="AC52" s="20">
        <v>0</v>
      </c>
      <c r="AD52" s="20">
        <v>0</v>
      </c>
      <c r="AE52" s="20">
        <v>0</v>
      </c>
      <c r="AF52" s="20">
        <v>0</v>
      </c>
      <c r="AG52" s="20">
        <v>0</v>
      </c>
      <c r="AH52" s="20">
        <v>0</v>
      </c>
      <c r="AI52" s="20">
        <v>0</v>
      </c>
      <c r="AJ52" s="20">
        <v>0</v>
      </c>
      <c r="AK52" s="20">
        <v>0</v>
      </c>
      <c r="AL52" s="20">
        <v>0</v>
      </c>
      <c r="AM52" s="20">
        <v>0</v>
      </c>
      <c r="AN52" s="20">
        <v>0</v>
      </c>
      <c r="AO52" s="20">
        <v>0</v>
      </c>
      <c r="AP52" s="20">
        <v>0</v>
      </c>
      <c r="AQ52" s="20">
        <v>0</v>
      </c>
      <c r="AR52" s="20">
        <v>0</v>
      </c>
      <c r="AS52" s="20">
        <v>0</v>
      </c>
      <c r="AT52" s="20">
        <v>0</v>
      </c>
      <c r="AU52" s="20">
        <v>0</v>
      </c>
      <c r="AV52" s="20">
        <f t="shared" si="49"/>
        <v>0</v>
      </c>
      <c r="AW52" s="578">
        <f t="shared" si="358"/>
        <v>0</v>
      </c>
      <c r="AX52" s="187"/>
      <c r="AY52" s="602">
        <v>0</v>
      </c>
      <c r="AZ52" s="622">
        <f t="shared" si="359"/>
        <v>0</v>
      </c>
      <c r="BA52" s="20">
        <v>0</v>
      </c>
      <c r="BB52" s="622">
        <f t="shared" si="360"/>
        <v>0</v>
      </c>
      <c r="BC52" s="20">
        <v>0</v>
      </c>
      <c r="BD52" s="622">
        <f t="shared" si="361"/>
        <v>0</v>
      </c>
      <c r="BE52" s="20">
        <v>0</v>
      </c>
      <c r="BF52" s="631">
        <f t="shared" si="362"/>
        <v>0</v>
      </c>
      <c r="BG52" s="187"/>
      <c r="BH52" s="40"/>
      <c r="BI52" s="40"/>
      <c r="BJ52" s="40"/>
      <c r="BK52" s="40"/>
      <c r="BL52" s="40"/>
      <c r="BM52" s="40"/>
      <c r="BN52" s="40"/>
      <c r="BO52" s="40"/>
      <c r="BP52" s="40"/>
    </row>
    <row r="53" spans="1:68">
      <c r="A53" s="182"/>
      <c r="B53" s="73"/>
      <c r="C53" s="69"/>
      <c r="D53" s="69" t="s">
        <v>71</v>
      </c>
      <c r="E53" s="68"/>
      <c r="F53" s="68" t="s">
        <v>72</v>
      </c>
      <c r="G53" s="75"/>
      <c r="H53" s="20">
        <v>0</v>
      </c>
      <c r="I53" s="20">
        <v>0</v>
      </c>
      <c r="J53" s="20">
        <v>0</v>
      </c>
      <c r="K53" s="20">
        <v>0</v>
      </c>
      <c r="L53" s="20">
        <v>0</v>
      </c>
      <c r="M53" s="20">
        <v>0</v>
      </c>
      <c r="N53" s="20">
        <v>0</v>
      </c>
      <c r="O53" s="20">
        <v>0</v>
      </c>
      <c r="P53" s="20">
        <v>0</v>
      </c>
      <c r="Q53" s="20">
        <v>0</v>
      </c>
      <c r="R53" s="20">
        <v>0</v>
      </c>
      <c r="S53" s="20">
        <v>0</v>
      </c>
      <c r="T53" s="20">
        <v>0</v>
      </c>
      <c r="U53" s="20">
        <v>0</v>
      </c>
      <c r="V53" s="20">
        <v>0</v>
      </c>
      <c r="W53" s="20">
        <v>0</v>
      </c>
      <c r="X53" s="20">
        <v>0</v>
      </c>
      <c r="Y53" s="20">
        <v>0</v>
      </c>
      <c r="Z53" s="20">
        <v>0</v>
      </c>
      <c r="AA53" s="20">
        <v>0</v>
      </c>
      <c r="AB53" s="20">
        <v>0</v>
      </c>
      <c r="AC53" s="20">
        <v>0</v>
      </c>
      <c r="AD53" s="20">
        <v>0</v>
      </c>
      <c r="AE53" s="20">
        <v>0</v>
      </c>
      <c r="AF53" s="20">
        <v>0</v>
      </c>
      <c r="AG53" s="20">
        <v>0</v>
      </c>
      <c r="AH53" s="20">
        <v>0</v>
      </c>
      <c r="AI53" s="20">
        <v>0</v>
      </c>
      <c r="AJ53" s="20">
        <v>0</v>
      </c>
      <c r="AK53" s="20">
        <v>0</v>
      </c>
      <c r="AL53" s="20">
        <v>0</v>
      </c>
      <c r="AM53" s="20">
        <v>0</v>
      </c>
      <c r="AN53" s="20">
        <v>0</v>
      </c>
      <c r="AO53" s="20">
        <v>0</v>
      </c>
      <c r="AP53" s="20">
        <v>0</v>
      </c>
      <c r="AQ53" s="20">
        <v>0</v>
      </c>
      <c r="AR53" s="20">
        <v>0</v>
      </c>
      <c r="AS53" s="20">
        <v>0</v>
      </c>
      <c r="AT53" s="20">
        <v>0</v>
      </c>
      <c r="AU53" s="20">
        <v>0</v>
      </c>
      <c r="AV53" s="20">
        <f t="shared" si="49"/>
        <v>0</v>
      </c>
      <c r="AW53" s="578">
        <f t="shared" si="358"/>
        <v>0</v>
      </c>
      <c r="AX53" s="187"/>
      <c r="AY53" s="602">
        <v>0</v>
      </c>
      <c r="AZ53" s="622">
        <f t="shared" si="359"/>
        <v>0</v>
      </c>
      <c r="BA53" s="20">
        <v>0</v>
      </c>
      <c r="BB53" s="622">
        <f t="shared" si="360"/>
        <v>0</v>
      </c>
      <c r="BC53" s="20">
        <v>0</v>
      </c>
      <c r="BD53" s="622">
        <f t="shared" si="361"/>
        <v>0</v>
      </c>
      <c r="BE53" s="20">
        <v>0</v>
      </c>
      <c r="BF53" s="631">
        <f t="shared" si="362"/>
        <v>0</v>
      </c>
      <c r="BG53" s="187"/>
      <c r="BH53" s="40"/>
      <c r="BI53" s="40"/>
      <c r="BJ53" s="40"/>
      <c r="BK53" s="40"/>
      <c r="BL53" s="40"/>
      <c r="BM53" s="40"/>
      <c r="BN53" s="40"/>
      <c r="BO53" s="40"/>
      <c r="BP53" s="40"/>
    </row>
    <row r="54" spans="1:68">
      <c r="A54" s="182"/>
      <c r="B54" s="73"/>
      <c r="C54" s="69"/>
      <c r="D54" s="69" t="s">
        <v>73</v>
      </c>
      <c r="E54" s="68"/>
      <c r="F54" s="68" t="s">
        <v>31</v>
      </c>
      <c r="G54" s="75"/>
      <c r="H54" s="20">
        <v>0</v>
      </c>
      <c r="I54" s="20">
        <v>0</v>
      </c>
      <c r="J54" s="20">
        <v>0</v>
      </c>
      <c r="K54" s="20">
        <v>0</v>
      </c>
      <c r="L54" s="20">
        <v>0</v>
      </c>
      <c r="M54" s="20">
        <v>0</v>
      </c>
      <c r="N54" s="20">
        <v>0</v>
      </c>
      <c r="O54" s="20">
        <v>0</v>
      </c>
      <c r="P54" s="20">
        <v>0</v>
      </c>
      <c r="Q54" s="20">
        <v>0</v>
      </c>
      <c r="R54" s="20">
        <v>0</v>
      </c>
      <c r="S54" s="20">
        <v>0</v>
      </c>
      <c r="T54" s="20">
        <v>0</v>
      </c>
      <c r="U54" s="20">
        <v>0</v>
      </c>
      <c r="V54" s="20">
        <v>0</v>
      </c>
      <c r="W54" s="20">
        <v>0</v>
      </c>
      <c r="X54" s="20">
        <v>0</v>
      </c>
      <c r="Y54" s="20">
        <v>0</v>
      </c>
      <c r="Z54" s="20">
        <v>0</v>
      </c>
      <c r="AA54" s="20">
        <v>0</v>
      </c>
      <c r="AB54" s="20">
        <v>0</v>
      </c>
      <c r="AC54" s="20">
        <v>0</v>
      </c>
      <c r="AD54" s="20">
        <v>0</v>
      </c>
      <c r="AE54" s="20">
        <v>0</v>
      </c>
      <c r="AF54" s="20">
        <v>0</v>
      </c>
      <c r="AG54" s="20">
        <v>0</v>
      </c>
      <c r="AH54" s="20">
        <v>0</v>
      </c>
      <c r="AI54" s="20">
        <v>0</v>
      </c>
      <c r="AJ54" s="20">
        <v>0</v>
      </c>
      <c r="AK54" s="20">
        <v>0</v>
      </c>
      <c r="AL54" s="20">
        <v>0</v>
      </c>
      <c r="AM54" s="20">
        <v>0</v>
      </c>
      <c r="AN54" s="20">
        <v>0</v>
      </c>
      <c r="AO54" s="20">
        <v>0</v>
      </c>
      <c r="AP54" s="20">
        <v>0</v>
      </c>
      <c r="AQ54" s="20">
        <v>0</v>
      </c>
      <c r="AR54" s="20">
        <v>0</v>
      </c>
      <c r="AS54" s="20">
        <v>0</v>
      </c>
      <c r="AT54" s="20">
        <v>0</v>
      </c>
      <c r="AU54" s="20">
        <v>0</v>
      </c>
      <c r="AV54" s="20">
        <f t="shared" si="49"/>
        <v>0</v>
      </c>
      <c r="AW54" s="578">
        <f t="shared" si="358"/>
        <v>0</v>
      </c>
      <c r="AX54" s="187"/>
      <c r="AY54" s="602">
        <v>0</v>
      </c>
      <c r="AZ54" s="622">
        <f t="shared" si="359"/>
        <v>0</v>
      </c>
      <c r="BA54" s="20">
        <v>0</v>
      </c>
      <c r="BB54" s="622">
        <f t="shared" si="360"/>
        <v>0</v>
      </c>
      <c r="BC54" s="20">
        <v>0</v>
      </c>
      <c r="BD54" s="622">
        <f t="shared" si="361"/>
        <v>0</v>
      </c>
      <c r="BE54" s="20">
        <v>0</v>
      </c>
      <c r="BF54" s="631">
        <f t="shared" si="362"/>
        <v>0</v>
      </c>
      <c r="BG54" s="187"/>
      <c r="BH54" s="40"/>
      <c r="BI54" s="40"/>
      <c r="BJ54" s="40"/>
      <c r="BK54" s="40"/>
      <c r="BL54" s="40"/>
      <c r="BM54" s="40"/>
      <c r="BN54" s="40"/>
      <c r="BO54" s="40"/>
      <c r="BP54" s="40"/>
    </row>
    <row r="55" spans="1:68">
      <c r="A55" s="182"/>
      <c r="B55" s="73"/>
      <c r="C55" s="69">
        <v>8.3000000000000007</v>
      </c>
      <c r="D55" s="69"/>
      <c r="E55" s="68" t="s">
        <v>74</v>
      </c>
      <c r="F55" s="68"/>
      <c r="G55" s="74"/>
      <c r="H55" s="38">
        <f t="shared" ref="H55" si="407">SUM(H56:H58)</f>
        <v>0</v>
      </c>
      <c r="I55" s="38">
        <f t="shared" ref="I55" si="408">SUM(I56:I58)</f>
        <v>0</v>
      </c>
      <c r="J55" s="38">
        <f t="shared" ref="J55" si="409">SUM(J56:J58)</f>
        <v>0</v>
      </c>
      <c r="K55" s="38">
        <f t="shared" ref="K55" si="410">SUM(K56:K58)</f>
        <v>0</v>
      </c>
      <c r="L55" s="38">
        <f t="shared" ref="L55" si="411">SUM(L56:L58)</f>
        <v>0</v>
      </c>
      <c r="M55" s="38">
        <f t="shared" ref="M55" si="412">SUM(M56:M58)</f>
        <v>0</v>
      </c>
      <c r="N55" s="38">
        <f t="shared" ref="N55" si="413">SUM(N56:N58)</f>
        <v>0</v>
      </c>
      <c r="O55" s="38">
        <f t="shared" ref="O55" si="414">SUM(O56:O58)</f>
        <v>0</v>
      </c>
      <c r="P55" s="38">
        <f t="shared" ref="P55" si="415">SUM(P56:P58)</f>
        <v>0</v>
      </c>
      <c r="Q55" s="38">
        <f t="shared" ref="Q55" si="416">SUM(Q56:Q58)</f>
        <v>0</v>
      </c>
      <c r="R55" s="38">
        <f t="shared" ref="R55" si="417">SUM(R56:R58)</f>
        <v>0</v>
      </c>
      <c r="S55" s="38">
        <f t="shared" ref="S55" si="418">SUM(S56:S58)</f>
        <v>0</v>
      </c>
      <c r="T55" s="38">
        <f t="shared" ref="T55" si="419">SUM(T56:T58)</f>
        <v>0</v>
      </c>
      <c r="U55" s="38">
        <f t="shared" ref="U55" si="420">SUM(U56:U58)</f>
        <v>0</v>
      </c>
      <c r="V55" s="38">
        <f t="shared" ref="V55" si="421">SUM(V56:V58)</f>
        <v>0</v>
      </c>
      <c r="W55" s="38">
        <f t="shared" ref="W55" si="422">SUM(W56:W58)</f>
        <v>0</v>
      </c>
      <c r="X55" s="38">
        <f t="shared" ref="X55" si="423">SUM(X56:X58)</f>
        <v>0</v>
      </c>
      <c r="Y55" s="38">
        <f t="shared" ref="Y55" si="424">SUM(Y56:Y58)</f>
        <v>0</v>
      </c>
      <c r="Z55" s="38">
        <f t="shared" ref="Z55" si="425">SUM(Z56:Z58)</f>
        <v>0</v>
      </c>
      <c r="AA55" s="38">
        <f t="shared" ref="AA55" si="426">SUM(AA56:AA58)</f>
        <v>0</v>
      </c>
      <c r="AB55" s="38">
        <f t="shared" ref="AB55" si="427">SUM(AB56:AB58)</f>
        <v>0</v>
      </c>
      <c r="AC55" s="38">
        <f t="shared" ref="AC55" si="428">SUM(AC56:AC58)</f>
        <v>0</v>
      </c>
      <c r="AD55" s="38">
        <f t="shared" ref="AD55" si="429">SUM(AD56:AD58)</f>
        <v>0</v>
      </c>
      <c r="AE55" s="38">
        <f t="shared" ref="AE55" si="430">SUM(AE56:AE58)</f>
        <v>0</v>
      </c>
      <c r="AF55" s="38">
        <f t="shared" ref="AF55" si="431">SUM(AF56:AF58)</f>
        <v>0</v>
      </c>
      <c r="AG55" s="38">
        <f t="shared" ref="AG55" si="432">SUM(AG56:AG58)</f>
        <v>0</v>
      </c>
      <c r="AH55" s="38">
        <f t="shared" ref="AH55" si="433">SUM(AH56:AH58)</f>
        <v>0</v>
      </c>
      <c r="AI55" s="38">
        <f t="shared" ref="AI55" si="434">SUM(AI56:AI58)</f>
        <v>0</v>
      </c>
      <c r="AJ55" s="38">
        <f t="shared" ref="AJ55" si="435">SUM(AJ56:AJ58)</f>
        <v>0</v>
      </c>
      <c r="AK55" s="38">
        <f t="shared" ref="AK55" si="436">SUM(AK56:AK58)</f>
        <v>0</v>
      </c>
      <c r="AL55" s="38">
        <f t="shared" ref="AL55" si="437">SUM(AL56:AL58)</f>
        <v>0</v>
      </c>
      <c r="AM55" s="38">
        <f t="shared" ref="AM55" si="438">SUM(AM56:AM58)</f>
        <v>0</v>
      </c>
      <c r="AN55" s="38">
        <f t="shared" ref="AN55" si="439">SUM(AN56:AN58)</f>
        <v>0</v>
      </c>
      <c r="AO55" s="38">
        <f t="shared" ref="AO55" si="440">SUM(AO56:AO58)</f>
        <v>0</v>
      </c>
      <c r="AP55" s="38">
        <f t="shared" ref="AP55" si="441">SUM(AP56:AP58)</f>
        <v>0</v>
      </c>
      <c r="AQ55" s="38">
        <f t="shared" ref="AQ55" si="442">SUM(AQ56:AQ58)</f>
        <v>0</v>
      </c>
      <c r="AR55" s="38">
        <f t="shared" ref="AR55" si="443">SUM(AR56:AR58)</f>
        <v>0</v>
      </c>
      <c r="AS55" s="38">
        <f t="shared" ref="AS55" si="444">SUM(AS56:AS58)</f>
        <v>0</v>
      </c>
      <c r="AT55" s="38">
        <f t="shared" ref="AT55" si="445">SUM(AT56:AT58)</f>
        <v>0</v>
      </c>
      <c r="AU55" s="38">
        <f t="shared" ref="AU55" si="446">SUM(AU56:AU58)</f>
        <v>0</v>
      </c>
      <c r="AV55" s="38">
        <f t="shared" si="49"/>
        <v>0</v>
      </c>
      <c r="AW55" s="578">
        <f t="shared" si="358"/>
        <v>0</v>
      </c>
      <c r="AX55" s="201"/>
      <c r="AY55" s="641">
        <f t="shared" ref="AY55" si="447">SUM(AY56:AY58)</f>
        <v>0</v>
      </c>
      <c r="AZ55" s="622">
        <f t="shared" si="359"/>
        <v>0</v>
      </c>
      <c r="BA55" s="38">
        <f t="shared" ref="BA55" si="448">SUM(BA56:BA58)</f>
        <v>0</v>
      </c>
      <c r="BB55" s="622">
        <f t="shared" si="360"/>
        <v>0</v>
      </c>
      <c r="BC55" s="38">
        <f t="shared" ref="BC55" si="449">SUM(BC56:BC58)</f>
        <v>0</v>
      </c>
      <c r="BD55" s="622">
        <f t="shared" si="361"/>
        <v>0</v>
      </c>
      <c r="BE55" s="38">
        <f t="shared" ref="BE55" si="450">SUM(BE56:BE58)</f>
        <v>0</v>
      </c>
      <c r="BF55" s="631">
        <f t="shared" si="362"/>
        <v>0</v>
      </c>
      <c r="BG55" s="201"/>
      <c r="BH55" s="39"/>
      <c r="BI55" s="39"/>
      <c r="BJ55" s="39"/>
      <c r="BK55" s="39"/>
      <c r="BL55" s="39"/>
      <c r="BM55" s="39"/>
      <c r="BN55" s="39"/>
      <c r="BO55" s="39"/>
      <c r="BP55" s="39"/>
    </row>
    <row r="56" spans="1:68">
      <c r="A56" s="182"/>
      <c r="B56" s="73"/>
      <c r="C56" s="69"/>
      <c r="D56" s="69" t="s">
        <v>75</v>
      </c>
      <c r="E56" s="68"/>
      <c r="F56" s="68" t="s">
        <v>76</v>
      </c>
      <c r="G56" s="74"/>
      <c r="H56" s="20">
        <v>0</v>
      </c>
      <c r="I56" s="20">
        <v>0</v>
      </c>
      <c r="J56" s="20">
        <v>0</v>
      </c>
      <c r="K56" s="20">
        <v>0</v>
      </c>
      <c r="L56" s="20">
        <v>0</v>
      </c>
      <c r="M56" s="20">
        <v>0</v>
      </c>
      <c r="N56" s="20">
        <v>0</v>
      </c>
      <c r="O56" s="20">
        <v>0</v>
      </c>
      <c r="P56" s="20">
        <v>0</v>
      </c>
      <c r="Q56" s="20">
        <v>0</v>
      </c>
      <c r="R56" s="20">
        <v>0</v>
      </c>
      <c r="S56" s="20">
        <v>0</v>
      </c>
      <c r="T56" s="20">
        <v>0</v>
      </c>
      <c r="U56" s="20">
        <v>0</v>
      </c>
      <c r="V56" s="20">
        <v>0</v>
      </c>
      <c r="W56" s="20">
        <v>0</v>
      </c>
      <c r="X56" s="20">
        <v>0</v>
      </c>
      <c r="Y56" s="20">
        <v>0</v>
      </c>
      <c r="Z56" s="20">
        <v>0</v>
      </c>
      <c r="AA56" s="20">
        <v>0</v>
      </c>
      <c r="AB56" s="20">
        <v>0</v>
      </c>
      <c r="AC56" s="20">
        <v>0</v>
      </c>
      <c r="AD56" s="20">
        <v>0</v>
      </c>
      <c r="AE56" s="20">
        <v>0</v>
      </c>
      <c r="AF56" s="20">
        <v>0</v>
      </c>
      <c r="AG56" s="20">
        <v>0</v>
      </c>
      <c r="AH56" s="20">
        <v>0</v>
      </c>
      <c r="AI56" s="20">
        <v>0</v>
      </c>
      <c r="AJ56" s="20">
        <v>0</v>
      </c>
      <c r="AK56" s="20">
        <v>0</v>
      </c>
      <c r="AL56" s="20">
        <v>0</v>
      </c>
      <c r="AM56" s="20">
        <v>0</v>
      </c>
      <c r="AN56" s="20">
        <v>0</v>
      </c>
      <c r="AO56" s="20">
        <v>0</v>
      </c>
      <c r="AP56" s="20">
        <v>0</v>
      </c>
      <c r="AQ56" s="20">
        <v>0</v>
      </c>
      <c r="AR56" s="20">
        <v>0</v>
      </c>
      <c r="AS56" s="20">
        <v>0</v>
      </c>
      <c r="AT56" s="20">
        <v>0</v>
      </c>
      <c r="AU56" s="20">
        <v>0</v>
      </c>
      <c r="AV56" s="20">
        <f t="shared" si="49"/>
        <v>0</v>
      </c>
      <c r="AW56" s="578">
        <f t="shared" si="358"/>
        <v>0</v>
      </c>
      <c r="AX56" s="187"/>
      <c r="AY56" s="602">
        <v>0</v>
      </c>
      <c r="AZ56" s="622">
        <f t="shared" si="359"/>
        <v>0</v>
      </c>
      <c r="BA56" s="20">
        <v>0</v>
      </c>
      <c r="BB56" s="622">
        <f t="shared" si="360"/>
        <v>0</v>
      </c>
      <c r="BC56" s="20">
        <v>0</v>
      </c>
      <c r="BD56" s="622">
        <f t="shared" si="361"/>
        <v>0</v>
      </c>
      <c r="BE56" s="20">
        <v>0</v>
      </c>
      <c r="BF56" s="631">
        <f t="shared" si="362"/>
        <v>0</v>
      </c>
      <c r="BG56" s="187"/>
      <c r="BH56" s="40"/>
      <c r="BI56" s="40"/>
      <c r="BJ56" s="40"/>
      <c r="BK56" s="40"/>
      <c r="BL56" s="40"/>
      <c r="BM56" s="40"/>
      <c r="BN56" s="40"/>
      <c r="BO56" s="40"/>
      <c r="BP56" s="40"/>
    </row>
    <row r="57" spans="1:68">
      <c r="A57" s="182"/>
      <c r="B57" s="73"/>
      <c r="C57" s="69"/>
      <c r="D57" s="69" t="s">
        <v>77</v>
      </c>
      <c r="E57" s="68"/>
      <c r="F57" s="68" t="s">
        <v>78</v>
      </c>
      <c r="G57" s="74"/>
      <c r="H57" s="20">
        <v>0</v>
      </c>
      <c r="I57" s="20">
        <v>0</v>
      </c>
      <c r="J57" s="20">
        <v>0</v>
      </c>
      <c r="K57" s="20">
        <v>0</v>
      </c>
      <c r="L57" s="20">
        <v>0</v>
      </c>
      <c r="M57" s="20">
        <v>0</v>
      </c>
      <c r="N57" s="20">
        <v>0</v>
      </c>
      <c r="O57" s="20">
        <v>0</v>
      </c>
      <c r="P57" s="20">
        <v>0</v>
      </c>
      <c r="Q57" s="20">
        <v>0</v>
      </c>
      <c r="R57" s="20">
        <v>0</v>
      </c>
      <c r="S57" s="20">
        <v>0</v>
      </c>
      <c r="T57" s="20">
        <v>0</v>
      </c>
      <c r="U57" s="20">
        <v>0</v>
      </c>
      <c r="V57" s="20">
        <v>0</v>
      </c>
      <c r="W57" s="20">
        <v>0</v>
      </c>
      <c r="X57" s="20">
        <v>0</v>
      </c>
      <c r="Y57" s="20">
        <v>0</v>
      </c>
      <c r="Z57" s="20">
        <v>0</v>
      </c>
      <c r="AA57" s="20">
        <v>0</v>
      </c>
      <c r="AB57" s="20">
        <v>0</v>
      </c>
      <c r="AC57" s="20">
        <v>0</v>
      </c>
      <c r="AD57" s="20">
        <v>0</v>
      </c>
      <c r="AE57" s="20">
        <v>0</v>
      </c>
      <c r="AF57" s="20">
        <v>0</v>
      </c>
      <c r="AG57" s="20">
        <v>0</v>
      </c>
      <c r="AH57" s="20">
        <v>0</v>
      </c>
      <c r="AI57" s="20">
        <v>0</v>
      </c>
      <c r="AJ57" s="20">
        <v>0</v>
      </c>
      <c r="AK57" s="20">
        <v>0</v>
      </c>
      <c r="AL57" s="20">
        <v>0</v>
      </c>
      <c r="AM57" s="20">
        <v>0</v>
      </c>
      <c r="AN57" s="20">
        <v>0</v>
      </c>
      <c r="AO57" s="20">
        <v>0</v>
      </c>
      <c r="AP57" s="20">
        <v>0</v>
      </c>
      <c r="AQ57" s="20">
        <v>0</v>
      </c>
      <c r="AR57" s="20">
        <v>0</v>
      </c>
      <c r="AS57" s="20">
        <v>0</v>
      </c>
      <c r="AT57" s="20">
        <v>0</v>
      </c>
      <c r="AU57" s="20">
        <v>0</v>
      </c>
      <c r="AV57" s="20">
        <f t="shared" si="49"/>
        <v>0</v>
      </c>
      <c r="AW57" s="578">
        <f t="shared" si="358"/>
        <v>0</v>
      </c>
      <c r="AX57" s="187"/>
      <c r="AY57" s="602">
        <v>0</v>
      </c>
      <c r="AZ57" s="622">
        <f t="shared" si="359"/>
        <v>0</v>
      </c>
      <c r="BA57" s="20">
        <v>0</v>
      </c>
      <c r="BB57" s="622">
        <f t="shared" si="360"/>
        <v>0</v>
      </c>
      <c r="BC57" s="20">
        <v>0</v>
      </c>
      <c r="BD57" s="622">
        <f t="shared" si="361"/>
        <v>0</v>
      </c>
      <c r="BE57" s="20">
        <v>0</v>
      </c>
      <c r="BF57" s="631">
        <f t="shared" si="362"/>
        <v>0</v>
      </c>
      <c r="BG57" s="187"/>
      <c r="BH57" s="40"/>
      <c r="BI57" s="40"/>
      <c r="BJ57" s="40"/>
      <c r="BK57" s="40"/>
      <c r="BL57" s="40"/>
      <c r="BM57" s="40"/>
      <c r="BN57" s="40"/>
      <c r="BO57" s="40"/>
      <c r="BP57" s="40"/>
    </row>
    <row r="58" spans="1:68">
      <c r="A58" s="182"/>
      <c r="B58" s="73"/>
      <c r="C58" s="69"/>
      <c r="D58" s="69" t="s">
        <v>79</v>
      </c>
      <c r="E58" s="68"/>
      <c r="F58" s="68" t="s">
        <v>80</v>
      </c>
      <c r="G58" s="74"/>
      <c r="H58" s="20">
        <v>0</v>
      </c>
      <c r="I58" s="20">
        <v>0</v>
      </c>
      <c r="J58" s="20">
        <v>0</v>
      </c>
      <c r="K58" s="20">
        <v>0</v>
      </c>
      <c r="L58" s="20">
        <v>0</v>
      </c>
      <c r="M58" s="20">
        <v>0</v>
      </c>
      <c r="N58" s="20">
        <v>0</v>
      </c>
      <c r="O58" s="20">
        <v>0</v>
      </c>
      <c r="P58" s="20">
        <v>0</v>
      </c>
      <c r="Q58" s="20">
        <v>0</v>
      </c>
      <c r="R58" s="20">
        <v>0</v>
      </c>
      <c r="S58" s="20">
        <v>0</v>
      </c>
      <c r="T58" s="20">
        <v>0</v>
      </c>
      <c r="U58" s="20">
        <v>0</v>
      </c>
      <c r="V58" s="20">
        <v>0</v>
      </c>
      <c r="W58" s="20">
        <v>0</v>
      </c>
      <c r="X58" s="20">
        <v>0</v>
      </c>
      <c r="Y58" s="20">
        <v>0</v>
      </c>
      <c r="Z58" s="20">
        <v>0</v>
      </c>
      <c r="AA58" s="20">
        <v>0</v>
      </c>
      <c r="AB58" s="20">
        <v>0</v>
      </c>
      <c r="AC58" s="20">
        <v>0</v>
      </c>
      <c r="AD58" s="20">
        <v>0</v>
      </c>
      <c r="AE58" s="20">
        <v>0</v>
      </c>
      <c r="AF58" s="20">
        <v>0</v>
      </c>
      <c r="AG58" s="20">
        <v>0</v>
      </c>
      <c r="AH58" s="20">
        <v>0</v>
      </c>
      <c r="AI58" s="20">
        <v>0</v>
      </c>
      <c r="AJ58" s="20">
        <v>0</v>
      </c>
      <c r="AK58" s="20">
        <v>0</v>
      </c>
      <c r="AL58" s="20">
        <v>0</v>
      </c>
      <c r="AM58" s="20">
        <v>0</v>
      </c>
      <c r="AN58" s="20">
        <v>0</v>
      </c>
      <c r="AO58" s="20">
        <v>0</v>
      </c>
      <c r="AP58" s="20">
        <v>0</v>
      </c>
      <c r="AQ58" s="20">
        <v>0</v>
      </c>
      <c r="AR58" s="20">
        <v>0</v>
      </c>
      <c r="AS58" s="20">
        <v>0</v>
      </c>
      <c r="AT58" s="20">
        <v>0</v>
      </c>
      <c r="AU58" s="20">
        <v>0</v>
      </c>
      <c r="AV58" s="20">
        <f t="shared" si="49"/>
        <v>0</v>
      </c>
      <c r="AW58" s="578">
        <f t="shared" si="358"/>
        <v>0</v>
      </c>
      <c r="AX58" s="187"/>
      <c r="AY58" s="602">
        <v>0</v>
      </c>
      <c r="AZ58" s="622">
        <f t="shared" si="359"/>
        <v>0</v>
      </c>
      <c r="BA58" s="20">
        <v>0</v>
      </c>
      <c r="BB58" s="622">
        <f t="shared" si="360"/>
        <v>0</v>
      </c>
      <c r="BC58" s="20">
        <v>0</v>
      </c>
      <c r="BD58" s="622">
        <f t="shared" si="361"/>
        <v>0</v>
      </c>
      <c r="BE58" s="20">
        <v>0</v>
      </c>
      <c r="BF58" s="631">
        <f t="shared" si="362"/>
        <v>0</v>
      </c>
      <c r="BG58" s="187"/>
      <c r="BH58" s="40"/>
      <c r="BI58" s="40"/>
      <c r="BJ58" s="40"/>
      <c r="BK58" s="40"/>
      <c r="BL58" s="40"/>
      <c r="BM58" s="40"/>
      <c r="BN58" s="40"/>
      <c r="BO58" s="40"/>
      <c r="BP58" s="40"/>
    </row>
    <row r="59" spans="1:68" ht="15">
      <c r="A59" s="182"/>
      <c r="B59" s="71">
        <v>9</v>
      </c>
      <c r="C59" s="65"/>
      <c r="D59" s="64" t="s">
        <v>81</v>
      </c>
      <c r="E59" s="65"/>
      <c r="F59" s="65"/>
      <c r="G59" s="66"/>
      <c r="H59" s="38">
        <f t="shared" ref="H59" si="451">SUM(H60:H64)</f>
        <v>0</v>
      </c>
      <c r="I59" s="38">
        <f t="shared" ref="I59" si="452">SUM(I60:I64)</f>
        <v>0</v>
      </c>
      <c r="J59" s="38">
        <f t="shared" ref="J59" si="453">SUM(J60:J64)</f>
        <v>0</v>
      </c>
      <c r="K59" s="38">
        <f t="shared" ref="K59" si="454">SUM(K60:K64)</f>
        <v>0</v>
      </c>
      <c r="L59" s="38">
        <f t="shared" ref="L59" si="455">SUM(L60:L64)</f>
        <v>0</v>
      </c>
      <c r="M59" s="38">
        <f t="shared" ref="M59" si="456">SUM(M60:M64)</f>
        <v>0</v>
      </c>
      <c r="N59" s="38">
        <f t="shared" ref="N59" si="457">SUM(N60:N64)</f>
        <v>0</v>
      </c>
      <c r="O59" s="38">
        <f t="shared" ref="O59" si="458">SUM(O60:O64)</f>
        <v>0</v>
      </c>
      <c r="P59" s="38">
        <f t="shared" ref="P59" si="459">SUM(P60:P64)</f>
        <v>0</v>
      </c>
      <c r="Q59" s="38">
        <f t="shared" ref="Q59" si="460">SUM(Q60:Q64)</f>
        <v>0</v>
      </c>
      <c r="R59" s="38">
        <f t="shared" ref="R59" si="461">SUM(R60:R64)</f>
        <v>0</v>
      </c>
      <c r="S59" s="38">
        <f t="shared" ref="S59" si="462">SUM(S60:S64)</f>
        <v>0</v>
      </c>
      <c r="T59" s="38">
        <f t="shared" ref="T59" si="463">SUM(T60:T64)</f>
        <v>0</v>
      </c>
      <c r="U59" s="38">
        <f t="shared" ref="U59" si="464">SUM(U60:U64)</f>
        <v>0</v>
      </c>
      <c r="V59" s="38">
        <f t="shared" ref="V59" si="465">SUM(V60:V64)</f>
        <v>0</v>
      </c>
      <c r="W59" s="38">
        <f t="shared" ref="W59" si="466">SUM(W60:W64)</f>
        <v>0</v>
      </c>
      <c r="X59" s="38">
        <f t="shared" ref="X59" si="467">SUM(X60:X64)</f>
        <v>0</v>
      </c>
      <c r="Y59" s="38">
        <f t="shared" ref="Y59" si="468">SUM(Y60:Y64)</f>
        <v>0</v>
      </c>
      <c r="Z59" s="38">
        <f t="shared" ref="Z59" si="469">SUM(Z60:Z64)</f>
        <v>0</v>
      </c>
      <c r="AA59" s="38">
        <f t="shared" ref="AA59" si="470">SUM(AA60:AA64)</f>
        <v>0</v>
      </c>
      <c r="AB59" s="38">
        <f t="shared" ref="AB59" si="471">SUM(AB60:AB64)</f>
        <v>0</v>
      </c>
      <c r="AC59" s="38">
        <f t="shared" ref="AC59" si="472">SUM(AC60:AC64)</f>
        <v>0</v>
      </c>
      <c r="AD59" s="38">
        <f t="shared" ref="AD59" si="473">SUM(AD60:AD64)</f>
        <v>0</v>
      </c>
      <c r="AE59" s="38">
        <f t="shared" ref="AE59" si="474">SUM(AE60:AE64)</f>
        <v>0</v>
      </c>
      <c r="AF59" s="38">
        <f t="shared" ref="AF59" si="475">SUM(AF60:AF64)</f>
        <v>0</v>
      </c>
      <c r="AG59" s="38">
        <f t="shared" ref="AG59" si="476">SUM(AG60:AG64)</f>
        <v>0</v>
      </c>
      <c r="AH59" s="38">
        <f t="shared" ref="AH59" si="477">SUM(AH60:AH64)</f>
        <v>0</v>
      </c>
      <c r="AI59" s="38">
        <f t="shared" ref="AI59" si="478">SUM(AI60:AI64)</f>
        <v>0</v>
      </c>
      <c r="AJ59" s="38">
        <f t="shared" ref="AJ59" si="479">SUM(AJ60:AJ64)</f>
        <v>0</v>
      </c>
      <c r="AK59" s="38">
        <f t="shared" ref="AK59" si="480">SUM(AK60:AK64)</f>
        <v>0</v>
      </c>
      <c r="AL59" s="38">
        <f t="shared" ref="AL59" si="481">SUM(AL60:AL64)</f>
        <v>0</v>
      </c>
      <c r="AM59" s="38">
        <f t="shared" ref="AM59" si="482">SUM(AM60:AM64)</f>
        <v>0</v>
      </c>
      <c r="AN59" s="38">
        <f t="shared" ref="AN59" si="483">SUM(AN60:AN64)</f>
        <v>0</v>
      </c>
      <c r="AO59" s="38">
        <f t="shared" ref="AO59" si="484">SUM(AO60:AO64)</f>
        <v>0</v>
      </c>
      <c r="AP59" s="38">
        <f t="shared" ref="AP59" si="485">SUM(AP60:AP64)</f>
        <v>0</v>
      </c>
      <c r="AQ59" s="38">
        <f t="shared" ref="AQ59" si="486">SUM(AQ60:AQ64)</f>
        <v>0</v>
      </c>
      <c r="AR59" s="38">
        <f t="shared" ref="AR59" si="487">SUM(AR60:AR64)</f>
        <v>0</v>
      </c>
      <c r="AS59" s="38">
        <f t="shared" ref="AS59" si="488">SUM(AS60:AS64)</f>
        <v>0</v>
      </c>
      <c r="AT59" s="38">
        <f t="shared" ref="AT59" si="489">SUM(AT60:AT64)</f>
        <v>0</v>
      </c>
      <c r="AU59" s="38">
        <f t="shared" ref="AU59" si="490">SUM(AU60:AU64)</f>
        <v>0</v>
      </c>
      <c r="AV59" s="38">
        <f t="shared" si="49"/>
        <v>0</v>
      </c>
      <c r="AW59" s="578">
        <f t="shared" si="358"/>
        <v>0</v>
      </c>
      <c r="AX59" s="201"/>
      <c r="AY59" s="641">
        <f t="shared" ref="AY59" si="491">SUM(AY60:AY64)</f>
        <v>0</v>
      </c>
      <c r="AZ59" s="622">
        <f t="shared" si="359"/>
        <v>0</v>
      </c>
      <c r="BA59" s="38">
        <f t="shared" ref="BA59" si="492">SUM(BA60:BA64)</f>
        <v>0</v>
      </c>
      <c r="BB59" s="622">
        <f t="shared" si="360"/>
        <v>0</v>
      </c>
      <c r="BC59" s="38">
        <f t="shared" ref="BC59" si="493">SUM(BC60:BC64)</f>
        <v>0</v>
      </c>
      <c r="BD59" s="622">
        <f t="shared" si="361"/>
        <v>0</v>
      </c>
      <c r="BE59" s="38">
        <f t="shared" ref="BE59" si="494">SUM(BE60:BE64)</f>
        <v>0</v>
      </c>
      <c r="BF59" s="631">
        <f t="shared" si="362"/>
        <v>0</v>
      </c>
      <c r="BG59" s="201"/>
      <c r="BH59" s="39"/>
      <c r="BI59" s="39"/>
      <c r="BJ59" s="39"/>
      <c r="BK59" s="39"/>
      <c r="BL59" s="39"/>
      <c r="BM59" s="39"/>
      <c r="BN59" s="39"/>
      <c r="BO59" s="39"/>
      <c r="BP59" s="39"/>
    </row>
    <row r="60" spans="1:68">
      <c r="A60" s="182"/>
      <c r="B60" s="73"/>
      <c r="C60" s="69">
        <v>9.1</v>
      </c>
      <c r="D60" s="69"/>
      <c r="E60" s="68" t="s">
        <v>82</v>
      </c>
      <c r="F60" s="69"/>
      <c r="G60" s="74"/>
      <c r="H60" s="20">
        <v>0</v>
      </c>
      <c r="I60" s="20">
        <v>0</v>
      </c>
      <c r="J60" s="20">
        <v>0</v>
      </c>
      <c r="K60" s="20">
        <v>0</v>
      </c>
      <c r="L60" s="20">
        <v>0</v>
      </c>
      <c r="M60" s="20">
        <v>0</v>
      </c>
      <c r="N60" s="20">
        <v>0</v>
      </c>
      <c r="O60" s="20">
        <v>0</v>
      </c>
      <c r="P60" s="20">
        <v>0</v>
      </c>
      <c r="Q60" s="20">
        <v>0</v>
      </c>
      <c r="R60" s="20">
        <v>0</v>
      </c>
      <c r="S60" s="20">
        <v>0</v>
      </c>
      <c r="T60" s="20">
        <v>0</v>
      </c>
      <c r="U60" s="20">
        <v>0</v>
      </c>
      <c r="V60" s="20">
        <v>0</v>
      </c>
      <c r="W60" s="20">
        <v>0</v>
      </c>
      <c r="X60" s="20">
        <v>0</v>
      </c>
      <c r="Y60" s="20">
        <v>0</v>
      </c>
      <c r="Z60" s="20">
        <v>0</v>
      </c>
      <c r="AA60" s="20">
        <v>0</v>
      </c>
      <c r="AB60" s="20">
        <v>0</v>
      </c>
      <c r="AC60" s="20">
        <v>0</v>
      </c>
      <c r="AD60" s="20">
        <v>0</v>
      </c>
      <c r="AE60" s="20">
        <v>0</v>
      </c>
      <c r="AF60" s="20">
        <v>0</v>
      </c>
      <c r="AG60" s="20">
        <v>0</v>
      </c>
      <c r="AH60" s="20">
        <v>0</v>
      </c>
      <c r="AI60" s="20">
        <v>0</v>
      </c>
      <c r="AJ60" s="20">
        <v>0</v>
      </c>
      <c r="AK60" s="20">
        <v>0</v>
      </c>
      <c r="AL60" s="20">
        <v>0</v>
      </c>
      <c r="AM60" s="20">
        <v>0</v>
      </c>
      <c r="AN60" s="20">
        <v>0</v>
      </c>
      <c r="AO60" s="20">
        <v>0</v>
      </c>
      <c r="AP60" s="20">
        <v>0</v>
      </c>
      <c r="AQ60" s="20">
        <v>0</v>
      </c>
      <c r="AR60" s="20">
        <v>0</v>
      </c>
      <c r="AS60" s="20">
        <v>0</v>
      </c>
      <c r="AT60" s="20">
        <v>0</v>
      </c>
      <c r="AU60" s="20">
        <v>0</v>
      </c>
      <c r="AV60" s="20">
        <f t="shared" si="49"/>
        <v>0</v>
      </c>
      <c r="AW60" s="578">
        <f t="shared" si="358"/>
        <v>0</v>
      </c>
      <c r="AX60" s="187"/>
      <c r="AY60" s="602">
        <v>0</v>
      </c>
      <c r="AZ60" s="622">
        <f t="shared" si="359"/>
        <v>0</v>
      </c>
      <c r="BA60" s="20">
        <v>0</v>
      </c>
      <c r="BB60" s="622">
        <f t="shared" si="360"/>
        <v>0</v>
      </c>
      <c r="BC60" s="20">
        <v>0</v>
      </c>
      <c r="BD60" s="622">
        <f t="shared" si="361"/>
        <v>0</v>
      </c>
      <c r="BE60" s="20">
        <v>0</v>
      </c>
      <c r="BF60" s="631">
        <f t="shared" si="362"/>
        <v>0</v>
      </c>
      <c r="BG60" s="187"/>
      <c r="BH60" s="40"/>
      <c r="BI60" s="40"/>
      <c r="BJ60" s="40"/>
      <c r="BK60" s="40"/>
      <c r="BL60" s="40"/>
      <c r="BM60" s="40"/>
      <c r="BN60" s="40"/>
      <c r="BO60" s="40"/>
      <c r="BP60" s="40"/>
    </row>
    <row r="61" spans="1:68">
      <c r="A61" s="182"/>
      <c r="B61" s="73"/>
      <c r="C61" s="69"/>
      <c r="D61" s="69" t="s">
        <v>83</v>
      </c>
      <c r="E61" s="68"/>
      <c r="F61" s="68" t="s">
        <v>84</v>
      </c>
      <c r="G61" s="75"/>
      <c r="H61" s="20">
        <v>0</v>
      </c>
      <c r="I61" s="20">
        <v>0</v>
      </c>
      <c r="J61" s="20">
        <v>0</v>
      </c>
      <c r="K61" s="20">
        <v>0</v>
      </c>
      <c r="L61" s="20">
        <v>0</v>
      </c>
      <c r="M61" s="20">
        <v>0</v>
      </c>
      <c r="N61" s="20">
        <v>0</v>
      </c>
      <c r="O61" s="20">
        <v>0</v>
      </c>
      <c r="P61" s="20">
        <v>0</v>
      </c>
      <c r="Q61" s="20">
        <v>0</v>
      </c>
      <c r="R61" s="20">
        <v>0</v>
      </c>
      <c r="S61" s="20">
        <v>0</v>
      </c>
      <c r="T61" s="20">
        <v>0</v>
      </c>
      <c r="U61" s="20">
        <v>0</v>
      </c>
      <c r="V61" s="20">
        <v>0</v>
      </c>
      <c r="W61" s="20">
        <v>0</v>
      </c>
      <c r="X61" s="20">
        <v>0</v>
      </c>
      <c r="Y61" s="20">
        <v>0</v>
      </c>
      <c r="Z61" s="20">
        <v>0</v>
      </c>
      <c r="AA61" s="20">
        <v>0</v>
      </c>
      <c r="AB61" s="20">
        <v>0</v>
      </c>
      <c r="AC61" s="20">
        <v>0</v>
      </c>
      <c r="AD61" s="20">
        <v>0</v>
      </c>
      <c r="AE61" s="20">
        <v>0</v>
      </c>
      <c r="AF61" s="20">
        <v>0</v>
      </c>
      <c r="AG61" s="20">
        <v>0</v>
      </c>
      <c r="AH61" s="20">
        <v>0</v>
      </c>
      <c r="AI61" s="20">
        <v>0</v>
      </c>
      <c r="AJ61" s="20">
        <v>0</v>
      </c>
      <c r="AK61" s="20">
        <v>0</v>
      </c>
      <c r="AL61" s="20">
        <v>0</v>
      </c>
      <c r="AM61" s="20">
        <v>0</v>
      </c>
      <c r="AN61" s="20">
        <v>0</v>
      </c>
      <c r="AO61" s="20">
        <v>0</v>
      </c>
      <c r="AP61" s="20">
        <v>0</v>
      </c>
      <c r="AQ61" s="20">
        <v>0</v>
      </c>
      <c r="AR61" s="20">
        <v>0</v>
      </c>
      <c r="AS61" s="20">
        <v>0</v>
      </c>
      <c r="AT61" s="20">
        <v>0</v>
      </c>
      <c r="AU61" s="20">
        <v>0</v>
      </c>
      <c r="AV61" s="20">
        <f t="shared" si="49"/>
        <v>0</v>
      </c>
      <c r="AW61" s="578">
        <f t="shared" si="358"/>
        <v>0</v>
      </c>
      <c r="AX61" s="187"/>
      <c r="AY61" s="602">
        <v>0</v>
      </c>
      <c r="AZ61" s="622">
        <f t="shared" si="359"/>
        <v>0</v>
      </c>
      <c r="BA61" s="20">
        <v>0</v>
      </c>
      <c r="BB61" s="622">
        <f t="shared" si="360"/>
        <v>0</v>
      </c>
      <c r="BC61" s="20">
        <v>0</v>
      </c>
      <c r="BD61" s="622">
        <f t="shared" si="361"/>
        <v>0</v>
      </c>
      <c r="BE61" s="20">
        <v>0</v>
      </c>
      <c r="BF61" s="631">
        <f t="shared" si="362"/>
        <v>0</v>
      </c>
      <c r="BG61" s="187"/>
      <c r="BH61" s="40"/>
      <c r="BI61" s="40"/>
      <c r="BJ61" s="40"/>
      <c r="BK61" s="40"/>
      <c r="BL61" s="40"/>
      <c r="BM61" s="40"/>
      <c r="BN61" s="40"/>
      <c r="BO61" s="40"/>
      <c r="BP61" s="40"/>
    </row>
    <row r="62" spans="1:68">
      <c r="A62" s="182"/>
      <c r="B62" s="73"/>
      <c r="C62" s="69">
        <v>9.1999999999999993</v>
      </c>
      <c r="D62" s="69"/>
      <c r="E62" s="68" t="s">
        <v>85</v>
      </c>
      <c r="F62" s="69"/>
      <c r="G62" s="74"/>
      <c r="H62" s="20">
        <v>0</v>
      </c>
      <c r="I62" s="20">
        <v>0</v>
      </c>
      <c r="J62" s="20">
        <v>0</v>
      </c>
      <c r="K62" s="20">
        <v>0</v>
      </c>
      <c r="L62" s="20">
        <v>0</v>
      </c>
      <c r="M62" s="20">
        <v>0</v>
      </c>
      <c r="N62" s="20">
        <v>0</v>
      </c>
      <c r="O62" s="20">
        <v>0</v>
      </c>
      <c r="P62" s="20">
        <v>0</v>
      </c>
      <c r="Q62" s="20">
        <v>0</v>
      </c>
      <c r="R62" s="20">
        <v>0</v>
      </c>
      <c r="S62" s="20">
        <v>0</v>
      </c>
      <c r="T62" s="20">
        <v>0</v>
      </c>
      <c r="U62" s="20">
        <v>0</v>
      </c>
      <c r="V62" s="20">
        <v>0</v>
      </c>
      <c r="W62" s="20">
        <v>0</v>
      </c>
      <c r="X62" s="20">
        <v>0</v>
      </c>
      <c r="Y62" s="20">
        <v>0</v>
      </c>
      <c r="Z62" s="20">
        <v>0</v>
      </c>
      <c r="AA62" s="20">
        <v>0</v>
      </c>
      <c r="AB62" s="20">
        <v>0</v>
      </c>
      <c r="AC62" s="20">
        <v>0</v>
      </c>
      <c r="AD62" s="20">
        <v>0</v>
      </c>
      <c r="AE62" s="20">
        <v>0</v>
      </c>
      <c r="AF62" s="20">
        <v>0</v>
      </c>
      <c r="AG62" s="20">
        <v>0</v>
      </c>
      <c r="AH62" s="20">
        <v>0</v>
      </c>
      <c r="AI62" s="20">
        <v>0</v>
      </c>
      <c r="AJ62" s="20">
        <v>0</v>
      </c>
      <c r="AK62" s="20">
        <v>0</v>
      </c>
      <c r="AL62" s="20">
        <v>0</v>
      </c>
      <c r="AM62" s="20">
        <v>0</v>
      </c>
      <c r="AN62" s="20">
        <v>0</v>
      </c>
      <c r="AO62" s="20">
        <v>0</v>
      </c>
      <c r="AP62" s="20">
        <v>0</v>
      </c>
      <c r="AQ62" s="20">
        <v>0</v>
      </c>
      <c r="AR62" s="20">
        <v>0</v>
      </c>
      <c r="AS62" s="20">
        <v>0</v>
      </c>
      <c r="AT62" s="20">
        <v>0</v>
      </c>
      <c r="AU62" s="20">
        <v>0</v>
      </c>
      <c r="AV62" s="20">
        <f t="shared" si="49"/>
        <v>0</v>
      </c>
      <c r="AW62" s="578">
        <f t="shared" si="358"/>
        <v>0</v>
      </c>
      <c r="AX62" s="187"/>
      <c r="AY62" s="602">
        <v>0</v>
      </c>
      <c r="AZ62" s="622">
        <f t="shared" si="359"/>
        <v>0</v>
      </c>
      <c r="BA62" s="20">
        <v>0</v>
      </c>
      <c r="BB62" s="622">
        <f t="shared" si="360"/>
        <v>0</v>
      </c>
      <c r="BC62" s="20">
        <v>0</v>
      </c>
      <c r="BD62" s="622">
        <f t="shared" si="361"/>
        <v>0</v>
      </c>
      <c r="BE62" s="20">
        <v>0</v>
      </c>
      <c r="BF62" s="631">
        <f t="shared" si="362"/>
        <v>0</v>
      </c>
      <c r="BG62" s="187"/>
      <c r="BH62" s="40"/>
      <c r="BI62" s="40"/>
      <c r="BJ62" s="40"/>
      <c r="BK62" s="40"/>
      <c r="BL62" s="40"/>
      <c r="BM62" s="40"/>
      <c r="BN62" s="40"/>
      <c r="BO62" s="40"/>
      <c r="BP62" s="40"/>
    </row>
    <row r="63" spans="1:68">
      <c r="A63" s="182"/>
      <c r="B63" s="73"/>
      <c r="C63" s="69"/>
      <c r="D63" s="69" t="s">
        <v>86</v>
      </c>
      <c r="E63" s="68"/>
      <c r="F63" s="68" t="s">
        <v>84</v>
      </c>
      <c r="G63" s="75"/>
      <c r="H63" s="20">
        <v>0</v>
      </c>
      <c r="I63" s="20">
        <v>0</v>
      </c>
      <c r="J63" s="20">
        <v>0</v>
      </c>
      <c r="K63" s="20">
        <v>0</v>
      </c>
      <c r="L63" s="20">
        <v>0</v>
      </c>
      <c r="M63" s="20">
        <v>0</v>
      </c>
      <c r="N63" s="20">
        <v>0</v>
      </c>
      <c r="O63" s="20">
        <v>0</v>
      </c>
      <c r="P63" s="20">
        <v>0</v>
      </c>
      <c r="Q63" s="20">
        <v>0</v>
      </c>
      <c r="R63" s="20">
        <v>0</v>
      </c>
      <c r="S63" s="20">
        <v>0</v>
      </c>
      <c r="T63" s="20">
        <v>0</v>
      </c>
      <c r="U63" s="20">
        <v>0</v>
      </c>
      <c r="V63" s="20">
        <v>0</v>
      </c>
      <c r="W63" s="20">
        <v>0</v>
      </c>
      <c r="X63" s="20">
        <v>0</v>
      </c>
      <c r="Y63" s="20">
        <v>0</v>
      </c>
      <c r="Z63" s="20">
        <v>0</v>
      </c>
      <c r="AA63" s="20">
        <v>0</v>
      </c>
      <c r="AB63" s="20">
        <v>0</v>
      </c>
      <c r="AC63" s="20">
        <v>0</v>
      </c>
      <c r="AD63" s="20">
        <v>0</v>
      </c>
      <c r="AE63" s="20">
        <v>0</v>
      </c>
      <c r="AF63" s="20">
        <v>0</v>
      </c>
      <c r="AG63" s="20">
        <v>0</v>
      </c>
      <c r="AH63" s="20">
        <v>0</v>
      </c>
      <c r="AI63" s="20">
        <v>0</v>
      </c>
      <c r="AJ63" s="20">
        <v>0</v>
      </c>
      <c r="AK63" s="20">
        <v>0</v>
      </c>
      <c r="AL63" s="20">
        <v>0</v>
      </c>
      <c r="AM63" s="20">
        <v>0</v>
      </c>
      <c r="AN63" s="20">
        <v>0</v>
      </c>
      <c r="AO63" s="20">
        <v>0</v>
      </c>
      <c r="AP63" s="20">
        <v>0</v>
      </c>
      <c r="AQ63" s="20">
        <v>0</v>
      </c>
      <c r="AR63" s="20">
        <v>0</v>
      </c>
      <c r="AS63" s="20">
        <v>0</v>
      </c>
      <c r="AT63" s="20">
        <v>0</v>
      </c>
      <c r="AU63" s="20">
        <v>0</v>
      </c>
      <c r="AV63" s="20">
        <f t="shared" si="49"/>
        <v>0</v>
      </c>
      <c r="AW63" s="578">
        <f t="shared" si="358"/>
        <v>0</v>
      </c>
      <c r="AX63" s="187"/>
      <c r="AY63" s="602">
        <v>0</v>
      </c>
      <c r="AZ63" s="622">
        <f t="shared" si="359"/>
        <v>0</v>
      </c>
      <c r="BA63" s="20">
        <v>0</v>
      </c>
      <c r="BB63" s="622">
        <f t="shared" si="360"/>
        <v>0</v>
      </c>
      <c r="BC63" s="20">
        <v>0</v>
      </c>
      <c r="BD63" s="622">
        <f t="shared" si="361"/>
        <v>0</v>
      </c>
      <c r="BE63" s="20">
        <v>0</v>
      </c>
      <c r="BF63" s="631">
        <f t="shared" si="362"/>
        <v>0</v>
      </c>
      <c r="BG63" s="187"/>
      <c r="BH63" s="40"/>
      <c r="BI63" s="40"/>
      <c r="BJ63" s="40"/>
      <c r="BK63" s="40"/>
      <c r="BL63" s="40"/>
      <c r="BM63" s="40"/>
      <c r="BN63" s="40"/>
      <c r="BO63" s="40"/>
      <c r="BP63" s="40"/>
    </row>
    <row r="64" spans="1:68">
      <c r="A64" s="182"/>
      <c r="B64" s="73"/>
      <c r="C64" s="69">
        <v>9.3000000000000007</v>
      </c>
      <c r="D64" s="69"/>
      <c r="E64" s="68" t="s">
        <v>44</v>
      </c>
      <c r="F64" s="69"/>
      <c r="G64" s="74"/>
      <c r="H64" s="20">
        <v>0</v>
      </c>
      <c r="I64" s="20">
        <v>0</v>
      </c>
      <c r="J64" s="20">
        <v>0</v>
      </c>
      <c r="K64" s="20">
        <v>0</v>
      </c>
      <c r="L64" s="20">
        <v>0</v>
      </c>
      <c r="M64" s="20">
        <v>0</v>
      </c>
      <c r="N64" s="20">
        <v>0</v>
      </c>
      <c r="O64" s="20">
        <v>0</v>
      </c>
      <c r="P64" s="20">
        <v>0</v>
      </c>
      <c r="Q64" s="20">
        <v>0</v>
      </c>
      <c r="R64" s="20">
        <v>0</v>
      </c>
      <c r="S64" s="20">
        <v>0</v>
      </c>
      <c r="T64" s="20">
        <v>0</v>
      </c>
      <c r="U64" s="20">
        <v>0</v>
      </c>
      <c r="V64" s="20">
        <v>0</v>
      </c>
      <c r="W64" s="20">
        <v>0</v>
      </c>
      <c r="X64" s="20">
        <v>0</v>
      </c>
      <c r="Y64" s="20">
        <v>0</v>
      </c>
      <c r="Z64" s="20">
        <v>0</v>
      </c>
      <c r="AA64" s="20">
        <v>0</v>
      </c>
      <c r="AB64" s="20">
        <v>0</v>
      </c>
      <c r="AC64" s="20">
        <v>0</v>
      </c>
      <c r="AD64" s="20">
        <v>0</v>
      </c>
      <c r="AE64" s="20">
        <v>0</v>
      </c>
      <c r="AF64" s="20">
        <v>0</v>
      </c>
      <c r="AG64" s="20">
        <v>0</v>
      </c>
      <c r="AH64" s="20">
        <v>0</v>
      </c>
      <c r="AI64" s="20">
        <v>0</v>
      </c>
      <c r="AJ64" s="20">
        <v>0</v>
      </c>
      <c r="AK64" s="20">
        <v>0</v>
      </c>
      <c r="AL64" s="20">
        <v>0</v>
      </c>
      <c r="AM64" s="20">
        <v>0</v>
      </c>
      <c r="AN64" s="20">
        <v>0</v>
      </c>
      <c r="AO64" s="20">
        <v>0</v>
      </c>
      <c r="AP64" s="20">
        <v>0</v>
      </c>
      <c r="AQ64" s="20">
        <v>0</v>
      </c>
      <c r="AR64" s="20">
        <v>0</v>
      </c>
      <c r="AS64" s="20">
        <v>0</v>
      </c>
      <c r="AT64" s="20">
        <v>0</v>
      </c>
      <c r="AU64" s="20">
        <v>0</v>
      </c>
      <c r="AV64" s="20">
        <f t="shared" si="49"/>
        <v>0</v>
      </c>
      <c r="AW64" s="578">
        <f t="shared" si="358"/>
        <v>0</v>
      </c>
      <c r="AX64" s="187"/>
      <c r="AY64" s="602">
        <v>0</v>
      </c>
      <c r="AZ64" s="622">
        <f t="shared" si="359"/>
        <v>0</v>
      </c>
      <c r="BA64" s="20">
        <v>0</v>
      </c>
      <c r="BB64" s="622">
        <f t="shared" si="360"/>
        <v>0</v>
      </c>
      <c r="BC64" s="20">
        <v>0</v>
      </c>
      <c r="BD64" s="622">
        <f t="shared" si="361"/>
        <v>0</v>
      </c>
      <c r="BE64" s="20">
        <v>0</v>
      </c>
      <c r="BF64" s="631">
        <f t="shared" si="362"/>
        <v>0</v>
      </c>
      <c r="BG64" s="187"/>
      <c r="BH64" s="40"/>
      <c r="BI64" s="40"/>
      <c r="BJ64" s="40"/>
      <c r="BK64" s="40"/>
      <c r="BL64" s="40"/>
      <c r="BM64" s="40"/>
      <c r="BN64" s="40"/>
      <c r="BO64" s="40"/>
      <c r="BP64" s="40"/>
    </row>
    <row r="65" spans="1:68" ht="15">
      <c r="A65" s="182"/>
      <c r="B65" s="71">
        <v>10</v>
      </c>
      <c r="C65" s="65"/>
      <c r="D65" s="64" t="s">
        <v>87</v>
      </c>
      <c r="E65" s="65"/>
      <c r="F65" s="65"/>
      <c r="G65" s="66"/>
      <c r="H65" s="38">
        <f t="shared" ref="H65" si="495">SUM(H66:H81)</f>
        <v>0</v>
      </c>
      <c r="I65" s="38">
        <f t="shared" ref="I65" si="496">SUM(I66:I81)</f>
        <v>0</v>
      </c>
      <c r="J65" s="38">
        <f t="shared" ref="J65" si="497">SUM(J66:J81)</f>
        <v>0</v>
      </c>
      <c r="K65" s="38">
        <f t="shared" ref="K65" si="498">SUM(K66:K81)</f>
        <v>0</v>
      </c>
      <c r="L65" s="38">
        <f t="shared" ref="L65" si="499">SUM(L66:L81)</f>
        <v>0</v>
      </c>
      <c r="M65" s="38">
        <f t="shared" ref="M65" si="500">SUM(M66:M81)</f>
        <v>0</v>
      </c>
      <c r="N65" s="38">
        <f t="shared" ref="N65" si="501">SUM(N66:N81)</f>
        <v>0</v>
      </c>
      <c r="O65" s="38">
        <f t="shared" ref="O65" si="502">SUM(O66:O81)</f>
        <v>0</v>
      </c>
      <c r="P65" s="38">
        <f t="shared" ref="P65" si="503">SUM(P66:P81)</f>
        <v>0</v>
      </c>
      <c r="Q65" s="38">
        <f t="shared" ref="Q65" si="504">SUM(Q66:Q81)</f>
        <v>0</v>
      </c>
      <c r="R65" s="38">
        <f t="shared" ref="R65" si="505">SUM(R66:R81)</f>
        <v>0</v>
      </c>
      <c r="S65" s="38">
        <f t="shared" ref="S65" si="506">SUM(S66:S81)</f>
        <v>0</v>
      </c>
      <c r="T65" s="38">
        <f t="shared" ref="T65" si="507">SUM(T66:T81)</f>
        <v>0</v>
      </c>
      <c r="U65" s="38">
        <f t="shared" ref="U65" si="508">SUM(U66:U81)</f>
        <v>0</v>
      </c>
      <c r="V65" s="38">
        <f t="shared" ref="V65" si="509">SUM(V66:V81)</f>
        <v>0</v>
      </c>
      <c r="W65" s="38">
        <f t="shared" ref="W65" si="510">SUM(W66:W81)</f>
        <v>0</v>
      </c>
      <c r="X65" s="38">
        <f t="shared" ref="X65" si="511">SUM(X66:X81)</f>
        <v>0</v>
      </c>
      <c r="Y65" s="38">
        <f t="shared" ref="Y65" si="512">SUM(Y66:Y81)</f>
        <v>0</v>
      </c>
      <c r="Z65" s="38">
        <f t="shared" ref="Z65" si="513">SUM(Z66:Z81)</f>
        <v>0</v>
      </c>
      <c r="AA65" s="38">
        <f t="shared" ref="AA65" si="514">SUM(AA66:AA81)</f>
        <v>0</v>
      </c>
      <c r="AB65" s="38">
        <f t="shared" ref="AB65" si="515">SUM(AB66:AB81)</f>
        <v>0</v>
      </c>
      <c r="AC65" s="38">
        <f t="shared" ref="AC65" si="516">SUM(AC66:AC81)</f>
        <v>0</v>
      </c>
      <c r="AD65" s="38">
        <f t="shared" ref="AD65" si="517">SUM(AD66:AD81)</f>
        <v>0</v>
      </c>
      <c r="AE65" s="38">
        <f t="shared" ref="AE65" si="518">SUM(AE66:AE81)</f>
        <v>0</v>
      </c>
      <c r="AF65" s="38">
        <f t="shared" ref="AF65" si="519">SUM(AF66:AF81)</f>
        <v>0</v>
      </c>
      <c r="AG65" s="38">
        <f t="shared" ref="AG65" si="520">SUM(AG66:AG81)</f>
        <v>0</v>
      </c>
      <c r="AH65" s="38">
        <f t="shared" ref="AH65" si="521">SUM(AH66:AH81)</f>
        <v>0</v>
      </c>
      <c r="AI65" s="38">
        <f t="shared" ref="AI65" si="522">SUM(AI66:AI81)</f>
        <v>0</v>
      </c>
      <c r="AJ65" s="38">
        <f t="shared" ref="AJ65" si="523">SUM(AJ66:AJ81)</f>
        <v>0</v>
      </c>
      <c r="AK65" s="38">
        <f t="shared" ref="AK65" si="524">SUM(AK66:AK81)</f>
        <v>0</v>
      </c>
      <c r="AL65" s="38">
        <f t="shared" ref="AL65" si="525">SUM(AL66:AL81)</f>
        <v>0</v>
      </c>
      <c r="AM65" s="38">
        <f t="shared" ref="AM65" si="526">SUM(AM66:AM81)</f>
        <v>0</v>
      </c>
      <c r="AN65" s="38">
        <f t="shared" ref="AN65" si="527">SUM(AN66:AN81)</f>
        <v>0</v>
      </c>
      <c r="AO65" s="38">
        <f t="shared" ref="AO65" si="528">SUM(AO66:AO81)</f>
        <v>0</v>
      </c>
      <c r="AP65" s="38">
        <f t="shared" ref="AP65" si="529">SUM(AP66:AP81)</f>
        <v>0</v>
      </c>
      <c r="AQ65" s="38">
        <f t="shared" ref="AQ65" si="530">SUM(AQ66:AQ81)</f>
        <v>0</v>
      </c>
      <c r="AR65" s="38">
        <f t="shared" ref="AR65" si="531">SUM(AR66:AR81)</f>
        <v>0</v>
      </c>
      <c r="AS65" s="38">
        <f t="shared" ref="AS65" si="532">SUM(AS66:AS81)</f>
        <v>0</v>
      </c>
      <c r="AT65" s="38">
        <f t="shared" ref="AT65" si="533">SUM(AT66:AT81)</f>
        <v>0</v>
      </c>
      <c r="AU65" s="38">
        <f t="shared" ref="AU65" si="534">SUM(AU66:AU81)</f>
        <v>0</v>
      </c>
      <c r="AV65" s="38">
        <f t="shared" si="49"/>
        <v>0</v>
      </c>
      <c r="AW65" s="578">
        <f t="shared" si="358"/>
        <v>0</v>
      </c>
      <c r="AX65" s="201"/>
      <c r="AY65" s="641">
        <f t="shared" ref="AY65" si="535">SUM(AY66:AY81)</f>
        <v>0</v>
      </c>
      <c r="AZ65" s="622">
        <f t="shared" si="359"/>
        <v>0</v>
      </c>
      <c r="BA65" s="38">
        <f t="shared" ref="BA65" si="536">SUM(BA66:BA81)</f>
        <v>0</v>
      </c>
      <c r="BB65" s="622">
        <f t="shared" si="360"/>
        <v>0</v>
      </c>
      <c r="BC65" s="38">
        <f t="shared" ref="BC65" si="537">SUM(BC66:BC81)</f>
        <v>0</v>
      </c>
      <c r="BD65" s="622">
        <f t="shared" si="361"/>
        <v>0</v>
      </c>
      <c r="BE65" s="38">
        <f t="shared" ref="BE65" si="538">SUM(BE66:BE81)</f>
        <v>0</v>
      </c>
      <c r="BF65" s="631">
        <f t="shared" si="362"/>
        <v>0</v>
      </c>
      <c r="BG65" s="201"/>
      <c r="BH65" s="39"/>
      <c r="BI65" s="39"/>
      <c r="BJ65" s="39"/>
      <c r="BK65" s="39"/>
      <c r="BL65" s="39"/>
      <c r="BM65" s="39"/>
      <c r="BN65" s="39"/>
      <c r="BO65" s="39"/>
      <c r="BP65" s="39"/>
    </row>
    <row r="66" spans="1:68">
      <c r="A66" s="182"/>
      <c r="B66" s="73"/>
      <c r="C66" s="69">
        <v>10.1</v>
      </c>
      <c r="D66" s="69"/>
      <c r="E66" s="68" t="s">
        <v>88</v>
      </c>
      <c r="F66" s="69"/>
      <c r="G66" s="74"/>
      <c r="H66" s="20">
        <v>0</v>
      </c>
      <c r="I66" s="20">
        <v>0</v>
      </c>
      <c r="J66" s="20">
        <v>0</v>
      </c>
      <c r="K66" s="20">
        <v>0</v>
      </c>
      <c r="L66" s="20">
        <v>0</v>
      </c>
      <c r="M66" s="20">
        <v>0</v>
      </c>
      <c r="N66" s="20">
        <v>0</v>
      </c>
      <c r="O66" s="20">
        <v>0</v>
      </c>
      <c r="P66" s="20">
        <v>0</v>
      </c>
      <c r="Q66" s="20">
        <v>0</v>
      </c>
      <c r="R66" s="20">
        <v>0</v>
      </c>
      <c r="S66" s="20">
        <v>0</v>
      </c>
      <c r="T66" s="20">
        <v>0</v>
      </c>
      <c r="U66" s="20">
        <v>0</v>
      </c>
      <c r="V66" s="20">
        <v>0</v>
      </c>
      <c r="W66" s="20">
        <v>0</v>
      </c>
      <c r="X66" s="20">
        <v>0</v>
      </c>
      <c r="Y66" s="20">
        <v>0</v>
      </c>
      <c r="Z66" s="20">
        <v>0</v>
      </c>
      <c r="AA66" s="20">
        <v>0</v>
      </c>
      <c r="AB66" s="20">
        <v>0</v>
      </c>
      <c r="AC66" s="20">
        <v>0</v>
      </c>
      <c r="AD66" s="20">
        <v>0</v>
      </c>
      <c r="AE66" s="20">
        <v>0</v>
      </c>
      <c r="AF66" s="20">
        <v>0</v>
      </c>
      <c r="AG66" s="20">
        <v>0</v>
      </c>
      <c r="AH66" s="20">
        <v>0</v>
      </c>
      <c r="AI66" s="20">
        <v>0</v>
      </c>
      <c r="AJ66" s="20">
        <v>0</v>
      </c>
      <c r="AK66" s="20">
        <v>0</v>
      </c>
      <c r="AL66" s="20">
        <v>0</v>
      </c>
      <c r="AM66" s="20">
        <v>0</v>
      </c>
      <c r="AN66" s="20">
        <v>0</v>
      </c>
      <c r="AO66" s="20">
        <v>0</v>
      </c>
      <c r="AP66" s="20">
        <v>0</v>
      </c>
      <c r="AQ66" s="20">
        <v>0</v>
      </c>
      <c r="AR66" s="20">
        <v>0</v>
      </c>
      <c r="AS66" s="20">
        <v>0</v>
      </c>
      <c r="AT66" s="20">
        <v>0</v>
      </c>
      <c r="AU66" s="20">
        <v>0</v>
      </c>
      <c r="AV66" s="20">
        <f t="shared" si="49"/>
        <v>0</v>
      </c>
      <c r="AW66" s="578">
        <f t="shared" si="358"/>
        <v>0</v>
      </c>
      <c r="AX66" s="187"/>
      <c r="AY66" s="602">
        <v>0</v>
      </c>
      <c r="AZ66" s="622">
        <f t="shared" si="359"/>
        <v>0</v>
      </c>
      <c r="BA66" s="20">
        <v>0</v>
      </c>
      <c r="BB66" s="622">
        <f t="shared" si="360"/>
        <v>0</v>
      </c>
      <c r="BC66" s="20">
        <v>0</v>
      </c>
      <c r="BD66" s="622">
        <f t="shared" si="361"/>
        <v>0</v>
      </c>
      <c r="BE66" s="20">
        <v>0</v>
      </c>
      <c r="BF66" s="631">
        <f t="shared" si="362"/>
        <v>0</v>
      </c>
      <c r="BG66" s="187"/>
      <c r="BH66" s="40"/>
      <c r="BI66" s="40"/>
      <c r="BJ66" s="40"/>
      <c r="BK66" s="40"/>
      <c r="BL66" s="40"/>
      <c r="BM66" s="40"/>
      <c r="BN66" s="40"/>
      <c r="BO66" s="40"/>
      <c r="BP66" s="40"/>
    </row>
    <row r="67" spans="1:68">
      <c r="A67" s="182"/>
      <c r="B67" s="73"/>
      <c r="C67" s="69">
        <v>10.199999999999999</v>
      </c>
      <c r="D67" s="69"/>
      <c r="E67" s="68" t="s">
        <v>89</v>
      </c>
      <c r="F67" s="69"/>
      <c r="G67" s="74"/>
      <c r="H67" s="20">
        <v>0</v>
      </c>
      <c r="I67" s="20">
        <v>0</v>
      </c>
      <c r="J67" s="20">
        <v>0</v>
      </c>
      <c r="K67" s="20">
        <v>0</v>
      </c>
      <c r="L67" s="20">
        <v>0</v>
      </c>
      <c r="M67" s="20">
        <v>0</v>
      </c>
      <c r="N67" s="20">
        <v>0</v>
      </c>
      <c r="O67" s="20">
        <v>0</v>
      </c>
      <c r="P67" s="20">
        <v>0</v>
      </c>
      <c r="Q67" s="20">
        <v>0</v>
      </c>
      <c r="R67" s="20">
        <v>0</v>
      </c>
      <c r="S67" s="20">
        <v>0</v>
      </c>
      <c r="T67" s="20">
        <v>0</v>
      </c>
      <c r="U67" s="20">
        <v>0</v>
      </c>
      <c r="V67" s="20">
        <v>0</v>
      </c>
      <c r="W67" s="20">
        <v>0</v>
      </c>
      <c r="X67" s="20">
        <v>0</v>
      </c>
      <c r="Y67" s="20">
        <v>0</v>
      </c>
      <c r="Z67" s="20">
        <v>0</v>
      </c>
      <c r="AA67" s="20">
        <v>0</v>
      </c>
      <c r="AB67" s="20">
        <v>0</v>
      </c>
      <c r="AC67" s="20">
        <v>0</v>
      </c>
      <c r="AD67" s="20">
        <v>0</v>
      </c>
      <c r="AE67" s="20">
        <v>0</v>
      </c>
      <c r="AF67" s="20">
        <v>0</v>
      </c>
      <c r="AG67" s="20">
        <v>0</v>
      </c>
      <c r="AH67" s="20">
        <v>0</v>
      </c>
      <c r="AI67" s="20">
        <v>0</v>
      </c>
      <c r="AJ67" s="20">
        <v>0</v>
      </c>
      <c r="AK67" s="20">
        <v>0</v>
      </c>
      <c r="AL67" s="20">
        <v>0</v>
      </c>
      <c r="AM67" s="20">
        <v>0</v>
      </c>
      <c r="AN67" s="20">
        <v>0</v>
      </c>
      <c r="AO67" s="20">
        <v>0</v>
      </c>
      <c r="AP67" s="20">
        <v>0</v>
      </c>
      <c r="AQ67" s="20">
        <v>0</v>
      </c>
      <c r="AR67" s="20">
        <v>0</v>
      </c>
      <c r="AS67" s="20">
        <v>0</v>
      </c>
      <c r="AT67" s="20">
        <v>0</v>
      </c>
      <c r="AU67" s="20">
        <v>0</v>
      </c>
      <c r="AV67" s="20">
        <f t="shared" si="49"/>
        <v>0</v>
      </c>
      <c r="AW67" s="578">
        <f t="shared" si="358"/>
        <v>0</v>
      </c>
      <c r="AX67" s="187"/>
      <c r="AY67" s="602">
        <v>0</v>
      </c>
      <c r="AZ67" s="622">
        <f t="shared" si="359"/>
        <v>0</v>
      </c>
      <c r="BA67" s="20">
        <v>0</v>
      </c>
      <c r="BB67" s="622">
        <f t="shared" si="360"/>
        <v>0</v>
      </c>
      <c r="BC67" s="20">
        <v>0</v>
      </c>
      <c r="BD67" s="622">
        <f t="shared" si="361"/>
        <v>0</v>
      </c>
      <c r="BE67" s="20">
        <v>0</v>
      </c>
      <c r="BF67" s="631">
        <f t="shared" si="362"/>
        <v>0</v>
      </c>
      <c r="BG67" s="187"/>
      <c r="BH67" s="40"/>
      <c r="BI67" s="40"/>
      <c r="BJ67" s="40"/>
      <c r="BK67" s="40"/>
      <c r="BL67" s="40"/>
      <c r="BM67" s="40"/>
      <c r="BN67" s="40"/>
      <c r="BO67" s="40"/>
      <c r="BP67" s="40"/>
    </row>
    <row r="68" spans="1:68">
      <c r="A68" s="182"/>
      <c r="B68" s="73"/>
      <c r="C68" s="69">
        <v>10.3</v>
      </c>
      <c r="D68" s="69"/>
      <c r="E68" s="68" t="s">
        <v>90</v>
      </c>
      <c r="F68" s="69"/>
      <c r="G68" s="74"/>
      <c r="H68" s="20">
        <v>0</v>
      </c>
      <c r="I68" s="20">
        <v>0</v>
      </c>
      <c r="J68" s="20">
        <v>0</v>
      </c>
      <c r="K68" s="20">
        <v>0</v>
      </c>
      <c r="L68" s="20">
        <v>0</v>
      </c>
      <c r="M68" s="20">
        <v>0</v>
      </c>
      <c r="N68" s="20">
        <v>0</v>
      </c>
      <c r="O68" s="20">
        <v>0</v>
      </c>
      <c r="P68" s="20">
        <v>0</v>
      </c>
      <c r="Q68" s="20">
        <v>0</v>
      </c>
      <c r="R68" s="20">
        <v>0</v>
      </c>
      <c r="S68" s="20">
        <v>0</v>
      </c>
      <c r="T68" s="20">
        <v>0</v>
      </c>
      <c r="U68" s="20">
        <v>0</v>
      </c>
      <c r="V68" s="20">
        <v>0</v>
      </c>
      <c r="W68" s="20">
        <v>0</v>
      </c>
      <c r="X68" s="20">
        <v>0</v>
      </c>
      <c r="Y68" s="20">
        <v>0</v>
      </c>
      <c r="Z68" s="20">
        <v>0</v>
      </c>
      <c r="AA68" s="20">
        <v>0</v>
      </c>
      <c r="AB68" s="20">
        <v>0</v>
      </c>
      <c r="AC68" s="20">
        <v>0</v>
      </c>
      <c r="AD68" s="20">
        <v>0</v>
      </c>
      <c r="AE68" s="20">
        <v>0</v>
      </c>
      <c r="AF68" s="20">
        <v>0</v>
      </c>
      <c r="AG68" s="20">
        <v>0</v>
      </c>
      <c r="AH68" s="20">
        <v>0</v>
      </c>
      <c r="AI68" s="20">
        <v>0</v>
      </c>
      <c r="AJ68" s="20">
        <v>0</v>
      </c>
      <c r="AK68" s="20">
        <v>0</v>
      </c>
      <c r="AL68" s="20">
        <v>0</v>
      </c>
      <c r="AM68" s="20">
        <v>0</v>
      </c>
      <c r="AN68" s="20">
        <v>0</v>
      </c>
      <c r="AO68" s="20">
        <v>0</v>
      </c>
      <c r="AP68" s="20">
        <v>0</v>
      </c>
      <c r="AQ68" s="20">
        <v>0</v>
      </c>
      <c r="AR68" s="20">
        <v>0</v>
      </c>
      <c r="AS68" s="20">
        <v>0</v>
      </c>
      <c r="AT68" s="20">
        <v>0</v>
      </c>
      <c r="AU68" s="20">
        <v>0</v>
      </c>
      <c r="AV68" s="20">
        <f t="shared" si="49"/>
        <v>0</v>
      </c>
      <c r="AW68" s="578">
        <f t="shared" si="358"/>
        <v>0</v>
      </c>
      <c r="AX68" s="187"/>
      <c r="AY68" s="602">
        <v>0</v>
      </c>
      <c r="AZ68" s="622">
        <f t="shared" si="359"/>
        <v>0</v>
      </c>
      <c r="BA68" s="20">
        <v>0</v>
      </c>
      <c r="BB68" s="622">
        <f t="shared" si="360"/>
        <v>0</v>
      </c>
      <c r="BC68" s="20">
        <v>0</v>
      </c>
      <c r="BD68" s="622">
        <f t="shared" si="361"/>
        <v>0</v>
      </c>
      <c r="BE68" s="20">
        <v>0</v>
      </c>
      <c r="BF68" s="631">
        <f t="shared" si="362"/>
        <v>0</v>
      </c>
      <c r="BG68" s="187"/>
      <c r="BH68" s="40"/>
      <c r="BI68" s="40"/>
      <c r="BJ68" s="40"/>
      <c r="BK68" s="40"/>
      <c r="BL68" s="40"/>
      <c r="BM68" s="40"/>
      <c r="BN68" s="40"/>
      <c r="BO68" s="40"/>
      <c r="BP68" s="40"/>
    </row>
    <row r="69" spans="1:68">
      <c r="A69" s="182"/>
      <c r="B69" s="73"/>
      <c r="C69" s="69">
        <v>10.4</v>
      </c>
      <c r="D69" s="69"/>
      <c r="E69" s="68" t="s">
        <v>91</v>
      </c>
      <c r="F69" s="69"/>
      <c r="G69" s="74"/>
      <c r="H69" s="20">
        <v>0</v>
      </c>
      <c r="I69" s="20">
        <v>0</v>
      </c>
      <c r="J69" s="20">
        <v>0</v>
      </c>
      <c r="K69" s="20">
        <v>0</v>
      </c>
      <c r="L69" s="20">
        <v>0</v>
      </c>
      <c r="M69" s="20">
        <v>0</v>
      </c>
      <c r="N69" s="20">
        <v>0</v>
      </c>
      <c r="O69" s="20">
        <v>0</v>
      </c>
      <c r="P69" s="20">
        <v>0</v>
      </c>
      <c r="Q69" s="20">
        <v>0</v>
      </c>
      <c r="R69" s="20">
        <v>0</v>
      </c>
      <c r="S69" s="20">
        <v>0</v>
      </c>
      <c r="T69" s="20">
        <v>0</v>
      </c>
      <c r="U69" s="20">
        <v>0</v>
      </c>
      <c r="V69" s="20">
        <v>0</v>
      </c>
      <c r="W69" s="20">
        <v>0</v>
      </c>
      <c r="X69" s="20">
        <v>0</v>
      </c>
      <c r="Y69" s="20">
        <v>0</v>
      </c>
      <c r="Z69" s="20">
        <v>0</v>
      </c>
      <c r="AA69" s="20">
        <v>0</v>
      </c>
      <c r="AB69" s="20">
        <v>0</v>
      </c>
      <c r="AC69" s="20">
        <v>0</v>
      </c>
      <c r="AD69" s="20">
        <v>0</v>
      </c>
      <c r="AE69" s="20">
        <v>0</v>
      </c>
      <c r="AF69" s="20">
        <v>0</v>
      </c>
      <c r="AG69" s="20">
        <v>0</v>
      </c>
      <c r="AH69" s="20">
        <v>0</v>
      </c>
      <c r="AI69" s="20">
        <v>0</v>
      </c>
      <c r="AJ69" s="20">
        <v>0</v>
      </c>
      <c r="AK69" s="20">
        <v>0</v>
      </c>
      <c r="AL69" s="20">
        <v>0</v>
      </c>
      <c r="AM69" s="20">
        <v>0</v>
      </c>
      <c r="AN69" s="20">
        <v>0</v>
      </c>
      <c r="AO69" s="20">
        <v>0</v>
      </c>
      <c r="AP69" s="20">
        <v>0</v>
      </c>
      <c r="AQ69" s="20">
        <v>0</v>
      </c>
      <c r="AR69" s="20">
        <v>0</v>
      </c>
      <c r="AS69" s="20">
        <v>0</v>
      </c>
      <c r="AT69" s="20">
        <v>0</v>
      </c>
      <c r="AU69" s="20">
        <v>0</v>
      </c>
      <c r="AV69" s="20">
        <f t="shared" si="49"/>
        <v>0</v>
      </c>
      <c r="AW69" s="578">
        <f t="shared" si="358"/>
        <v>0</v>
      </c>
      <c r="AX69" s="187"/>
      <c r="AY69" s="602">
        <v>0</v>
      </c>
      <c r="AZ69" s="622">
        <f t="shared" si="359"/>
        <v>0</v>
      </c>
      <c r="BA69" s="20">
        <v>0</v>
      </c>
      <c r="BB69" s="622">
        <f t="shared" si="360"/>
        <v>0</v>
      </c>
      <c r="BC69" s="20">
        <v>0</v>
      </c>
      <c r="BD69" s="622">
        <f t="shared" si="361"/>
        <v>0</v>
      </c>
      <c r="BE69" s="20">
        <v>0</v>
      </c>
      <c r="BF69" s="631">
        <f t="shared" si="362"/>
        <v>0</v>
      </c>
      <c r="BG69" s="187"/>
      <c r="BH69" s="40"/>
      <c r="BI69" s="40"/>
      <c r="BJ69" s="40"/>
      <c r="BK69" s="40"/>
      <c r="BL69" s="40"/>
      <c r="BM69" s="40"/>
      <c r="BN69" s="40"/>
      <c r="BO69" s="40"/>
      <c r="BP69" s="40"/>
    </row>
    <row r="70" spans="1:68">
      <c r="A70" s="182"/>
      <c r="B70" s="73"/>
      <c r="C70" s="69">
        <v>10.5</v>
      </c>
      <c r="D70" s="69"/>
      <c r="E70" s="68" t="s">
        <v>92</v>
      </c>
      <c r="F70" s="69"/>
      <c r="G70" s="74"/>
      <c r="H70" s="20">
        <v>0</v>
      </c>
      <c r="I70" s="20">
        <v>0</v>
      </c>
      <c r="J70" s="20">
        <v>0</v>
      </c>
      <c r="K70" s="20">
        <v>0</v>
      </c>
      <c r="L70" s="20">
        <v>0</v>
      </c>
      <c r="M70" s="20">
        <v>0</v>
      </c>
      <c r="N70" s="20">
        <v>0</v>
      </c>
      <c r="O70" s="20">
        <v>0</v>
      </c>
      <c r="P70" s="20">
        <v>0</v>
      </c>
      <c r="Q70" s="20">
        <v>0</v>
      </c>
      <c r="R70" s="20">
        <v>0</v>
      </c>
      <c r="S70" s="20">
        <v>0</v>
      </c>
      <c r="T70" s="20">
        <v>0</v>
      </c>
      <c r="U70" s="20">
        <v>0</v>
      </c>
      <c r="V70" s="20">
        <v>0</v>
      </c>
      <c r="W70" s="20">
        <v>0</v>
      </c>
      <c r="X70" s="20">
        <v>0</v>
      </c>
      <c r="Y70" s="20">
        <v>0</v>
      </c>
      <c r="Z70" s="20">
        <v>0</v>
      </c>
      <c r="AA70" s="20">
        <v>0</v>
      </c>
      <c r="AB70" s="20">
        <v>0</v>
      </c>
      <c r="AC70" s="20">
        <v>0</v>
      </c>
      <c r="AD70" s="20">
        <v>0</v>
      </c>
      <c r="AE70" s="20">
        <v>0</v>
      </c>
      <c r="AF70" s="20">
        <v>0</v>
      </c>
      <c r="AG70" s="20">
        <v>0</v>
      </c>
      <c r="AH70" s="20">
        <v>0</v>
      </c>
      <c r="AI70" s="20">
        <v>0</v>
      </c>
      <c r="AJ70" s="20">
        <v>0</v>
      </c>
      <c r="AK70" s="20">
        <v>0</v>
      </c>
      <c r="AL70" s="20">
        <v>0</v>
      </c>
      <c r="AM70" s="20">
        <v>0</v>
      </c>
      <c r="AN70" s="20">
        <v>0</v>
      </c>
      <c r="AO70" s="20">
        <v>0</v>
      </c>
      <c r="AP70" s="20">
        <v>0</v>
      </c>
      <c r="AQ70" s="20">
        <v>0</v>
      </c>
      <c r="AR70" s="20">
        <v>0</v>
      </c>
      <c r="AS70" s="20">
        <v>0</v>
      </c>
      <c r="AT70" s="20">
        <v>0</v>
      </c>
      <c r="AU70" s="20">
        <v>0</v>
      </c>
      <c r="AV70" s="20">
        <f t="shared" si="49"/>
        <v>0</v>
      </c>
      <c r="AW70" s="578">
        <f t="shared" si="358"/>
        <v>0</v>
      </c>
      <c r="AX70" s="187"/>
      <c r="AY70" s="602">
        <v>0</v>
      </c>
      <c r="AZ70" s="622">
        <f t="shared" si="359"/>
        <v>0</v>
      </c>
      <c r="BA70" s="20">
        <v>0</v>
      </c>
      <c r="BB70" s="622">
        <f t="shared" si="360"/>
        <v>0</v>
      </c>
      <c r="BC70" s="20">
        <v>0</v>
      </c>
      <c r="BD70" s="622">
        <f t="shared" si="361"/>
        <v>0</v>
      </c>
      <c r="BE70" s="20">
        <v>0</v>
      </c>
      <c r="BF70" s="631">
        <f t="shared" si="362"/>
        <v>0</v>
      </c>
      <c r="BG70" s="187"/>
      <c r="BH70" s="40"/>
      <c r="BI70" s="40"/>
      <c r="BJ70" s="40"/>
      <c r="BK70" s="40"/>
      <c r="BL70" s="40"/>
      <c r="BM70" s="40"/>
      <c r="BN70" s="40"/>
      <c r="BO70" s="40"/>
      <c r="BP70" s="40"/>
    </row>
    <row r="71" spans="1:68">
      <c r="A71" s="182"/>
      <c r="B71" s="73"/>
      <c r="C71" s="69">
        <v>10.6</v>
      </c>
      <c r="D71" s="69"/>
      <c r="E71" s="68" t="s">
        <v>93</v>
      </c>
      <c r="F71" s="69"/>
      <c r="G71" s="74"/>
      <c r="H71" s="20">
        <v>0</v>
      </c>
      <c r="I71" s="20">
        <v>0</v>
      </c>
      <c r="J71" s="20">
        <v>0</v>
      </c>
      <c r="K71" s="20">
        <v>0</v>
      </c>
      <c r="L71" s="20">
        <v>0</v>
      </c>
      <c r="M71" s="20">
        <v>0</v>
      </c>
      <c r="N71" s="20">
        <v>0</v>
      </c>
      <c r="O71" s="20">
        <v>0</v>
      </c>
      <c r="P71" s="20">
        <v>0</v>
      </c>
      <c r="Q71" s="20">
        <v>0</v>
      </c>
      <c r="R71" s="20">
        <v>0</v>
      </c>
      <c r="S71" s="20">
        <v>0</v>
      </c>
      <c r="T71" s="20">
        <v>0</v>
      </c>
      <c r="U71" s="20">
        <v>0</v>
      </c>
      <c r="V71" s="20">
        <v>0</v>
      </c>
      <c r="W71" s="20">
        <v>0</v>
      </c>
      <c r="X71" s="20">
        <v>0</v>
      </c>
      <c r="Y71" s="20">
        <v>0</v>
      </c>
      <c r="Z71" s="20">
        <v>0</v>
      </c>
      <c r="AA71" s="20">
        <v>0</v>
      </c>
      <c r="AB71" s="20">
        <v>0</v>
      </c>
      <c r="AC71" s="20">
        <v>0</v>
      </c>
      <c r="AD71" s="20">
        <v>0</v>
      </c>
      <c r="AE71" s="20">
        <v>0</v>
      </c>
      <c r="AF71" s="20">
        <v>0</v>
      </c>
      <c r="AG71" s="20">
        <v>0</v>
      </c>
      <c r="AH71" s="20">
        <v>0</v>
      </c>
      <c r="AI71" s="20">
        <v>0</v>
      </c>
      <c r="AJ71" s="20">
        <v>0</v>
      </c>
      <c r="AK71" s="20">
        <v>0</v>
      </c>
      <c r="AL71" s="20">
        <v>0</v>
      </c>
      <c r="AM71" s="20">
        <v>0</v>
      </c>
      <c r="AN71" s="20">
        <v>0</v>
      </c>
      <c r="AO71" s="20">
        <v>0</v>
      </c>
      <c r="AP71" s="20">
        <v>0</v>
      </c>
      <c r="AQ71" s="20">
        <v>0</v>
      </c>
      <c r="AR71" s="20">
        <v>0</v>
      </c>
      <c r="AS71" s="20">
        <v>0</v>
      </c>
      <c r="AT71" s="20">
        <v>0</v>
      </c>
      <c r="AU71" s="20">
        <v>0</v>
      </c>
      <c r="AV71" s="20">
        <f t="shared" si="49"/>
        <v>0</v>
      </c>
      <c r="AW71" s="578">
        <f t="shared" si="358"/>
        <v>0</v>
      </c>
      <c r="AX71" s="187"/>
      <c r="AY71" s="602">
        <v>0</v>
      </c>
      <c r="AZ71" s="622">
        <f t="shared" si="359"/>
        <v>0</v>
      </c>
      <c r="BA71" s="20">
        <v>0</v>
      </c>
      <c r="BB71" s="622">
        <f t="shared" si="360"/>
        <v>0</v>
      </c>
      <c r="BC71" s="20">
        <v>0</v>
      </c>
      <c r="BD71" s="622">
        <f t="shared" si="361"/>
        <v>0</v>
      </c>
      <c r="BE71" s="20">
        <v>0</v>
      </c>
      <c r="BF71" s="631">
        <f t="shared" si="362"/>
        <v>0</v>
      </c>
      <c r="BG71" s="187"/>
      <c r="BH71" s="40"/>
      <c r="BI71" s="40"/>
      <c r="BJ71" s="40"/>
      <c r="BK71" s="40"/>
      <c r="BL71" s="40"/>
      <c r="BM71" s="40"/>
      <c r="BN71" s="40"/>
      <c r="BO71" s="40"/>
      <c r="BP71" s="40"/>
    </row>
    <row r="72" spans="1:68">
      <c r="A72" s="182"/>
      <c r="B72" s="73"/>
      <c r="C72" s="69">
        <v>10.7</v>
      </c>
      <c r="D72" s="69"/>
      <c r="E72" s="68" t="s">
        <v>94</v>
      </c>
      <c r="F72" s="69"/>
      <c r="G72" s="74"/>
      <c r="H72" s="20">
        <v>0</v>
      </c>
      <c r="I72" s="20">
        <v>0</v>
      </c>
      <c r="J72" s="20">
        <v>0</v>
      </c>
      <c r="K72" s="20">
        <v>0</v>
      </c>
      <c r="L72" s="20">
        <v>0</v>
      </c>
      <c r="M72" s="20">
        <v>0</v>
      </c>
      <c r="N72" s="20">
        <v>0</v>
      </c>
      <c r="O72" s="20">
        <v>0</v>
      </c>
      <c r="P72" s="20">
        <v>0</v>
      </c>
      <c r="Q72" s="20">
        <v>0</v>
      </c>
      <c r="R72" s="20">
        <v>0</v>
      </c>
      <c r="S72" s="20">
        <v>0</v>
      </c>
      <c r="T72" s="20">
        <v>0</v>
      </c>
      <c r="U72" s="20">
        <v>0</v>
      </c>
      <c r="V72" s="20">
        <v>0</v>
      </c>
      <c r="W72" s="20">
        <v>0</v>
      </c>
      <c r="X72" s="20">
        <v>0</v>
      </c>
      <c r="Y72" s="20">
        <v>0</v>
      </c>
      <c r="Z72" s="20">
        <v>0</v>
      </c>
      <c r="AA72" s="20">
        <v>0</v>
      </c>
      <c r="AB72" s="20">
        <v>0</v>
      </c>
      <c r="AC72" s="20">
        <v>0</v>
      </c>
      <c r="AD72" s="20">
        <v>0</v>
      </c>
      <c r="AE72" s="20">
        <v>0</v>
      </c>
      <c r="AF72" s="20">
        <v>0</v>
      </c>
      <c r="AG72" s="20">
        <v>0</v>
      </c>
      <c r="AH72" s="20">
        <v>0</v>
      </c>
      <c r="AI72" s="20">
        <v>0</v>
      </c>
      <c r="AJ72" s="20">
        <v>0</v>
      </c>
      <c r="AK72" s="20">
        <v>0</v>
      </c>
      <c r="AL72" s="20">
        <v>0</v>
      </c>
      <c r="AM72" s="20">
        <v>0</v>
      </c>
      <c r="AN72" s="20">
        <v>0</v>
      </c>
      <c r="AO72" s="20">
        <v>0</v>
      </c>
      <c r="AP72" s="20">
        <v>0</v>
      </c>
      <c r="AQ72" s="20">
        <v>0</v>
      </c>
      <c r="AR72" s="20">
        <v>0</v>
      </c>
      <c r="AS72" s="20">
        <v>0</v>
      </c>
      <c r="AT72" s="20">
        <v>0</v>
      </c>
      <c r="AU72" s="20">
        <v>0</v>
      </c>
      <c r="AV72" s="20">
        <f t="shared" si="49"/>
        <v>0</v>
      </c>
      <c r="AW72" s="578">
        <f t="shared" si="358"/>
        <v>0</v>
      </c>
      <c r="AX72" s="187"/>
      <c r="AY72" s="602">
        <v>0</v>
      </c>
      <c r="AZ72" s="622">
        <f t="shared" si="359"/>
        <v>0</v>
      </c>
      <c r="BA72" s="20">
        <v>0</v>
      </c>
      <c r="BB72" s="622">
        <f t="shared" si="360"/>
        <v>0</v>
      </c>
      <c r="BC72" s="20">
        <v>0</v>
      </c>
      <c r="BD72" s="622">
        <f t="shared" si="361"/>
        <v>0</v>
      </c>
      <c r="BE72" s="20">
        <v>0</v>
      </c>
      <c r="BF72" s="631">
        <f t="shared" si="362"/>
        <v>0</v>
      </c>
      <c r="BG72" s="187"/>
      <c r="BH72" s="40"/>
      <c r="BI72" s="40"/>
      <c r="BJ72" s="40"/>
      <c r="BK72" s="40"/>
      <c r="BL72" s="40"/>
      <c r="BM72" s="40"/>
      <c r="BN72" s="40"/>
      <c r="BO72" s="40"/>
      <c r="BP72" s="40"/>
    </row>
    <row r="73" spans="1:68">
      <c r="A73" s="182"/>
      <c r="B73" s="73"/>
      <c r="C73" s="69">
        <v>10.8</v>
      </c>
      <c r="D73" s="69"/>
      <c r="E73" s="68" t="s">
        <v>95</v>
      </c>
      <c r="F73" s="69"/>
      <c r="G73" s="74"/>
      <c r="H73" s="20">
        <v>0</v>
      </c>
      <c r="I73" s="20">
        <v>0</v>
      </c>
      <c r="J73" s="20">
        <v>0</v>
      </c>
      <c r="K73" s="20">
        <v>0</v>
      </c>
      <c r="L73" s="20">
        <v>0</v>
      </c>
      <c r="M73" s="20">
        <v>0</v>
      </c>
      <c r="N73" s="20">
        <v>0</v>
      </c>
      <c r="O73" s="20">
        <v>0</v>
      </c>
      <c r="P73" s="20">
        <v>0</v>
      </c>
      <c r="Q73" s="20">
        <v>0</v>
      </c>
      <c r="R73" s="20">
        <v>0</v>
      </c>
      <c r="S73" s="20">
        <v>0</v>
      </c>
      <c r="T73" s="20">
        <v>0</v>
      </c>
      <c r="U73" s="20">
        <v>0</v>
      </c>
      <c r="V73" s="20">
        <v>0</v>
      </c>
      <c r="W73" s="20">
        <v>0</v>
      </c>
      <c r="X73" s="20">
        <v>0</v>
      </c>
      <c r="Y73" s="20">
        <v>0</v>
      </c>
      <c r="Z73" s="20">
        <v>0</v>
      </c>
      <c r="AA73" s="20">
        <v>0</v>
      </c>
      <c r="AB73" s="20">
        <v>0</v>
      </c>
      <c r="AC73" s="20">
        <v>0</v>
      </c>
      <c r="AD73" s="20">
        <v>0</v>
      </c>
      <c r="AE73" s="20">
        <v>0</v>
      </c>
      <c r="AF73" s="20">
        <v>0</v>
      </c>
      <c r="AG73" s="20">
        <v>0</v>
      </c>
      <c r="AH73" s="20">
        <v>0</v>
      </c>
      <c r="AI73" s="20">
        <v>0</v>
      </c>
      <c r="AJ73" s="20">
        <v>0</v>
      </c>
      <c r="AK73" s="20">
        <v>0</v>
      </c>
      <c r="AL73" s="20">
        <v>0</v>
      </c>
      <c r="AM73" s="20">
        <v>0</v>
      </c>
      <c r="AN73" s="20">
        <v>0</v>
      </c>
      <c r="AO73" s="20">
        <v>0</v>
      </c>
      <c r="AP73" s="20">
        <v>0</v>
      </c>
      <c r="AQ73" s="20">
        <v>0</v>
      </c>
      <c r="AR73" s="20">
        <v>0</v>
      </c>
      <c r="AS73" s="20">
        <v>0</v>
      </c>
      <c r="AT73" s="20">
        <v>0</v>
      </c>
      <c r="AU73" s="20">
        <v>0</v>
      </c>
      <c r="AV73" s="20">
        <f t="shared" si="49"/>
        <v>0</v>
      </c>
      <c r="AW73" s="578">
        <f t="shared" si="358"/>
        <v>0</v>
      </c>
      <c r="AX73" s="187"/>
      <c r="AY73" s="602">
        <v>0</v>
      </c>
      <c r="AZ73" s="622">
        <f t="shared" si="359"/>
        <v>0</v>
      </c>
      <c r="BA73" s="20">
        <v>0</v>
      </c>
      <c r="BB73" s="622">
        <f t="shared" si="360"/>
        <v>0</v>
      </c>
      <c r="BC73" s="20">
        <v>0</v>
      </c>
      <c r="BD73" s="622">
        <f t="shared" si="361"/>
        <v>0</v>
      </c>
      <c r="BE73" s="20">
        <v>0</v>
      </c>
      <c r="BF73" s="631">
        <f t="shared" si="362"/>
        <v>0</v>
      </c>
      <c r="BG73" s="187"/>
      <c r="BH73" s="40"/>
      <c r="BI73" s="40"/>
      <c r="BJ73" s="40"/>
      <c r="BK73" s="40"/>
      <c r="BL73" s="40"/>
      <c r="BM73" s="40"/>
      <c r="BN73" s="40"/>
      <c r="BO73" s="40"/>
      <c r="BP73" s="40"/>
    </row>
    <row r="74" spans="1:68">
      <c r="A74" s="182"/>
      <c r="B74" s="73"/>
      <c r="C74" s="69">
        <v>10.9</v>
      </c>
      <c r="D74" s="69"/>
      <c r="E74" s="68" t="s">
        <v>96</v>
      </c>
      <c r="F74" s="69"/>
      <c r="G74" s="74"/>
      <c r="H74" s="20">
        <v>0</v>
      </c>
      <c r="I74" s="20">
        <v>0</v>
      </c>
      <c r="J74" s="20">
        <v>0</v>
      </c>
      <c r="K74" s="20">
        <v>0</v>
      </c>
      <c r="L74" s="20">
        <v>0</v>
      </c>
      <c r="M74" s="20">
        <v>0</v>
      </c>
      <c r="N74" s="20">
        <v>0</v>
      </c>
      <c r="O74" s="20">
        <v>0</v>
      </c>
      <c r="P74" s="20">
        <v>0</v>
      </c>
      <c r="Q74" s="20">
        <v>0</v>
      </c>
      <c r="R74" s="20">
        <v>0</v>
      </c>
      <c r="S74" s="20">
        <v>0</v>
      </c>
      <c r="T74" s="20">
        <v>0</v>
      </c>
      <c r="U74" s="20">
        <v>0</v>
      </c>
      <c r="V74" s="20">
        <v>0</v>
      </c>
      <c r="W74" s="20">
        <v>0</v>
      </c>
      <c r="X74" s="20">
        <v>0</v>
      </c>
      <c r="Y74" s="20">
        <v>0</v>
      </c>
      <c r="Z74" s="20">
        <v>0</v>
      </c>
      <c r="AA74" s="20">
        <v>0</v>
      </c>
      <c r="AB74" s="20">
        <v>0</v>
      </c>
      <c r="AC74" s="20">
        <v>0</v>
      </c>
      <c r="AD74" s="20">
        <v>0</v>
      </c>
      <c r="AE74" s="20">
        <v>0</v>
      </c>
      <c r="AF74" s="20">
        <v>0</v>
      </c>
      <c r="AG74" s="20">
        <v>0</v>
      </c>
      <c r="AH74" s="20">
        <v>0</v>
      </c>
      <c r="AI74" s="20">
        <v>0</v>
      </c>
      <c r="AJ74" s="20">
        <v>0</v>
      </c>
      <c r="AK74" s="20">
        <v>0</v>
      </c>
      <c r="AL74" s="20">
        <v>0</v>
      </c>
      <c r="AM74" s="20">
        <v>0</v>
      </c>
      <c r="AN74" s="20">
        <v>0</v>
      </c>
      <c r="AO74" s="20">
        <v>0</v>
      </c>
      <c r="AP74" s="20">
        <v>0</v>
      </c>
      <c r="AQ74" s="20">
        <v>0</v>
      </c>
      <c r="AR74" s="20">
        <v>0</v>
      </c>
      <c r="AS74" s="20">
        <v>0</v>
      </c>
      <c r="AT74" s="20">
        <v>0</v>
      </c>
      <c r="AU74" s="20">
        <v>0</v>
      </c>
      <c r="AV74" s="20">
        <f t="shared" si="49"/>
        <v>0</v>
      </c>
      <c r="AW74" s="578">
        <f t="shared" si="358"/>
        <v>0</v>
      </c>
      <c r="AX74" s="187"/>
      <c r="AY74" s="602">
        <v>0</v>
      </c>
      <c r="AZ74" s="622">
        <f t="shared" si="359"/>
        <v>0</v>
      </c>
      <c r="BA74" s="20">
        <v>0</v>
      </c>
      <c r="BB74" s="622">
        <f t="shared" si="360"/>
        <v>0</v>
      </c>
      <c r="BC74" s="20">
        <v>0</v>
      </c>
      <c r="BD74" s="622">
        <f t="shared" si="361"/>
        <v>0</v>
      </c>
      <c r="BE74" s="20">
        <v>0</v>
      </c>
      <c r="BF74" s="631">
        <f t="shared" si="362"/>
        <v>0</v>
      </c>
      <c r="BG74" s="187"/>
      <c r="BH74" s="40"/>
      <c r="BI74" s="40"/>
      <c r="BJ74" s="40"/>
      <c r="BK74" s="40"/>
      <c r="BL74" s="40"/>
      <c r="BM74" s="40"/>
      <c r="BN74" s="40"/>
      <c r="BO74" s="40"/>
      <c r="BP74" s="40"/>
    </row>
    <row r="75" spans="1:68">
      <c r="A75" s="182"/>
      <c r="B75" s="73"/>
      <c r="C75" s="76">
        <v>10.1</v>
      </c>
      <c r="D75" s="69"/>
      <c r="E75" s="68" t="s">
        <v>97</v>
      </c>
      <c r="F75" s="69"/>
      <c r="G75" s="74"/>
      <c r="H75" s="20">
        <v>0</v>
      </c>
      <c r="I75" s="20">
        <v>0</v>
      </c>
      <c r="J75" s="20">
        <v>0</v>
      </c>
      <c r="K75" s="20">
        <v>0</v>
      </c>
      <c r="L75" s="20">
        <v>0</v>
      </c>
      <c r="M75" s="20">
        <v>0</v>
      </c>
      <c r="N75" s="20">
        <v>0</v>
      </c>
      <c r="O75" s="20">
        <v>0</v>
      </c>
      <c r="P75" s="20">
        <v>0</v>
      </c>
      <c r="Q75" s="20">
        <v>0</v>
      </c>
      <c r="R75" s="20">
        <v>0</v>
      </c>
      <c r="S75" s="20">
        <v>0</v>
      </c>
      <c r="T75" s="20">
        <v>0</v>
      </c>
      <c r="U75" s="20">
        <v>0</v>
      </c>
      <c r="V75" s="20">
        <v>0</v>
      </c>
      <c r="W75" s="20">
        <v>0</v>
      </c>
      <c r="X75" s="20">
        <v>0</v>
      </c>
      <c r="Y75" s="20">
        <v>0</v>
      </c>
      <c r="Z75" s="20">
        <v>0</v>
      </c>
      <c r="AA75" s="20">
        <v>0</v>
      </c>
      <c r="AB75" s="20">
        <v>0</v>
      </c>
      <c r="AC75" s="20">
        <v>0</v>
      </c>
      <c r="AD75" s="20">
        <v>0</v>
      </c>
      <c r="AE75" s="20">
        <v>0</v>
      </c>
      <c r="AF75" s="20">
        <v>0</v>
      </c>
      <c r="AG75" s="20">
        <v>0</v>
      </c>
      <c r="AH75" s="20">
        <v>0</v>
      </c>
      <c r="AI75" s="20">
        <v>0</v>
      </c>
      <c r="AJ75" s="20">
        <v>0</v>
      </c>
      <c r="AK75" s="20">
        <v>0</v>
      </c>
      <c r="AL75" s="20">
        <v>0</v>
      </c>
      <c r="AM75" s="20">
        <v>0</v>
      </c>
      <c r="AN75" s="20">
        <v>0</v>
      </c>
      <c r="AO75" s="20">
        <v>0</v>
      </c>
      <c r="AP75" s="20">
        <v>0</v>
      </c>
      <c r="AQ75" s="20">
        <v>0</v>
      </c>
      <c r="AR75" s="20">
        <v>0</v>
      </c>
      <c r="AS75" s="20">
        <v>0</v>
      </c>
      <c r="AT75" s="20">
        <v>0</v>
      </c>
      <c r="AU75" s="20">
        <v>0</v>
      </c>
      <c r="AV75" s="20">
        <f t="shared" si="49"/>
        <v>0</v>
      </c>
      <c r="AW75" s="578">
        <f t="shared" si="358"/>
        <v>0</v>
      </c>
      <c r="AX75" s="187"/>
      <c r="AY75" s="602">
        <v>0</v>
      </c>
      <c r="AZ75" s="622">
        <f t="shared" si="359"/>
        <v>0</v>
      </c>
      <c r="BA75" s="20">
        <v>0</v>
      </c>
      <c r="BB75" s="622">
        <f t="shared" si="360"/>
        <v>0</v>
      </c>
      <c r="BC75" s="20">
        <v>0</v>
      </c>
      <c r="BD75" s="622">
        <f t="shared" si="361"/>
        <v>0</v>
      </c>
      <c r="BE75" s="20">
        <v>0</v>
      </c>
      <c r="BF75" s="631">
        <f t="shared" si="362"/>
        <v>0</v>
      </c>
      <c r="BG75" s="187"/>
      <c r="BH75" s="40"/>
      <c r="BI75" s="40"/>
      <c r="BJ75" s="40"/>
      <c r="BK75" s="40"/>
      <c r="BL75" s="40"/>
      <c r="BM75" s="40"/>
      <c r="BN75" s="40"/>
      <c r="BO75" s="40"/>
      <c r="BP75" s="40"/>
    </row>
    <row r="76" spans="1:68">
      <c r="A76" s="182"/>
      <c r="B76" s="73"/>
      <c r="C76" s="76">
        <v>10.11</v>
      </c>
      <c r="D76" s="69"/>
      <c r="E76" s="68" t="s">
        <v>98</v>
      </c>
      <c r="F76" s="69"/>
      <c r="G76" s="74"/>
      <c r="H76" s="20">
        <v>0</v>
      </c>
      <c r="I76" s="20">
        <v>0</v>
      </c>
      <c r="J76" s="20">
        <v>0</v>
      </c>
      <c r="K76" s="20">
        <v>0</v>
      </c>
      <c r="L76" s="20">
        <v>0</v>
      </c>
      <c r="M76" s="20">
        <v>0</v>
      </c>
      <c r="N76" s="20">
        <v>0</v>
      </c>
      <c r="O76" s="20">
        <v>0</v>
      </c>
      <c r="P76" s="20">
        <v>0</v>
      </c>
      <c r="Q76" s="20">
        <v>0</v>
      </c>
      <c r="R76" s="20">
        <v>0</v>
      </c>
      <c r="S76" s="20">
        <v>0</v>
      </c>
      <c r="T76" s="20">
        <v>0</v>
      </c>
      <c r="U76" s="20">
        <v>0</v>
      </c>
      <c r="V76" s="20">
        <v>0</v>
      </c>
      <c r="W76" s="20">
        <v>0</v>
      </c>
      <c r="X76" s="20">
        <v>0</v>
      </c>
      <c r="Y76" s="20">
        <v>0</v>
      </c>
      <c r="Z76" s="20">
        <v>0</v>
      </c>
      <c r="AA76" s="20">
        <v>0</v>
      </c>
      <c r="AB76" s="20">
        <v>0</v>
      </c>
      <c r="AC76" s="20">
        <v>0</v>
      </c>
      <c r="AD76" s="20">
        <v>0</v>
      </c>
      <c r="AE76" s="20">
        <v>0</v>
      </c>
      <c r="AF76" s="20">
        <v>0</v>
      </c>
      <c r="AG76" s="20">
        <v>0</v>
      </c>
      <c r="AH76" s="20">
        <v>0</v>
      </c>
      <c r="AI76" s="20">
        <v>0</v>
      </c>
      <c r="AJ76" s="20">
        <v>0</v>
      </c>
      <c r="AK76" s="20">
        <v>0</v>
      </c>
      <c r="AL76" s="20">
        <v>0</v>
      </c>
      <c r="AM76" s="20">
        <v>0</v>
      </c>
      <c r="AN76" s="20">
        <v>0</v>
      </c>
      <c r="AO76" s="20">
        <v>0</v>
      </c>
      <c r="AP76" s="20">
        <v>0</v>
      </c>
      <c r="AQ76" s="20">
        <v>0</v>
      </c>
      <c r="AR76" s="20">
        <v>0</v>
      </c>
      <c r="AS76" s="20">
        <v>0</v>
      </c>
      <c r="AT76" s="20">
        <v>0</v>
      </c>
      <c r="AU76" s="20">
        <v>0</v>
      </c>
      <c r="AV76" s="20">
        <f t="shared" si="49"/>
        <v>0</v>
      </c>
      <c r="AW76" s="578">
        <f t="shared" si="358"/>
        <v>0</v>
      </c>
      <c r="AX76" s="187"/>
      <c r="AY76" s="602">
        <v>0</v>
      </c>
      <c r="AZ76" s="622">
        <f t="shared" si="359"/>
        <v>0</v>
      </c>
      <c r="BA76" s="20">
        <v>0</v>
      </c>
      <c r="BB76" s="622">
        <f t="shared" si="360"/>
        <v>0</v>
      </c>
      <c r="BC76" s="20">
        <v>0</v>
      </c>
      <c r="BD76" s="622">
        <f t="shared" si="361"/>
        <v>0</v>
      </c>
      <c r="BE76" s="20">
        <v>0</v>
      </c>
      <c r="BF76" s="631">
        <f t="shared" si="362"/>
        <v>0</v>
      </c>
      <c r="BG76" s="187"/>
      <c r="BH76" s="40"/>
      <c r="BI76" s="40"/>
      <c r="BJ76" s="40"/>
      <c r="BK76" s="40"/>
      <c r="BL76" s="40"/>
      <c r="BM76" s="40"/>
      <c r="BN76" s="40"/>
      <c r="BO76" s="40"/>
      <c r="BP76" s="40"/>
    </row>
    <row r="77" spans="1:68">
      <c r="A77" s="182"/>
      <c r="B77" s="73"/>
      <c r="C77" s="76">
        <v>10.119999999999999</v>
      </c>
      <c r="D77" s="69"/>
      <c r="E77" s="68" t="s">
        <v>99</v>
      </c>
      <c r="F77" s="69"/>
      <c r="G77" s="74"/>
      <c r="H77" s="20">
        <v>0</v>
      </c>
      <c r="I77" s="20">
        <v>0</v>
      </c>
      <c r="J77" s="20">
        <v>0</v>
      </c>
      <c r="K77" s="20">
        <v>0</v>
      </c>
      <c r="L77" s="20">
        <v>0</v>
      </c>
      <c r="M77" s="20">
        <v>0</v>
      </c>
      <c r="N77" s="20">
        <v>0</v>
      </c>
      <c r="O77" s="20">
        <v>0</v>
      </c>
      <c r="P77" s="20">
        <v>0</v>
      </c>
      <c r="Q77" s="20">
        <v>0</v>
      </c>
      <c r="R77" s="20">
        <v>0</v>
      </c>
      <c r="S77" s="20">
        <v>0</v>
      </c>
      <c r="T77" s="20">
        <v>0</v>
      </c>
      <c r="U77" s="20">
        <v>0</v>
      </c>
      <c r="V77" s="20">
        <v>0</v>
      </c>
      <c r="W77" s="20">
        <v>0</v>
      </c>
      <c r="X77" s="20">
        <v>0</v>
      </c>
      <c r="Y77" s="20">
        <v>0</v>
      </c>
      <c r="Z77" s="20">
        <v>0</v>
      </c>
      <c r="AA77" s="20">
        <v>0</v>
      </c>
      <c r="AB77" s="20">
        <v>0</v>
      </c>
      <c r="AC77" s="20">
        <v>0</v>
      </c>
      <c r="AD77" s="20">
        <v>0</v>
      </c>
      <c r="AE77" s="20">
        <v>0</v>
      </c>
      <c r="AF77" s="20">
        <v>0</v>
      </c>
      <c r="AG77" s="20">
        <v>0</v>
      </c>
      <c r="AH77" s="20">
        <v>0</v>
      </c>
      <c r="AI77" s="20">
        <v>0</v>
      </c>
      <c r="AJ77" s="20">
        <v>0</v>
      </c>
      <c r="AK77" s="20">
        <v>0</v>
      </c>
      <c r="AL77" s="20">
        <v>0</v>
      </c>
      <c r="AM77" s="20">
        <v>0</v>
      </c>
      <c r="AN77" s="20">
        <v>0</v>
      </c>
      <c r="AO77" s="20">
        <v>0</v>
      </c>
      <c r="AP77" s="20">
        <v>0</v>
      </c>
      <c r="AQ77" s="20">
        <v>0</v>
      </c>
      <c r="AR77" s="20">
        <v>0</v>
      </c>
      <c r="AS77" s="20">
        <v>0</v>
      </c>
      <c r="AT77" s="20">
        <v>0</v>
      </c>
      <c r="AU77" s="20">
        <v>0</v>
      </c>
      <c r="AV77" s="20">
        <f t="shared" si="49"/>
        <v>0</v>
      </c>
      <c r="AW77" s="578">
        <f t="shared" ref="AW77:AW108" si="539">IFERROR(AV77/$AV$175,0)</f>
        <v>0</v>
      </c>
      <c r="AX77" s="187"/>
      <c r="AY77" s="602">
        <v>0</v>
      </c>
      <c r="AZ77" s="622">
        <f t="shared" ref="AZ77:AZ108" si="540">IFERROR(AY77/$AY$175,0)</f>
        <v>0</v>
      </c>
      <c r="BA77" s="20">
        <v>0</v>
      </c>
      <c r="BB77" s="622">
        <f t="shared" ref="BB77:BB108" si="541">IFERROR(BA77/$BA$175,0)</f>
        <v>0</v>
      </c>
      <c r="BC77" s="20">
        <v>0</v>
      </c>
      <c r="BD77" s="622">
        <f t="shared" ref="BD77:BD108" si="542">IFERROR(BC77/$BC$175,0)</f>
        <v>0</v>
      </c>
      <c r="BE77" s="20">
        <v>0</v>
      </c>
      <c r="BF77" s="631">
        <f t="shared" ref="BF77:BF108" si="543">IFERROR(BE77/$BE$175,0)</f>
        <v>0</v>
      </c>
      <c r="BG77" s="187"/>
      <c r="BH77" s="40"/>
      <c r="BI77" s="40"/>
      <c r="BJ77" s="40"/>
      <c r="BK77" s="40"/>
      <c r="BL77" s="40"/>
      <c r="BM77" s="40"/>
      <c r="BN77" s="40"/>
      <c r="BO77" s="40"/>
      <c r="BP77" s="40"/>
    </row>
    <row r="78" spans="1:68">
      <c r="A78" s="182"/>
      <c r="B78" s="73"/>
      <c r="C78" s="76">
        <v>10.130000000000001</v>
      </c>
      <c r="D78" s="69"/>
      <c r="E78" s="68" t="s">
        <v>100</v>
      </c>
      <c r="F78" s="69"/>
      <c r="G78" s="74"/>
      <c r="H78" s="20">
        <v>0</v>
      </c>
      <c r="I78" s="20">
        <v>0</v>
      </c>
      <c r="J78" s="20">
        <v>0</v>
      </c>
      <c r="K78" s="20">
        <v>0</v>
      </c>
      <c r="L78" s="20">
        <v>0</v>
      </c>
      <c r="M78" s="20">
        <v>0</v>
      </c>
      <c r="N78" s="20">
        <v>0</v>
      </c>
      <c r="O78" s="20">
        <v>0</v>
      </c>
      <c r="P78" s="20">
        <v>0</v>
      </c>
      <c r="Q78" s="20">
        <v>0</v>
      </c>
      <c r="R78" s="20">
        <v>0</v>
      </c>
      <c r="S78" s="20">
        <v>0</v>
      </c>
      <c r="T78" s="20">
        <v>0</v>
      </c>
      <c r="U78" s="20">
        <v>0</v>
      </c>
      <c r="V78" s="20">
        <v>0</v>
      </c>
      <c r="W78" s="20">
        <v>0</v>
      </c>
      <c r="X78" s="20">
        <v>0</v>
      </c>
      <c r="Y78" s="20">
        <v>0</v>
      </c>
      <c r="Z78" s="20">
        <v>0</v>
      </c>
      <c r="AA78" s="20">
        <v>0</v>
      </c>
      <c r="AB78" s="20">
        <v>0</v>
      </c>
      <c r="AC78" s="20">
        <v>0</v>
      </c>
      <c r="AD78" s="20">
        <v>0</v>
      </c>
      <c r="AE78" s="20">
        <v>0</v>
      </c>
      <c r="AF78" s="20">
        <v>0</v>
      </c>
      <c r="AG78" s="20">
        <v>0</v>
      </c>
      <c r="AH78" s="20">
        <v>0</v>
      </c>
      <c r="AI78" s="20">
        <v>0</v>
      </c>
      <c r="AJ78" s="20">
        <v>0</v>
      </c>
      <c r="AK78" s="20">
        <v>0</v>
      </c>
      <c r="AL78" s="20">
        <v>0</v>
      </c>
      <c r="AM78" s="20">
        <v>0</v>
      </c>
      <c r="AN78" s="20">
        <v>0</v>
      </c>
      <c r="AO78" s="20">
        <v>0</v>
      </c>
      <c r="AP78" s="20">
        <v>0</v>
      </c>
      <c r="AQ78" s="20">
        <v>0</v>
      </c>
      <c r="AR78" s="20">
        <v>0</v>
      </c>
      <c r="AS78" s="20">
        <v>0</v>
      </c>
      <c r="AT78" s="20">
        <v>0</v>
      </c>
      <c r="AU78" s="20">
        <v>0</v>
      </c>
      <c r="AV78" s="20">
        <f t="shared" ref="AV78:AW142" si="544">SUM(H78:AU78)</f>
        <v>0</v>
      </c>
      <c r="AW78" s="578">
        <f t="shared" si="539"/>
        <v>0</v>
      </c>
      <c r="AX78" s="187"/>
      <c r="AY78" s="602">
        <v>0</v>
      </c>
      <c r="AZ78" s="622">
        <f t="shared" si="540"/>
        <v>0</v>
      </c>
      <c r="BA78" s="20">
        <v>0</v>
      </c>
      <c r="BB78" s="622">
        <f t="shared" si="541"/>
        <v>0</v>
      </c>
      <c r="BC78" s="20">
        <v>0</v>
      </c>
      <c r="BD78" s="622">
        <f t="shared" si="542"/>
        <v>0</v>
      </c>
      <c r="BE78" s="20">
        <v>0</v>
      </c>
      <c r="BF78" s="631">
        <f t="shared" si="543"/>
        <v>0</v>
      </c>
      <c r="BG78" s="187"/>
      <c r="BH78" s="40"/>
      <c r="BI78" s="40"/>
      <c r="BJ78" s="40"/>
      <c r="BK78" s="40"/>
      <c r="BL78" s="40"/>
      <c r="BM78" s="40"/>
      <c r="BN78" s="40"/>
      <c r="BO78" s="40"/>
      <c r="BP78" s="40"/>
    </row>
    <row r="79" spans="1:68">
      <c r="A79" s="182"/>
      <c r="B79" s="73"/>
      <c r="C79" s="76">
        <v>10.14</v>
      </c>
      <c r="D79" s="69"/>
      <c r="E79" s="68" t="s">
        <v>101</v>
      </c>
      <c r="F79" s="69"/>
      <c r="G79" s="74"/>
      <c r="H79" s="20">
        <v>0</v>
      </c>
      <c r="I79" s="20">
        <v>0</v>
      </c>
      <c r="J79" s="20">
        <v>0</v>
      </c>
      <c r="K79" s="20">
        <v>0</v>
      </c>
      <c r="L79" s="20">
        <v>0</v>
      </c>
      <c r="M79" s="20">
        <v>0</v>
      </c>
      <c r="N79" s="20">
        <v>0</v>
      </c>
      <c r="O79" s="20">
        <v>0</v>
      </c>
      <c r="P79" s="20">
        <v>0</v>
      </c>
      <c r="Q79" s="20">
        <v>0</v>
      </c>
      <c r="R79" s="20">
        <v>0</v>
      </c>
      <c r="S79" s="20">
        <v>0</v>
      </c>
      <c r="T79" s="20">
        <v>0</v>
      </c>
      <c r="U79" s="20">
        <v>0</v>
      </c>
      <c r="V79" s="20">
        <v>0</v>
      </c>
      <c r="W79" s="20">
        <v>0</v>
      </c>
      <c r="X79" s="20">
        <v>0</v>
      </c>
      <c r="Y79" s="20">
        <v>0</v>
      </c>
      <c r="Z79" s="20">
        <v>0</v>
      </c>
      <c r="AA79" s="20">
        <v>0</v>
      </c>
      <c r="AB79" s="20">
        <v>0</v>
      </c>
      <c r="AC79" s="20">
        <v>0</v>
      </c>
      <c r="AD79" s="20">
        <v>0</v>
      </c>
      <c r="AE79" s="20">
        <v>0</v>
      </c>
      <c r="AF79" s="20">
        <v>0</v>
      </c>
      <c r="AG79" s="20">
        <v>0</v>
      </c>
      <c r="AH79" s="20">
        <v>0</v>
      </c>
      <c r="AI79" s="20">
        <v>0</v>
      </c>
      <c r="AJ79" s="20">
        <v>0</v>
      </c>
      <c r="AK79" s="20">
        <v>0</v>
      </c>
      <c r="AL79" s="20">
        <v>0</v>
      </c>
      <c r="AM79" s="20">
        <v>0</v>
      </c>
      <c r="AN79" s="20">
        <v>0</v>
      </c>
      <c r="AO79" s="20">
        <v>0</v>
      </c>
      <c r="AP79" s="20">
        <v>0</v>
      </c>
      <c r="AQ79" s="20">
        <v>0</v>
      </c>
      <c r="AR79" s="20">
        <v>0</v>
      </c>
      <c r="AS79" s="20">
        <v>0</v>
      </c>
      <c r="AT79" s="20">
        <v>0</v>
      </c>
      <c r="AU79" s="20">
        <v>0</v>
      </c>
      <c r="AV79" s="20">
        <f t="shared" si="544"/>
        <v>0</v>
      </c>
      <c r="AW79" s="578">
        <f t="shared" si="539"/>
        <v>0</v>
      </c>
      <c r="AX79" s="187"/>
      <c r="AY79" s="602">
        <v>0</v>
      </c>
      <c r="AZ79" s="622">
        <f t="shared" si="540"/>
        <v>0</v>
      </c>
      <c r="BA79" s="20">
        <v>0</v>
      </c>
      <c r="BB79" s="622">
        <f t="shared" si="541"/>
        <v>0</v>
      </c>
      <c r="BC79" s="20">
        <v>0</v>
      </c>
      <c r="BD79" s="622">
        <f t="shared" si="542"/>
        <v>0</v>
      </c>
      <c r="BE79" s="20">
        <v>0</v>
      </c>
      <c r="BF79" s="631">
        <f t="shared" si="543"/>
        <v>0</v>
      </c>
      <c r="BG79" s="187"/>
      <c r="BH79" s="40"/>
      <c r="BI79" s="40"/>
      <c r="BJ79" s="40"/>
      <c r="BK79" s="40"/>
      <c r="BL79" s="40"/>
      <c r="BM79" s="40"/>
      <c r="BN79" s="40"/>
      <c r="BO79" s="40"/>
      <c r="BP79" s="40"/>
    </row>
    <row r="80" spans="1:68">
      <c r="A80" s="182"/>
      <c r="B80" s="73"/>
      <c r="C80" s="76">
        <v>10.15</v>
      </c>
      <c r="D80" s="69"/>
      <c r="E80" s="68" t="s">
        <v>102</v>
      </c>
      <c r="F80" s="69"/>
      <c r="G80" s="74"/>
      <c r="H80" s="20">
        <v>0</v>
      </c>
      <c r="I80" s="20">
        <v>0</v>
      </c>
      <c r="J80" s="20">
        <v>0</v>
      </c>
      <c r="K80" s="20">
        <v>0</v>
      </c>
      <c r="L80" s="20">
        <v>0</v>
      </c>
      <c r="M80" s="20">
        <v>0</v>
      </c>
      <c r="N80" s="20">
        <v>0</v>
      </c>
      <c r="O80" s="20">
        <v>0</v>
      </c>
      <c r="P80" s="20">
        <v>0</v>
      </c>
      <c r="Q80" s="20">
        <v>0</v>
      </c>
      <c r="R80" s="20">
        <v>0</v>
      </c>
      <c r="S80" s="20">
        <v>0</v>
      </c>
      <c r="T80" s="20">
        <v>0</v>
      </c>
      <c r="U80" s="20">
        <v>0</v>
      </c>
      <c r="V80" s="20">
        <v>0</v>
      </c>
      <c r="W80" s="20">
        <v>0</v>
      </c>
      <c r="X80" s="20">
        <v>0</v>
      </c>
      <c r="Y80" s="20">
        <v>0</v>
      </c>
      <c r="Z80" s="20">
        <v>0</v>
      </c>
      <c r="AA80" s="20">
        <v>0</v>
      </c>
      <c r="AB80" s="20">
        <v>0</v>
      </c>
      <c r="AC80" s="20">
        <v>0</v>
      </c>
      <c r="AD80" s="20">
        <v>0</v>
      </c>
      <c r="AE80" s="20">
        <v>0</v>
      </c>
      <c r="AF80" s="20">
        <v>0</v>
      </c>
      <c r="AG80" s="20">
        <v>0</v>
      </c>
      <c r="AH80" s="20">
        <v>0</v>
      </c>
      <c r="AI80" s="20">
        <v>0</v>
      </c>
      <c r="AJ80" s="20">
        <v>0</v>
      </c>
      <c r="AK80" s="20">
        <v>0</v>
      </c>
      <c r="AL80" s="20">
        <v>0</v>
      </c>
      <c r="AM80" s="20">
        <v>0</v>
      </c>
      <c r="AN80" s="20">
        <v>0</v>
      </c>
      <c r="AO80" s="20">
        <v>0</v>
      </c>
      <c r="AP80" s="20">
        <v>0</v>
      </c>
      <c r="AQ80" s="20">
        <v>0</v>
      </c>
      <c r="AR80" s="20">
        <v>0</v>
      </c>
      <c r="AS80" s="20">
        <v>0</v>
      </c>
      <c r="AT80" s="20">
        <v>0</v>
      </c>
      <c r="AU80" s="20">
        <v>0</v>
      </c>
      <c r="AV80" s="20">
        <f t="shared" si="544"/>
        <v>0</v>
      </c>
      <c r="AW80" s="578">
        <f t="shared" si="539"/>
        <v>0</v>
      </c>
      <c r="AX80" s="187"/>
      <c r="AY80" s="602">
        <v>0</v>
      </c>
      <c r="AZ80" s="622">
        <f t="shared" si="540"/>
        <v>0</v>
      </c>
      <c r="BA80" s="20">
        <v>0</v>
      </c>
      <c r="BB80" s="622">
        <f t="shared" si="541"/>
        <v>0</v>
      </c>
      <c r="BC80" s="20">
        <v>0</v>
      </c>
      <c r="BD80" s="622">
        <f t="shared" si="542"/>
        <v>0</v>
      </c>
      <c r="BE80" s="20">
        <v>0</v>
      </c>
      <c r="BF80" s="631">
        <f t="shared" si="543"/>
        <v>0</v>
      </c>
      <c r="BG80" s="187"/>
      <c r="BH80" s="40"/>
      <c r="BI80" s="40"/>
      <c r="BJ80" s="40"/>
      <c r="BK80" s="40"/>
      <c r="BL80" s="40"/>
      <c r="BM80" s="40"/>
      <c r="BN80" s="40"/>
      <c r="BO80" s="40"/>
      <c r="BP80" s="40"/>
    </row>
    <row r="81" spans="1:68">
      <c r="A81" s="182"/>
      <c r="B81" s="73"/>
      <c r="C81" s="76">
        <v>10.16</v>
      </c>
      <c r="D81" s="69"/>
      <c r="E81" s="68" t="s">
        <v>44</v>
      </c>
      <c r="F81" s="69"/>
      <c r="G81" s="74"/>
      <c r="H81" s="20">
        <v>0</v>
      </c>
      <c r="I81" s="20">
        <v>0</v>
      </c>
      <c r="J81" s="20">
        <v>0</v>
      </c>
      <c r="K81" s="20">
        <v>0</v>
      </c>
      <c r="L81" s="20">
        <v>0</v>
      </c>
      <c r="M81" s="20">
        <v>0</v>
      </c>
      <c r="N81" s="20">
        <v>0</v>
      </c>
      <c r="O81" s="20">
        <v>0</v>
      </c>
      <c r="P81" s="20">
        <v>0</v>
      </c>
      <c r="Q81" s="20">
        <v>0</v>
      </c>
      <c r="R81" s="20">
        <v>0</v>
      </c>
      <c r="S81" s="20">
        <v>0</v>
      </c>
      <c r="T81" s="20">
        <v>0</v>
      </c>
      <c r="U81" s="20">
        <v>0</v>
      </c>
      <c r="V81" s="20">
        <v>0</v>
      </c>
      <c r="W81" s="20">
        <v>0</v>
      </c>
      <c r="X81" s="20">
        <v>0</v>
      </c>
      <c r="Y81" s="20">
        <v>0</v>
      </c>
      <c r="Z81" s="20">
        <v>0</v>
      </c>
      <c r="AA81" s="20">
        <v>0</v>
      </c>
      <c r="AB81" s="20">
        <v>0</v>
      </c>
      <c r="AC81" s="20">
        <v>0</v>
      </c>
      <c r="AD81" s="20">
        <v>0</v>
      </c>
      <c r="AE81" s="20">
        <v>0</v>
      </c>
      <c r="AF81" s="20">
        <v>0</v>
      </c>
      <c r="AG81" s="20">
        <v>0</v>
      </c>
      <c r="AH81" s="20">
        <v>0</v>
      </c>
      <c r="AI81" s="20">
        <v>0</v>
      </c>
      <c r="AJ81" s="20">
        <v>0</v>
      </c>
      <c r="AK81" s="20">
        <v>0</v>
      </c>
      <c r="AL81" s="20">
        <v>0</v>
      </c>
      <c r="AM81" s="20">
        <v>0</v>
      </c>
      <c r="AN81" s="20">
        <v>0</v>
      </c>
      <c r="AO81" s="20">
        <v>0</v>
      </c>
      <c r="AP81" s="20">
        <v>0</v>
      </c>
      <c r="AQ81" s="20">
        <v>0</v>
      </c>
      <c r="AR81" s="20">
        <v>0</v>
      </c>
      <c r="AS81" s="20">
        <v>0</v>
      </c>
      <c r="AT81" s="20">
        <v>0</v>
      </c>
      <c r="AU81" s="20">
        <v>0</v>
      </c>
      <c r="AV81" s="20">
        <f t="shared" si="544"/>
        <v>0</v>
      </c>
      <c r="AW81" s="578">
        <f t="shared" si="539"/>
        <v>0</v>
      </c>
      <c r="AX81" s="187"/>
      <c r="AY81" s="602">
        <v>0</v>
      </c>
      <c r="AZ81" s="622">
        <f t="shared" si="540"/>
        <v>0</v>
      </c>
      <c r="BA81" s="20">
        <v>0</v>
      </c>
      <c r="BB81" s="622">
        <f t="shared" si="541"/>
        <v>0</v>
      </c>
      <c r="BC81" s="20">
        <v>0</v>
      </c>
      <c r="BD81" s="622">
        <f t="shared" si="542"/>
        <v>0</v>
      </c>
      <c r="BE81" s="20">
        <v>0</v>
      </c>
      <c r="BF81" s="631">
        <f t="shared" si="543"/>
        <v>0</v>
      </c>
      <c r="BG81" s="187"/>
      <c r="BH81" s="40"/>
      <c r="BI81" s="40"/>
      <c r="BJ81" s="40"/>
      <c r="BK81" s="40"/>
      <c r="BL81" s="40"/>
      <c r="BM81" s="40"/>
      <c r="BN81" s="40"/>
      <c r="BO81" s="40"/>
      <c r="BP81" s="40"/>
    </row>
    <row r="82" spans="1:68" ht="15">
      <c r="A82" s="182"/>
      <c r="B82" s="71">
        <v>11</v>
      </c>
      <c r="C82" s="65"/>
      <c r="D82" s="64" t="s">
        <v>103</v>
      </c>
      <c r="E82" s="64"/>
      <c r="F82" s="65"/>
      <c r="G82" s="66"/>
      <c r="H82" s="38">
        <f t="shared" ref="H82" si="545">SUM(H83:H89)</f>
        <v>0</v>
      </c>
      <c r="I82" s="38">
        <f t="shared" ref="I82" si="546">SUM(I83:I89)</f>
        <v>0</v>
      </c>
      <c r="J82" s="38">
        <f t="shared" ref="J82" si="547">SUM(J83:J89)</f>
        <v>0</v>
      </c>
      <c r="K82" s="38">
        <f t="shared" ref="K82" si="548">SUM(K83:K89)</f>
        <v>0</v>
      </c>
      <c r="L82" s="38">
        <f t="shared" ref="L82" si="549">SUM(L83:L89)</f>
        <v>0</v>
      </c>
      <c r="M82" s="38">
        <f t="shared" ref="M82" si="550">SUM(M83:M89)</f>
        <v>0</v>
      </c>
      <c r="N82" s="38">
        <f t="shared" ref="N82" si="551">SUM(N83:N89)</f>
        <v>0</v>
      </c>
      <c r="O82" s="38">
        <f t="shared" ref="O82" si="552">SUM(O83:O89)</f>
        <v>0</v>
      </c>
      <c r="P82" s="38">
        <f t="shared" ref="P82" si="553">SUM(P83:P89)</f>
        <v>0</v>
      </c>
      <c r="Q82" s="38">
        <f t="shared" ref="Q82" si="554">SUM(Q83:Q89)</f>
        <v>0</v>
      </c>
      <c r="R82" s="38">
        <f t="shared" ref="R82" si="555">SUM(R83:R89)</f>
        <v>0</v>
      </c>
      <c r="S82" s="38">
        <f t="shared" ref="S82" si="556">SUM(S83:S89)</f>
        <v>0</v>
      </c>
      <c r="T82" s="38">
        <f t="shared" ref="T82" si="557">SUM(T83:T89)</f>
        <v>0</v>
      </c>
      <c r="U82" s="38">
        <f t="shared" ref="U82" si="558">SUM(U83:U89)</f>
        <v>0</v>
      </c>
      <c r="V82" s="38">
        <f t="shared" ref="V82" si="559">SUM(V83:V89)</f>
        <v>0</v>
      </c>
      <c r="W82" s="38">
        <f t="shared" ref="W82" si="560">SUM(W83:W89)</f>
        <v>0</v>
      </c>
      <c r="X82" s="38">
        <f t="shared" ref="X82" si="561">SUM(X83:X89)</f>
        <v>0</v>
      </c>
      <c r="Y82" s="38">
        <f t="shared" ref="Y82" si="562">SUM(Y83:Y89)</f>
        <v>0</v>
      </c>
      <c r="Z82" s="38">
        <f t="shared" ref="Z82" si="563">SUM(Z83:Z89)</f>
        <v>0</v>
      </c>
      <c r="AA82" s="38">
        <f t="shared" ref="AA82" si="564">SUM(AA83:AA89)</f>
        <v>0</v>
      </c>
      <c r="AB82" s="38">
        <f t="shared" ref="AB82" si="565">SUM(AB83:AB89)</f>
        <v>0</v>
      </c>
      <c r="AC82" s="38">
        <f t="shared" ref="AC82" si="566">SUM(AC83:AC89)</f>
        <v>0</v>
      </c>
      <c r="AD82" s="38">
        <f t="shared" ref="AD82" si="567">SUM(AD83:AD89)</f>
        <v>0</v>
      </c>
      <c r="AE82" s="38">
        <f t="shared" ref="AE82" si="568">SUM(AE83:AE89)</f>
        <v>0</v>
      </c>
      <c r="AF82" s="38">
        <f t="shared" ref="AF82" si="569">SUM(AF83:AF89)</f>
        <v>0</v>
      </c>
      <c r="AG82" s="38">
        <f t="shared" ref="AG82" si="570">SUM(AG83:AG89)</f>
        <v>0</v>
      </c>
      <c r="AH82" s="38">
        <f t="shared" ref="AH82" si="571">SUM(AH83:AH89)</f>
        <v>0</v>
      </c>
      <c r="AI82" s="38">
        <f t="shared" ref="AI82" si="572">SUM(AI83:AI89)</f>
        <v>0</v>
      </c>
      <c r="AJ82" s="38">
        <f t="shared" ref="AJ82" si="573">SUM(AJ83:AJ89)</f>
        <v>0</v>
      </c>
      <c r="AK82" s="38">
        <f t="shared" ref="AK82" si="574">SUM(AK83:AK89)</f>
        <v>0</v>
      </c>
      <c r="AL82" s="38">
        <f t="shared" ref="AL82" si="575">SUM(AL83:AL89)</f>
        <v>0</v>
      </c>
      <c r="AM82" s="38">
        <f t="shared" ref="AM82" si="576">SUM(AM83:AM89)</f>
        <v>0</v>
      </c>
      <c r="AN82" s="38">
        <f t="shared" ref="AN82" si="577">SUM(AN83:AN89)</f>
        <v>0</v>
      </c>
      <c r="AO82" s="38">
        <f t="shared" ref="AO82" si="578">SUM(AO83:AO89)</f>
        <v>0</v>
      </c>
      <c r="AP82" s="38">
        <f t="shared" ref="AP82" si="579">SUM(AP83:AP89)</f>
        <v>0</v>
      </c>
      <c r="AQ82" s="38">
        <f t="shared" ref="AQ82" si="580">SUM(AQ83:AQ89)</f>
        <v>0</v>
      </c>
      <c r="AR82" s="38">
        <f t="shared" ref="AR82" si="581">SUM(AR83:AR89)</f>
        <v>0</v>
      </c>
      <c r="AS82" s="38">
        <f t="shared" ref="AS82" si="582">SUM(AS83:AS89)</f>
        <v>0</v>
      </c>
      <c r="AT82" s="38">
        <f t="shared" ref="AT82" si="583">SUM(AT83:AT89)</f>
        <v>0</v>
      </c>
      <c r="AU82" s="38">
        <f t="shared" ref="AU82" si="584">SUM(AU83:AU89)</f>
        <v>0</v>
      </c>
      <c r="AV82" s="38">
        <f t="shared" si="544"/>
        <v>0</v>
      </c>
      <c r="AW82" s="578">
        <f t="shared" si="539"/>
        <v>0</v>
      </c>
      <c r="AX82" s="201"/>
      <c r="AY82" s="641">
        <f t="shared" ref="AY82" si="585">SUM(AY83:AY89)</f>
        <v>0</v>
      </c>
      <c r="AZ82" s="622">
        <f t="shared" si="540"/>
        <v>0</v>
      </c>
      <c r="BA82" s="38">
        <f t="shared" ref="BA82" si="586">SUM(BA83:BA89)</f>
        <v>0</v>
      </c>
      <c r="BB82" s="622">
        <f t="shared" si="541"/>
        <v>0</v>
      </c>
      <c r="BC82" s="38">
        <f t="shared" ref="BC82" si="587">SUM(BC83:BC89)</f>
        <v>0</v>
      </c>
      <c r="BD82" s="622">
        <f t="shared" si="542"/>
        <v>0</v>
      </c>
      <c r="BE82" s="38">
        <f t="shared" ref="BE82" si="588">SUM(BE83:BE89)</f>
        <v>0</v>
      </c>
      <c r="BF82" s="631">
        <f t="shared" si="543"/>
        <v>0</v>
      </c>
      <c r="BG82" s="201"/>
      <c r="BH82" s="39"/>
      <c r="BI82" s="39"/>
      <c r="BJ82" s="39"/>
      <c r="BK82" s="39"/>
      <c r="BL82" s="39"/>
      <c r="BM82" s="39"/>
      <c r="BN82" s="39"/>
      <c r="BO82" s="39"/>
      <c r="BP82" s="39"/>
    </row>
    <row r="83" spans="1:68">
      <c r="A83" s="182"/>
      <c r="B83" s="73"/>
      <c r="C83" s="69">
        <v>11.1</v>
      </c>
      <c r="D83" s="68"/>
      <c r="E83" s="68" t="s">
        <v>104</v>
      </c>
      <c r="F83" s="69"/>
      <c r="G83" s="74"/>
      <c r="H83" s="20">
        <v>0</v>
      </c>
      <c r="I83" s="20">
        <v>0</v>
      </c>
      <c r="J83" s="20">
        <v>0</v>
      </c>
      <c r="K83" s="20">
        <v>0</v>
      </c>
      <c r="L83" s="20">
        <v>0</v>
      </c>
      <c r="M83" s="20">
        <v>0</v>
      </c>
      <c r="N83" s="20">
        <v>0</v>
      </c>
      <c r="O83" s="20">
        <v>0</v>
      </c>
      <c r="P83" s="20">
        <v>0</v>
      </c>
      <c r="Q83" s="20">
        <v>0</v>
      </c>
      <c r="R83" s="20">
        <v>0</v>
      </c>
      <c r="S83" s="20">
        <v>0</v>
      </c>
      <c r="T83" s="20">
        <v>0</v>
      </c>
      <c r="U83" s="20">
        <v>0</v>
      </c>
      <c r="V83" s="20">
        <v>0</v>
      </c>
      <c r="W83" s="20">
        <v>0</v>
      </c>
      <c r="X83" s="20">
        <v>0</v>
      </c>
      <c r="Y83" s="20">
        <v>0</v>
      </c>
      <c r="Z83" s="20">
        <v>0</v>
      </c>
      <c r="AA83" s="20">
        <v>0</v>
      </c>
      <c r="AB83" s="20">
        <v>0</v>
      </c>
      <c r="AC83" s="20">
        <v>0</v>
      </c>
      <c r="AD83" s="20">
        <v>0</v>
      </c>
      <c r="AE83" s="20">
        <v>0</v>
      </c>
      <c r="AF83" s="20">
        <v>0</v>
      </c>
      <c r="AG83" s="20">
        <v>0</v>
      </c>
      <c r="AH83" s="20">
        <v>0</v>
      </c>
      <c r="AI83" s="20">
        <v>0</v>
      </c>
      <c r="AJ83" s="20">
        <v>0</v>
      </c>
      <c r="AK83" s="20">
        <v>0</v>
      </c>
      <c r="AL83" s="20">
        <v>0</v>
      </c>
      <c r="AM83" s="20">
        <v>0</v>
      </c>
      <c r="AN83" s="20">
        <v>0</v>
      </c>
      <c r="AO83" s="20">
        <v>0</v>
      </c>
      <c r="AP83" s="20">
        <v>0</v>
      </c>
      <c r="AQ83" s="20">
        <v>0</v>
      </c>
      <c r="AR83" s="20">
        <v>0</v>
      </c>
      <c r="AS83" s="20">
        <v>0</v>
      </c>
      <c r="AT83" s="20">
        <v>0</v>
      </c>
      <c r="AU83" s="20">
        <v>0</v>
      </c>
      <c r="AV83" s="20">
        <f t="shared" si="544"/>
        <v>0</v>
      </c>
      <c r="AW83" s="578">
        <f t="shared" si="539"/>
        <v>0</v>
      </c>
      <c r="AX83" s="187"/>
      <c r="AY83" s="602">
        <v>0</v>
      </c>
      <c r="AZ83" s="622">
        <f t="shared" si="540"/>
        <v>0</v>
      </c>
      <c r="BA83" s="20">
        <v>0</v>
      </c>
      <c r="BB83" s="622">
        <f t="shared" si="541"/>
        <v>0</v>
      </c>
      <c r="BC83" s="20">
        <v>0</v>
      </c>
      <c r="BD83" s="622">
        <f t="shared" si="542"/>
        <v>0</v>
      </c>
      <c r="BE83" s="20">
        <v>0</v>
      </c>
      <c r="BF83" s="631">
        <f t="shared" si="543"/>
        <v>0</v>
      </c>
      <c r="BG83" s="187"/>
      <c r="BH83" s="40"/>
      <c r="BI83" s="40"/>
      <c r="BJ83" s="40"/>
      <c r="BK83" s="40"/>
      <c r="BL83" s="40"/>
      <c r="BM83" s="40"/>
      <c r="BN83" s="40"/>
      <c r="BO83" s="40"/>
      <c r="BP83" s="40"/>
    </row>
    <row r="84" spans="1:68">
      <c r="A84" s="182"/>
      <c r="B84" s="73"/>
      <c r="C84" s="69">
        <v>11.2</v>
      </c>
      <c r="D84" s="68"/>
      <c r="E84" s="68" t="s">
        <v>105</v>
      </c>
      <c r="F84" s="69"/>
      <c r="G84" s="74"/>
      <c r="H84" s="20">
        <v>0</v>
      </c>
      <c r="I84" s="20">
        <v>0</v>
      </c>
      <c r="J84" s="20">
        <v>0</v>
      </c>
      <c r="K84" s="20">
        <v>0</v>
      </c>
      <c r="L84" s="20">
        <v>0</v>
      </c>
      <c r="M84" s="20">
        <v>0</v>
      </c>
      <c r="N84" s="20">
        <v>0</v>
      </c>
      <c r="O84" s="20">
        <v>0</v>
      </c>
      <c r="P84" s="20">
        <v>0</v>
      </c>
      <c r="Q84" s="20">
        <v>0</v>
      </c>
      <c r="R84" s="20">
        <v>0</v>
      </c>
      <c r="S84" s="20">
        <v>0</v>
      </c>
      <c r="T84" s="20">
        <v>0</v>
      </c>
      <c r="U84" s="20">
        <v>0</v>
      </c>
      <c r="V84" s="20">
        <v>0</v>
      </c>
      <c r="W84" s="20">
        <v>0</v>
      </c>
      <c r="X84" s="20">
        <v>0</v>
      </c>
      <c r="Y84" s="20">
        <v>0</v>
      </c>
      <c r="Z84" s="20">
        <v>0</v>
      </c>
      <c r="AA84" s="20">
        <v>0</v>
      </c>
      <c r="AB84" s="20">
        <v>0</v>
      </c>
      <c r="AC84" s="20">
        <v>0</v>
      </c>
      <c r="AD84" s="20">
        <v>0</v>
      </c>
      <c r="AE84" s="20">
        <v>0</v>
      </c>
      <c r="AF84" s="20">
        <v>0</v>
      </c>
      <c r="AG84" s="20">
        <v>0</v>
      </c>
      <c r="AH84" s="20">
        <v>0</v>
      </c>
      <c r="AI84" s="20">
        <v>0</v>
      </c>
      <c r="AJ84" s="20">
        <v>0</v>
      </c>
      <c r="AK84" s="20">
        <v>0</v>
      </c>
      <c r="AL84" s="20">
        <v>0</v>
      </c>
      <c r="AM84" s="20">
        <v>0</v>
      </c>
      <c r="AN84" s="20">
        <v>0</v>
      </c>
      <c r="AO84" s="20">
        <v>0</v>
      </c>
      <c r="AP84" s="20">
        <v>0</v>
      </c>
      <c r="AQ84" s="20">
        <v>0</v>
      </c>
      <c r="AR84" s="20">
        <v>0</v>
      </c>
      <c r="AS84" s="20">
        <v>0</v>
      </c>
      <c r="AT84" s="20">
        <v>0</v>
      </c>
      <c r="AU84" s="20">
        <v>0</v>
      </c>
      <c r="AV84" s="20">
        <f t="shared" si="544"/>
        <v>0</v>
      </c>
      <c r="AW84" s="578">
        <f t="shared" si="539"/>
        <v>0</v>
      </c>
      <c r="AX84" s="187"/>
      <c r="AY84" s="602">
        <v>0</v>
      </c>
      <c r="AZ84" s="622">
        <f t="shared" si="540"/>
        <v>0</v>
      </c>
      <c r="BA84" s="20">
        <v>0</v>
      </c>
      <c r="BB84" s="622">
        <f t="shared" si="541"/>
        <v>0</v>
      </c>
      <c r="BC84" s="20">
        <v>0</v>
      </c>
      <c r="BD84" s="622">
        <f t="shared" si="542"/>
        <v>0</v>
      </c>
      <c r="BE84" s="20">
        <v>0</v>
      </c>
      <c r="BF84" s="631">
        <f t="shared" si="543"/>
        <v>0</v>
      </c>
      <c r="BG84" s="187"/>
      <c r="BH84" s="40"/>
      <c r="BI84" s="40"/>
      <c r="BJ84" s="40"/>
      <c r="BK84" s="40"/>
      <c r="BL84" s="40"/>
      <c r="BM84" s="40"/>
      <c r="BN84" s="40"/>
      <c r="BO84" s="40"/>
      <c r="BP84" s="40"/>
    </row>
    <row r="85" spans="1:68">
      <c r="A85" s="182"/>
      <c r="B85" s="73"/>
      <c r="C85" s="69">
        <v>11.3</v>
      </c>
      <c r="D85" s="68"/>
      <c r="E85" s="68" t="s">
        <v>106</v>
      </c>
      <c r="F85" s="69"/>
      <c r="G85" s="74"/>
      <c r="H85" s="20">
        <v>0</v>
      </c>
      <c r="I85" s="20">
        <v>0</v>
      </c>
      <c r="J85" s="20">
        <v>0</v>
      </c>
      <c r="K85" s="20">
        <v>0</v>
      </c>
      <c r="L85" s="20">
        <v>0</v>
      </c>
      <c r="M85" s="20">
        <v>0</v>
      </c>
      <c r="N85" s="20">
        <v>0</v>
      </c>
      <c r="O85" s="20">
        <v>0</v>
      </c>
      <c r="P85" s="20">
        <v>0</v>
      </c>
      <c r="Q85" s="20">
        <v>0</v>
      </c>
      <c r="R85" s="20">
        <v>0</v>
      </c>
      <c r="S85" s="20">
        <v>0</v>
      </c>
      <c r="T85" s="20">
        <v>0</v>
      </c>
      <c r="U85" s="20">
        <v>0</v>
      </c>
      <c r="V85" s="20">
        <v>0</v>
      </c>
      <c r="W85" s="20">
        <v>0</v>
      </c>
      <c r="X85" s="20">
        <v>0</v>
      </c>
      <c r="Y85" s="20">
        <v>0</v>
      </c>
      <c r="Z85" s="20">
        <v>0</v>
      </c>
      <c r="AA85" s="20">
        <v>0</v>
      </c>
      <c r="AB85" s="20">
        <v>0</v>
      </c>
      <c r="AC85" s="20">
        <v>0</v>
      </c>
      <c r="AD85" s="20">
        <v>0</v>
      </c>
      <c r="AE85" s="20">
        <v>0</v>
      </c>
      <c r="AF85" s="20">
        <v>0</v>
      </c>
      <c r="AG85" s="20">
        <v>0</v>
      </c>
      <c r="AH85" s="20">
        <v>0</v>
      </c>
      <c r="AI85" s="20">
        <v>0</v>
      </c>
      <c r="AJ85" s="20">
        <v>0</v>
      </c>
      <c r="AK85" s="20">
        <v>0</v>
      </c>
      <c r="AL85" s="20">
        <v>0</v>
      </c>
      <c r="AM85" s="20">
        <v>0</v>
      </c>
      <c r="AN85" s="20">
        <v>0</v>
      </c>
      <c r="AO85" s="20">
        <v>0</v>
      </c>
      <c r="AP85" s="20">
        <v>0</v>
      </c>
      <c r="AQ85" s="20">
        <v>0</v>
      </c>
      <c r="AR85" s="20">
        <v>0</v>
      </c>
      <c r="AS85" s="20">
        <v>0</v>
      </c>
      <c r="AT85" s="20">
        <v>0</v>
      </c>
      <c r="AU85" s="20">
        <v>0</v>
      </c>
      <c r="AV85" s="20">
        <f t="shared" si="544"/>
        <v>0</v>
      </c>
      <c r="AW85" s="578">
        <f t="shared" si="539"/>
        <v>0</v>
      </c>
      <c r="AX85" s="187"/>
      <c r="AY85" s="602">
        <v>0</v>
      </c>
      <c r="AZ85" s="622">
        <f t="shared" si="540"/>
        <v>0</v>
      </c>
      <c r="BA85" s="20">
        <v>0</v>
      </c>
      <c r="BB85" s="622">
        <f t="shared" si="541"/>
        <v>0</v>
      </c>
      <c r="BC85" s="20">
        <v>0</v>
      </c>
      <c r="BD85" s="622">
        <f t="shared" si="542"/>
        <v>0</v>
      </c>
      <c r="BE85" s="20">
        <v>0</v>
      </c>
      <c r="BF85" s="631">
        <f t="shared" si="543"/>
        <v>0</v>
      </c>
      <c r="BG85" s="187"/>
      <c r="BH85" s="40"/>
      <c r="BI85" s="40"/>
      <c r="BJ85" s="40"/>
      <c r="BK85" s="40"/>
      <c r="BL85" s="40"/>
      <c r="BM85" s="40"/>
      <c r="BN85" s="40"/>
      <c r="BO85" s="40"/>
      <c r="BP85" s="40"/>
    </row>
    <row r="86" spans="1:68">
      <c r="A86" s="182"/>
      <c r="B86" s="73"/>
      <c r="C86" s="69">
        <v>11.4</v>
      </c>
      <c r="D86" s="68"/>
      <c r="E86" s="68" t="s">
        <v>44</v>
      </c>
      <c r="F86" s="69"/>
      <c r="G86" s="74"/>
      <c r="H86" s="20">
        <v>0</v>
      </c>
      <c r="I86" s="20">
        <v>0</v>
      </c>
      <c r="J86" s="20">
        <v>0</v>
      </c>
      <c r="K86" s="20">
        <v>0</v>
      </c>
      <c r="L86" s="20">
        <v>0</v>
      </c>
      <c r="M86" s="20">
        <v>0</v>
      </c>
      <c r="N86" s="20">
        <v>0</v>
      </c>
      <c r="O86" s="20">
        <v>0</v>
      </c>
      <c r="P86" s="20">
        <v>0</v>
      </c>
      <c r="Q86" s="20">
        <v>0</v>
      </c>
      <c r="R86" s="20">
        <v>0</v>
      </c>
      <c r="S86" s="20">
        <v>0</v>
      </c>
      <c r="T86" s="20">
        <v>0</v>
      </c>
      <c r="U86" s="20">
        <v>0</v>
      </c>
      <c r="V86" s="20">
        <v>0</v>
      </c>
      <c r="W86" s="20">
        <v>0</v>
      </c>
      <c r="X86" s="20">
        <v>0</v>
      </c>
      <c r="Y86" s="20">
        <v>0</v>
      </c>
      <c r="Z86" s="20">
        <v>0</v>
      </c>
      <c r="AA86" s="20">
        <v>0</v>
      </c>
      <c r="AB86" s="20">
        <v>0</v>
      </c>
      <c r="AC86" s="20">
        <v>0</v>
      </c>
      <c r="AD86" s="20">
        <v>0</v>
      </c>
      <c r="AE86" s="20">
        <v>0</v>
      </c>
      <c r="AF86" s="20">
        <v>0</v>
      </c>
      <c r="AG86" s="20">
        <v>0</v>
      </c>
      <c r="AH86" s="20">
        <v>0</v>
      </c>
      <c r="AI86" s="20">
        <v>0</v>
      </c>
      <c r="AJ86" s="20">
        <v>0</v>
      </c>
      <c r="AK86" s="20">
        <v>0</v>
      </c>
      <c r="AL86" s="20">
        <v>0</v>
      </c>
      <c r="AM86" s="20">
        <v>0</v>
      </c>
      <c r="AN86" s="20">
        <v>0</v>
      </c>
      <c r="AO86" s="20">
        <v>0</v>
      </c>
      <c r="AP86" s="20">
        <v>0</v>
      </c>
      <c r="AQ86" s="20">
        <v>0</v>
      </c>
      <c r="AR86" s="20">
        <v>0</v>
      </c>
      <c r="AS86" s="20">
        <v>0</v>
      </c>
      <c r="AT86" s="20">
        <v>0</v>
      </c>
      <c r="AU86" s="20">
        <v>0</v>
      </c>
      <c r="AV86" s="20">
        <f t="shared" si="544"/>
        <v>0</v>
      </c>
      <c r="AW86" s="578">
        <f t="shared" si="539"/>
        <v>0</v>
      </c>
      <c r="AX86" s="187"/>
      <c r="AY86" s="602">
        <v>0</v>
      </c>
      <c r="AZ86" s="622">
        <f t="shared" si="540"/>
        <v>0</v>
      </c>
      <c r="BA86" s="20">
        <v>0</v>
      </c>
      <c r="BB86" s="622">
        <f t="shared" si="541"/>
        <v>0</v>
      </c>
      <c r="BC86" s="20">
        <v>0</v>
      </c>
      <c r="BD86" s="622">
        <f t="shared" si="542"/>
        <v>0</v>
      </c>
      <c r="BE86" s="20">
        <v>0</v>
      </c>
      <c r="BF86" s="631">
        <f t="shared" si="543"/>
        <v>0</v>
      </c>
      <c r="BG86" s="187"/>
      <c r="BH86" s="40"/>
      <c r="BI86" s="40"/>
      <c r="BJ86" s="40"/>
      <c r="BK86" s="40"/>
      <c r="BL86" s="40"/>
      <c r="BM86" s="40"/>
      <c r="BN86" s="40"/>
      <c r="BO86" s="40"/>
      <c r="BP86" s="40"/>
    </row>
    <row r="87" spans="1:68">
      <c r="A87" s="182"/>
      <c r="B87" s="73"/>
      <c r="C87" s="69">
        <v>11.5</v>
      </c>
      <c r="D87" s="68"/>
      <c r="E87" s="68" t="s">
        <v>70</v>
      </c>
      <c r="F87" s="69"/>
      <c r="G87" s="74"/>
      <c r="H87" s="20">
        <v>0</v>
      </c>
      <c r="I87" s="20">
        <v>0</v>
      </c>
      <c r="J87" s="20">
        <v>0</v>
      </c>
      <c r="K87" s="20">
        <v>0</v>
      </c>
      <c r="L87" s="20">
        <v>0</v>
      </c>
      <c r="M87" s="20">
        <v>0</v>
      </c>
      <c r="N87" s="20">
        <v>0</v>
      </c>
      <c r="O87" s="20">
        <v>0</v>
      </c>
      <c r="P87" s="20">
        <v>0</v>
      </c>
      <c r="Q87" s="20">
        <v>0</v>
      </c>
      <c r="R87" s="20">
        <v>0</v>
      </c>
      <c r="S87" s="20">
        <v>0</v>
      </c>
      <c r="T87" s="20">
        <v>0</v>
      </c>
      <c r="U87" s="20">
        <v>0</v>
      </c>
      <c r="V87" s="20">
        <v>0</v>
      </c>
      <c r="W87" s="20">
        <v>0</v>
      </c>
      <c r="X87" s="20">
        <v>0</v>
      </c>
      <c r="Y87" s="20">
        <v>0</v>
      </c>
      <c r="Z87" s="20">
        <v>0</v>
      </c>
      <c r="AA87" s="20">
        <v>0</v>
      </c>
      <c r="AB87" s="20">
        <v>0</v>
      </c>
      <c r="AC87" s="20">
        <v>0</v>
      </c>
      <c r="AD87" s="20">
        <v>0</v>
      </c>
      <c r="AE87" s="20">
        <v>0</v>
      </c>
      <c r="AF87" s="20">
        <v>0</v>
      </c>
      <c r="AG87" s="20">
        <v>0</v>
      </c>
      <c r="AH87" s="20">
        <v>0</v>
      </c>
      <c r="AI87" s="20">
        <v>0</v>
      </c>
      <c r="AJ87" s="20">
        <v>0</v>
      </c>
      <c r="AK87" s="20">
        <v>0</v>
      </c>
      <c r="AL87" s="20">
        <v>0</v>
      </c>
      <c r="AM87" s="20">
        <v>0</v>
      </c>
      <c r="AN87" s="20">
        <v>0</v>
      </c>
      <c r="AO87" s="20">
        <v>0</v>
      </c>
      <c r="AP87" s="20">
        <v>0</v>
      </c>
      <c r="AQ87" s="20">
        <v>0</v>
      </c>
      <c r="AR87" s="20">
        <v>0</v>
      </c>
      <c r="AS87" s="20">
        <v>0</v>
      </c>
      <c r="AT87" s="20">
        <v>0</v>
      </c>
      <c r="AU87" s="20">
        <v>0</v>
      </c>
      <c r="AV87" s="20">
        <f t="shared" si="544"/>
        <v>0</v>
      </c>
      <c r="AW87" s="578">
        <f t="shared" si="539"/>
        <v>0</v>
      </c>
      <c r="AX87" s="187"/>
      <c r="AY87" s="602">
        <v>0</v>
      </c>
      <c r="AZ87" s="622">
        <f t="shared" si="540"/>
        <v>0</v>
      </c>
      <c r="BA87" s="20">
        <v>0</v>
      </c>
      <c r="BB87" s="622">
        <f t="shared" si="541"/>
        <v>0</v>
      </c>
      <c r="BC87" s="20">
        <v>0</v>
      </c>
      <c r="BD87" s="622">
        <f t="shared" si="542"/>
        <v>0</v>
      </c>
      <c r="BE87" s="20">
        <v>0</v>
      </c>
      <c r="BF87" s="631">
        <f t="shared" si="543"/>
        <v>0</v>
      </c>
      <c r="BG87" s="187"/>
      <c r="BH87" s="40"/>
      <c r="BI87" s="40"/>
      <c r="BJ87" s="40"/>
      <c r="BK87" s="40"/>
      <c r="BL87" s="40"/>
      <c r="BM87" s="40"/>
      <c r="BN87" s="40"/>
      <c r="BO87" s="40"/>
      <c r="BP87" s="40"/>
    </row>
    <row r="88" spans="1:68">
      <c r="A88" s="182"/>
      <c r="B88" s="73"/>
      <c r="C88" s="69">
        <v>11.6</v>
      </c>
      <c r="D88" s="68"/>
      <c r="E88" s="68" t="s">
        <v>72</v>
      </c>
      <c r="F88" s="69"/>
      <c r="G88" s="74"/>
      <c r="H88" s="20">
        <v>0</v>
      </c>
      <c r="I88" s="20">
        <v>0</v>
      </c>
      <c r="J88" s="20">
        <v>0</v>
      </c>
      <c r="K88" s="20">
        <v>0</v>
      </c>
      <c r="L88" s="20">
        <v>0</v>
      </c>
      <c r="M88" s="20">
        <v>0</v>
      </c>
      <c r="N88" s="20">
        <v>0</v>
      </c>
      <c r="O88" s="20">
        <v>0</v>
      </c>
      <c r="P88" s="20">
        <v>0</v>
      </c>
      <c r="Q88" s="20">
        <v>0</v>
      </c>
      <c r="R88" s="20">
        <v>0</v>
      </c>
      <c r="S88" s="20">
        <v>0</v>
      </c>
      <c r="T88" s="20">
        <v>0</v>
      </c>
      <c r="U88" s="20">
        <v>0</v>
      </c>
      <c r="V88" s="20">
        <v>0</v>
      </c>
      <c r="W88" s="20">
        <v>0</v>
      </c>
      <c r="X88" s="20">
        <v>0</v>
      </c>
      <c r="Y88" s="20">
        <v>0</v>
      </c>
      <c r="Z88" s="20">
        <v>0</v>
      </c>
      <c r="AA88" s="20">
        <v>0</v>
      </c>
      <c r="AB88" s="20">
        <v>0</v>
      </c>
      <c r="AC88" s="20">
        <v>0</v>
      </c>
      <c r="AD88" s="20">
        <v>0</v>
      </c>
      <c r="AE88" s="20">
        <v>0</v>
      </c>
      <c r="AF88" s="20">
        <v>0</v>
      </c>
      <c r="AG88" s="20">
        <v>0</v>
      </c>
      <c r="AH88" s="20">
        <v>0</v>
      </c>
      <c r="AI88" s="20">
        <v>0</v>
      </c>
      <c r="AJ88" s="20">
        <v>0</v>
      </c>
      <c r="AK88" s="20">
        <v>0</v>
      </c>
      <c r="AL88" s="20">
        <v>0</v>
      </c>
      <c r="AM88" s="20">
        <v>0</v>
      </c>
      <c r="AN88" s="20">
        <v>0</v>
      </c>
      <c r="AO88" s="20">
        <v>0</v>
      </c>
      <c r="AP88" s="20">
        <v>0</v>
      </c>
      <c r="AQ88" s="20">
        <v>0</v>
      </c>
      <c r="AR88" s="20">
        <v>0</v>
      </c>
      <c r="AS88" s="20">
        <v>0</v>
      </c>
      <c r="AT88" s="20">
        <v>0</v>
      </c>
      <c r="AU88" s="20">
        <v>0</v>
      </c>
      <c r="AV88" s="20">
        <f t="shared" si="544"/>
        <v>0</v>
      </c>
      <c r="AW88" s="578">
        <f t="shared" si="539"/>
        <v>0</v>
      </c>
      <c r="AX88" s="187"/>
      <c r="AY88" s="602">
        <v>0</v>
      </c>
      <c r="AZ88" s="622">
        <f t="shared" si="540"/>
        <v>0</v>
      </c>
      <c r="BA88" s="20">
        <v>0</v>
      </c>
      <c r="BB88" s="622">
        <f t="shared" si="541"/>
        <v>0</v>
      </c>
      <c r="BC88" s="20">
        <v>0</v>
      </c>
      <c r="BD88" s="622">
        <f t="shared" si="542"/>
        <v>0</v>
      </c>
      <c r="BE88" s="20">
        <v>0</v>
      </c>
      <c r="BF88" s="631">
        <f t="shared" si="543"/>
        <v>0</v>
      </c>
      <c r="BG88" s="187"/>
      <c r="BH88" s="40"/>
      <c r="BI88" s="40"/>
      <c r="BJ88" s="40"/>
      <c r="BK88" s="40"/>
      <c r="BL88" s="40"/>
      <c r="BM88" s="40"/>
      <c r="BN88" s="40"/>
      <c r="BO88" s="40"/>
      <c r="BP88" s="40"/>
    </row>
    <row r="89" spans="1:68">
      <c r="A89" s="182"/>
      <c r="B89" s="73"/>
      <c r="C89" s="69">
        <v>11.7</v>
      </c>
      <c r="D89" s="68"/>
      <c r="E89" s="68" t="s">
        <v>31</v>
      </c>
      <c r="F89" s="69"/>
      <c r="G89" s="74"/>
      <c r="H89" s="20">
        <v>0</v>
      </c>
      <c r="I89" s="20">
        <v>0</v>
      </c>
      <c r="J89" s="20">
        <v>0</v>
      </c>
      <c r="K89" s="20">
        <v>0</v>
      </c>
      <c r="L89" s="20">
        <v>0</v>
      </c>
      <c r="M89" s="20">
        <v>0</v>
      </c>
      <c r="N89" s="20">
        <v>0</v>
      </c>
      <c r="O89" s="20">
        <v>0</v>
      </c>
      <c r="P89" s="20">
        <v>0</v>
      </c>
      <c r="Q89" s="20">
        <v>0</v>
      </c>
      <c r="R89" s="20">
        <v>0</v>
      </c>
      <c r="S89" s="20">
        <v>0</v>
      </c>
      <c r="T89" s="20">
        <v>0</v>
      </c>
      <c r="U89" s="20">
        <v>0</v>
      </c>
      <c r="V89" s="20">
        <v>0</v>
      </c>
      <c r="W89" s="20">
        <v>0</v>
      </c>
      <c r="X89" s="20">
        <v>0</v>
      </c>
      <c r="Y89" s="20">
        <v>0</v>
      </c>
      <c r="Z89" s="20">
        <v>0</v>
      </c>
      <c r="AA89" s="20">
        <v>0</v>
      </c>
      <c r="AB89" s="20">
        <v>0</v>
      </c>
      <c r="AC89" s="20">
        <v>0</v>
      </c>
      <c r="AD89" s="20">
        <v>0</v>
      </c>
      <c r="AE89" s="20">
        <v>0</v>
      </c>
      <c r="AF89" s="20">
        <v>0</v>
      </c>
      <c r="AG89" s="20">
        <v>0</v>
      </c>
      <c r="AH89" s="20">
        <v>0</v>
      </c>
      <c r="AI89" s="20">
        <v>0</v>
      </c>
      <c r="AJ89" s="20">
        <v>0</v>
      </c>
      <c r="AK89" s="20">
        <v>0</v>
      </c>
      <c r="AL89" s="20">
        <v>0</v>
      </c>
      <c r="AM89" s="20">
        <v>0</v>
      </c>
      <c r="AN89" s="20">
        <v>0</v>
      </c>
      <c r="AO89" s="20">
        <v>0</v>
      </c>
      <c r="AP89" s="20">
        <v>0</v>
      </c>
      <c r="AQ89" s="20">
        <v>0</v>
      </c>
      <c r="AR89" s="20">
        <v>0</v>
      </c>
      <c r="AS89" s="20">
        <v>0</v>
      </c>
      <c r="AT89" s="20">
        <v>0</v>
      </c>
      <c r="AU89" s="20">
        <v>0</v>
      </c>
      <c r="AV89" s="20">
        <f t="shared" si="544"/>
        <v>0</v>
      </c>
      <c r="AW89" s="578">
        <f t="shared" si="539"/>
        <v>0</v>
      </c>
      <c r="AX89" s="187"/>
      <c r="AY89" s="602">
        <v>0</v>
      </c>
      <c r="AZ89" s="622">
        <f t="shared" si="540"/>
        <v>0</v>
      </c>
      <c r="BA89" s="20">
        <v>0</v>
      </c>
      <c r="BB89" s="622">
        <f t="shared" si="541"/>
        <v>0</v>
      </c>
      <c r="BC89" s="20">
        <v>0</v>
      </c>
      <c r="BD89" s="622">
        <f t="shared" si="542"/>
        <v>0</v>
      </c>
      <c r="BE89" s="20">
        <v>0</v>
      </c>
      <c r="BF89" s="631">
        <f t="shared" si="543"/>
        <v>0</v>
      </c>
      <c r="BG89" s="187"/>
      <c r="BH89" s="40"/>
      <c r="BI89" s="40"/>
      <c r="BJ89" s="40"/>
      <c r="BK89" s="40"/>
      <c r="BL89" s="40"/>
      <c r="BM89" s="40"/>
      <c r="BN89" s="40"/>
      <c r="BO89" s="40"/>
      <c r="BP89" s="40"/>
    </row>
    <row r="90" spans="1:68" ht="15">
      <c r="A90" s="182"/>
      <c r="B90" s="71">
        <v>12</v>
      </c>
      <c r="C90" s="65"/>
      <c r="D90" s="64" t="s">
        <v>107</v>
      </c>
      <c r="E90" s="64"/>
      <c r="F90" s="65"/>
      <c r="G90" s="66"/>
      <c r="H90" s="38">
        <f t="shared" ref="H90" si="589">SUM(H91:H93,H100,H103,H106,H121,H125:H127)</f>
        <v>0</v>
      </c>
      <c r="I90" s="38">
        <f t="shared" ref="I90" si="590">SUM(I91:I93,I100,I103,I106,I121,I125:I127)</f>
        <v>0</v>
      </c>
      <c r="J90" s="38">
        <f t="shared" ref="J90" si="591">SUM(J91:J93,J100,J103,J106,J121,J125:J127)</f>
        <v>0</v>
      </c>
      <c r="K90" s="38">
        <f t="shared" ref="K90" si="592">SUM(K91:K93,K100,K103,K106,K121,K125:K127)</f>
        <v>0</v>
      </c>
      <c r="L90" s="38">
        <f t="shared" ref="L90" si="593">SUM(L91:L93,L100,L103,L106,L121,L125:L127)</f>
        <v>0</v>
      </c>
      <c r="M90" s="38">
        <f t="shared" ref="M90" si="594">SUM(M91:M93,M100,M103,M106,M121,M125:M127)</f>
        <v>0</v>
      </c>
      <c r="N90" s="38">
        <f t="shared" ref="N90" si="595">SUM(N91:N93,N100,N103,N106,N121,N125:N127)</f>
        <v>0</v>
      </c>
      <c r="O90" s="38">
        <f t="shared" ref="O90" si="596">SUM(O91:O93,O100,O103,O106,O121,O125:O127)</f>
        <v>0</v>
      </c>
      <c r="P90" s="38">
        <f t="shared" ref="P90" si="597">SUM(P91:P93,P100,P103,P106,P121,P125:P127)</f>
        <v>0</v>
      </c>
      <c r="Q90" s="38">
        <f t="shared" ref="Q90" si="598">SUM(Q91:Q93,Q100,Q103,Q106,Q121,Q125:Q127)</f>
        <v>0</v>
      </c>
      <c r="R90" s="38">
        <f t="shared" ref="R90" si="599">SUM(R91:R93,R100,R103,R106,R121,R125:R127)</f>
        <v>0</v>
      </c>
      <c r="S90" s="38">
        <f t="shared" ref="S90" si="600">SUM(S91:S93,S100,S103,S106,S121,S125:S127)</f>
        <v>0</v>
      </c>
      <c r="T90" s="38">
        <f t="shared" ref="T90" si="601">SUM(T91:T93,T100,T103,T106,T121,T125:T127)</f>
        <v>0</v>
      </c>
      <c r="U90" s="38">
        <f t="shared" ref="U90" si="602">SUM(U91:U93,U100,U103,U106,U121,U125:U127)</f>
        <v>0</v>
      </c>
      <c r="V90" s="38">
        <f t="shared" ref="V90" si="603">SUM(V91:V93,V100,V103,V106,V121,V125:V127)</f>
        <v>0</v>
      </c>
      <c r="W90" s="38">
        <f t="shared" ref="W90" si="604">SUM(W91:W93,W100,W103,W106,W121,W125:W127)</f>
        <v>0</v>
      </c>
      <c r="X90" s="38">
        <f t="shared" ref="X90" si="605">SUM(X91:X93,X100,X103,X106,X121,X125:X127)</f>
        <v>0</v>
      </c>
      <c r="Y90" s="38">
        <f t="shared" ref="Y90" si="606">SUM(Y91:Y93,Y100,Y103,Y106,Y121,Y125:Y127)</f>
        <v>0</v>
      </c>
      <c r="Z90" s="38">
        <f t="shared" ref="Z90" si="607">SUM(Z91:Z93,Z100,Z103,Z106,Z121,Z125:Z127)</f>
        <v>0</v>
      </c>
      <c r="AA90" s="38">
        <f t="shared" ref="AA90" si="608">SUM(AA91:AA93,AA100,AA103,AA106,AA121,AA125:AA127)</f>
        <v>0</v>
      </c>
      <c r="AB90" s="38">
        <f t="shared" ref="AB90" si="609">SUM(AB91:AB93,AB100,AB103,AB106,AB121,AB125:AB127)</f>
        <v>0</v>
      </c>
      <c r="AC90" s="38">
        <f t="shared" ref="AC90" si="610">SUM(AC91:AC93,AC100,AC103,AC106,AC121,AC125:AC127)</f>
        <v>0</v>
      </c>
      <c r="AD90" s="38">
        <f t="shared" ref="AD90" si="611">SUM(AD91:AD93,AD100,AD103,AD106,AD121,AD125:AD127)</f>
        <v>0</v>
      </c>
      <c r="AE90" s="38">
        <f t="shared" ref="AE90" si="612">SUM(AE91:AE93,AE100,AE103,AE106,AE121,AE125:AE127)</f>
        <v>0</v>
      </c>
      <c r="AF90" s="38">
        <f t="shared" ref="AF90" si="613">SUM(AF91:AF93,AF100,AF103,AF106,AF121,AF125:AF127)</f>
        <v>0</v>
      </c>
      <c r="AG90" s="38">
        <f t="shared" ref="AG90" si="614">SUM(AG91:AG93,AG100,AG103,AG106,AG121,AG125:AG127)</f>
        <v>0</v>
      </c>
      <c r="AH90" s="38">
        <f t="shared" ref="AH90" si="615">SUM(AH91:AH93,AH100,AH103,AH106,AH121,AH125:AH127)</f>
        <v>0</v>
      </c>
      <c r="AI90" s="38">
        <f t="shared" ref="AI90" si="616">SUM(AI91:AI93,AI100,AI103,AI106,AI121,AI125:AI127)</f>
        <v>0</v>
      </c>
      <c r="AJ90" s="38">
        <f t="shared" ref="AJ90" si="617">SUM(AJ91:AJ93,AJ100,AJ103,AJ106,AJ121,AJ125:AJ127)</f>
        <v>0</v>
      </c>
      <c r="AK90" s="38">
        <f t="shared" ref="AK90" si="618">SUM(AK91:AK93,AK100,AK103,AK106,AK121,AK125:AK127)</f>
        <v>0</v>
      </c>
      <c r="AL90" s="38">
        <f t="shared" ref="AL90" si="619">SUM(AL91:AL93,AL100,AL103,AL106,AL121,AL125:AL127)</f>
        <v>0</v>
      </c>
      <c r="AM90" s="38">
        <f t="shared" ref="AM90" si="620">SUM(AM91:AM93,AM100,AM103,AM106,AM121,AM125:AM127)</f>
        <v>0</v>
      </c>
      <c r="AN90" s="38">
        <f t="shared" ref="AN90" si="621">SUM(AN91:AN93,AN100,AN103,AN106,AN121,AN125:AN127)</f>
        <v>0</v>
      </c>
      <c r="AO90" s="38">
        <f t="shared" ref="AO90" si="622">SUM(AO91:AO93,AO100,AO103,AO106,AO121,AO125:AO127)</f>
        <v>0</v>
      </c>
      <c r="AP90" s="38">
        <f t="shared" ref="AP90" si="623">SUM(AP91:AP93,AP100,AP103,AP106,AP121,AP125:AP127)</f>
        <v>0</v>
      </c>
      <c r="AQ90" s="38">
        <f t="shared" ref="AQ90" si="624">SUM(AQ91:AQ93,AQ100,AQ103,AQ106,AQ121,AQ125:AQ127)</f>
        <v>0</v>
      </c>
      <c r="AR90" s="38">
        <f t="shared" ref="AR90" si="625">SUM(AR91:AR93,AR100,AR103,AR106,AR121,AR125:AR127)</f>
        <v>0</v>
      </c>
      <c r="AS90" s="38">
        <f t="shared" ref="AS90" si="626">SUM(AS91:AS93,AS100,AS103,AS106,AS121,AS125:AS127)</f>
        <v>0</v>
      </c>
      <c r="AT90" s="38">
        <f t="shared" ref="AT90" si="627">SUM(AT91:AT93,AT100,AT103,AT106,AT121,AT125:AT127)</f>
        <v>0</v>
      </c>
      <c r="AU90" s="38">
        <f t="shared" ref="AU90" si="628">SUM(AU91:AU93,AU100,AU103,AU106,AU121,AU125:AU127)</f>
        <v>0</v>
      </c>
      <c r="AV90" s="38">
        <f t="shared" si="544"/>
        <v>0</v>
      </c>
      <c r="AW90" s="578">
        <f t="shared" si="539"/>
        <v>0</v>
      </c>
      <c r="AX90" s="201"/>
      <c r="AY90" s="641">
        <f t="shared" ref="AY90" si="629">SUM(AY91:AY93,AY100,AY103,AY106,AY121,AY125:AY127)</f>
        <v>0</v>
      </c>
      <c r="AZ90" s="622">
        <f t="shared" si="540"/>
        <v>0</v>
      </c>
      <c r="BA90" s="38">
        <f t="shared" ref="BA90" si="630">SUM(BA91:BA93,BA100,BA103,BA106,BA121,BA125:BA127)</f>
        <v>0</v>
      </c>
      <c r="BB90" s="622">
        <f t="shared" si="541"/>
        <v>0</v>
      </c>
      <c r="BC90" s="38">
        <f t="shared" ref="BC90" si="631">SUM(BC91:BC93,BC100,BC103,BC106,BC121,BC125:BC127)</f>
        <v>0</v>
      </c>
      <c r="BD90" s="622">
        <f t="shared" si="542"/>
        <v>0</v>
      </c>
      <c r="BE90" s="38">
        <f t="shared" ref="BE90" si="632">SUM(BE91:BE93,BE100,BE103,BE106,BE121,BE125:BE127)</f>
        <v>0</v>
      </c>
      <c r="BF90" s="631">
        <f t="shared" si="543"/>
        <v>0</v>
      </c>
      <c r="BG90" s="201"/>
      <c r="BH90" s="39"/>
      <c r="BI90" s="39"/>
      <c r="BJ90" s="39"/>
      <c r="BK90" s="39"/>
      <c r="BL90" s="39"/>
      <c r="BM90" s="39"/>
      <c r="BN90" s="39"/>
      <c r="BO90" s="39"/>
      <c r="BP90" s="39"/>
    </row>
    <row r="91" spans="1:68">
      <c r="A91" s="182"/>
      <c r="B91" s="73"/>
      <c r="C91" s="69">
        <v>12.1</v>
      </c>
      <c r="D91" s="68"/>
      <c r="E91" s="68" t="s">
        <v>108</v>
      </c>
      <c r="F91" s="69"/>
      <c r="G91" s="74"/>
      <c r="H91" s="20">
        <v>0</v>
      </c>
      <c r="I91" s="20">
        <v>0</v>
      </c>
      <c r="J91" s="20">
        <v>0</v>
      </c>
      <c r="K91" s="20">
        <v>0</v>
      </c>
      <c r="L91" s="20">
        <v>0</v>
      </c>
      <c r="M91" s="20">
        <v>0</v>
      </c>
      <c r="N91" s="20">
        <v>0</v>
      </c>
      <c r="O91" s="20">
        <v>0</v>
      </c>
      <c r="P91" s="20">
        <v>0</v>
      </c>
      <c r="Q91" s="20">
        <v>0</v>
      </c>
      <c r="R91" s="20">
        <v>0</v>
      </c>
      <c r="S91" s="20">
        <v>0</v>
      </c>
      <c r="T91" s="20">
        <v>0</v>
      </c>
      <c r="U91" s="20">
        <v>0</v>
      </c>
      <c r="V91" s="20">
        <v>0</v>
      </c>
      <c r="W91" s="20">
        <v>0</v>
      </c>
      <c r="X91" s="20">
        <v>0</v>
      </c>
      <c r="Y91" s="20">
        <v>0</v>
      </c>
      <c r="Z91" s="20">
        <v>0</v>
      </c>
      <c r="AA91" s="20">
        <v>0</v>
      </c>
      <c r="AB91" s="20">
        <v>0</v>
      </c>
      <c r="AC91" s="20">
        <v>0</v>
      </c>
      <c r="AD91" s="20">
        <v>0</v>
      </c>
      <c r="AE91" s="20">
        <v>0</v>
      </c>
      <c r="AF91" s="20">
        <v>0</v>
      </c>
      <c r="AG91" s="20">
        <v>0</v>
      </c>
      <c r="AH91" s="20">
        <v>0</v>
      </c>
      <c r="AI91" s="20">
        <v>0</v>
      </c>
      <c r="AJ91" s="20">
        <v>0</v>
      </c>
      <c r="AK91" s="20">
        <v>0</v>
      </c>
      <c r="AL91" s="20">
        <v>0</v>
      </c>
      <c r="AM91" s="20">
        <v>0</v>
      </c>
      <c r="AN91" s="20">
        <v>0</v>
      </c>
      <c r="AO91" s="20">
        <v>0</v>
      </c>
      <c r="AP91" s="20">
        <v>0</v>
      </c>
      <c r="AQ91" s="20">
        <v>0</v>
      </c>
      <c r="AR91" s="20">
        <v>0</v>
      </c>
      <c r="AS91" s="20">
        <v>0</v>
      </c>
      <c r="AT91" s="20">
        <v>0</v>
      </c>
      <c r="AU91" s="20">
        <v>0</v>
      </c>
      <c r="AV91" s="20">
        <f t="shared" si="544"/>
        <v>0</v>
      </c>
      <c r="AW91" s="578">
        <f t="shared" si="539"/>
        <v>0</v>
      </c>
      <c r="AX91" s="187"/>
      <c r="AY91" s="602">
        <v>0</v>
      </c>
      <c r="AZ91" s="622">
        <f t="shared" si="540"/>
        <v>0</v>
      </c>
      <c r="BA91" s="20">
        <v>0</v>
      </c>
      <c r="BB91" s="622">
        <f t="shared" si="541"/>
        <v>0</v>
      </c>
      <c r="BC91" s="20">
        <v>0</v>
      </c>
      <c r="BD91" s="622">
        <f t="shared" si="542"/>
        <v>0</v>
      </c>
      <c r="BE91" s="20">
        <v>0</v>
      </c>
      <c r="BF91" s="631">
        <f t="shared" si="543"/>
        <v>0</v>
      </c>
      <c r="BG91" s="187"/>
      <c r="BH91" s="40"/>
      <c r="BI91" s="40"/>
      <c r="BJ91" s="40"/>
      <c r="BK91" s="40"/>
      <c r="BL91" s="40"/>
      <c r="BM91" s="40"/>
      <c r="BN91" s="40"/>
      <c r="BO91" s="40"/>
      <c r="BP91" s="40"/>
    </row>
    <row r="92" spans="1:68">
      <c r="A92" s="182"/>
      <c r="B92" s="73"/>
      <c r="C92" s="69">
        <v>12.2</v>
      </c>
      <c r="D92" s="69"/>
      <c r="E92" s="69" t="s">
        <v>109</v>
      </c>
      <c r="F92" s="69"/>
      <c r="G92" s="74"/>
      <c r="H92" s="20">
        <v>0</v>
      </c>
      <c r="I92" s="20">
        <v>0</v>
      </c>
      <c r="J92" s="20">
        <v>0</v>
      </c>
      <c r="K92" s="20">
        <v>0</v>
      </c>
      <c r="L92" s="20">
        <v>0</v>
      </c>
      <c r="M92" s="20">
        <v>0</v>
      </c>
      <c r="N92" s="20">
        <v>0</v>
      </c>
      <c r="O92" s="20">
        <v>0</v>
      </c>
      <c r="P92" s="20">
        <v>0</v>
      </c>
      <c r="Q92" s="20">
        <v>0</v>
      </c>
      <c r="R92" s="20">
        <v>0</v>
      </c>
      <c r="S92" s="20">
        <v>0</v>
      </c>
      <c r="T92" s="20">
        <v>0</v>
      </c>
      <c r="U92" s="20">
        <v>0</v>
      </c>
      <c r="V92" s="20">
        <v>0</v>
      </c>
      <c r="W92" s="20">
        <v>0</v>
      </c>
      <c r="X92" s="20">
        <v>0</v>
      </c>
      <c r="Y92" s="20">
        <v>0</v>
      </c>
      <c r="Z92" s="20">
        <v>0</v>
      </c>
      <c r="AA92" s="20">
        <v>0</v>
      </c>
      <c r="AB92" s="20">
        <v>0</v>
      </c>
      <c r="AC92" s="20">
        <v>0</v>
      </c>
      <c r="AD92" s="20">
        <v>0</v>
      </c>
      <c r="AE92" s="20">
        <v>0</v>
      </c>
      <c r="AF92" s="20">
        <v>0</v>
      </c>
      <c r="AG92" s="20">
        <v>0</v>
      </c>
      <c r="AH92" s="20">
        <v>0</v>
      </c>
      <c r="AI92" s="20">
        <v>0</v>
      </c>
      <c r="AJ92" s="20">
        <v>0</v>
      </c>
      <c r="AK92" s="20">
        <v>0</v>
      </c>
      <c r="AL92" s="20">
        <v>0</v>
      </c>
      <c r="AM92" s="20">
        <v>0</v>
      </c>
      <c r="AN92" s="20">
        <v>0</v>
      </c>
      <c r="AO92" s="20">
        <v>0</v>
      </c>
      <c r="AP92" s="20">
        <v>0</v>
      </c>
      <c r="AQ92" s="20">
        <v>0</v>
      </c>
      <c r="AR92" s="20">
        <v>0</v>
      </c>
      <c r="AS92" s="20">
        <v>0</v>
      </c>
      <c r="AT92" s="20">
        <v>0</v>
      </c>
      <c r="AU92" s="20">
        <v>0</v>
      </c>
      <c r="AV92" s="20">
        <f t="shared" si="544"/>
        <v>0</v>
      </c>
      <c r="AW92" s="578">
        <f t="shared" si="539"/>
        <v>0</v>
      </c>
      <c r="AX92" s="187"/>
      <c r="AY92" s="602">
        <v>0</v>
      </c>
      <c r="AZ92" s="622">
        <f t="shared" si="540"/>
        <v>0</v>
      </c>
      <c r="BA92" s="20">
        <v>0</v>
      </c>
      <c r="BB92" s="622">
        <f t="shared" si="541"/>
        <v>0</v>
      </c>
      <c r="BC92" s="20">
        <v>0</v>
      </c>
      <c r="BD92" s="622">
        <f t="shared" si="542"/>
        <v>0</v>
      </c>
      <c r="BE92" s="20">
        <v>0</v>
      </c>
      <c r="BF92" s="631">
        <f t="shared" si="543"/>
        <v>0</v>
      </c>
      <c r="BG92" s="187"/>
      <c r="BH92" s="40"/>
      <c r="BI92" s="40"/>
      <c r="BJ92" s="40"/>
      <c r="BK92" s="40"/>
      <c r="BL92" s="40"/>
      <c r="BM92" s="40"/>
      <c r="BN92" s="40"/>
      <c r="BO92" s="40"/>
      <c r="BP92" s="40"/>
    </row>
    <row r="93" spans="1:68">
      <c r="A93" s="182"/>
      <c r="B93" s="73"/>
      <c r="C93" s="69">
        <v>12.3</v>
      </c>
      <c r="D93" s="68"/>
      <c r="E93" s="68" t="s">
        <v>110</v>
      </c>
      <c r="F93" s="69"/>
      <c r="G93" s="74"/>
      <c r="H93" s="38">
        <f t="shared" ref="H93" si="633">SUM(H94,H97)</f>
        <v>0</v>
      </c>
      <c r="I93" s="38">
        <f t="shared" ref="I93" si="634">SUM(I94,I97)</f>
        <v>0</v>
      </c>
      <c r="J93" s="38">
        <f t="shared" ref="J93" si="635">SUM(J94,J97)</f>
        <v>0</v>
      </c>
      <c r="K93" s="38">
        <f t="shared" ref="K93" si="636">SUM(K94,K97)</f>
        <v>0</v>
      </c>
      <c r="L93" s="38">
        <f t="shared" ref="L93" si="637">SUM(L94,L97)</f>
        <v>0</v>
      </c>
      <c r="M93" s="38">
        <f t="shared" ref="M93" si="638">SUM(M94,M97)</f>
        <v>0</v>
      </c>
      <c r="N93" s="38">
        <f t="shared" ref="N93" si="639">SUM(N94,N97)</f>
        <v>0</v>
      </c>
      <c r="O93" s="38">
        <f t="shared" ref="O93" si="640">SUM(O94,O97)</f>
        <v>0</v>
      </c>
      <c r="P93" s="38">
        <f t="shared" ref="P93" si="641">SUM(P94,P97)</f>
        <v>0</v>
      </c>
      <c r="Q93" s="38">
        <f t="shared" ref="Q93" si="642">SUM(Q94,Q97)</f>
        <v>0</v>
      </c>
      <c r="R93" s="38">
        <f t="shared" ref="R93" si="643">SUM(R94,R97)</f>
        <v>0</v>
      </c>
      <c r="S93" s="38">
        <f t="shared" ref="S93" si="644">SUM(S94,S97)</f>
        <v>0</v>
      </c>
      <c r="T93" s="38">
        <f t="shared" ref="T93" si="645">SUM(T94,T97)</f>
        <v>0</v>
      </c>
      <c r="U93" s="38">
        <f t="shared" ref="U93" si="646">SUM(U94,U97)</f>
        <v>0</v>
      </c>
      <c r="V93" s="38">
        <f t="shared" ref="V93" si="647">SUM(V94,V97)</f>
        <v>0</v>
      </c>
      <c r="W93" s="38">
        <f t="shared" ref="W93" si="648">SUM(W94,W97)</f>
        <v>0</v>
      </c>
      <c r="X93" s="38">
        <f t="shared" ref="X93" si="649">SUM(X94,X97)</f>
        <v>0</v>
      </c>
      <c r="Y93" s="38">
        <f t="shared" ref="Y93" si="650">SUM(Y94,Y97)</f>
        <v>0</v>
      </c>
      <c r="Z93" s="38">
        <f t="shared" ref="Z93" si="651">SUM(Z94,Z97)</f>
        <v>0</v>
      </c>
      <c r="AA93" s="38">
        <f t="shared" ref="AA93" si="652">SUM(AA94,AA97)</f>
        <v>0</v>
      </c>
      <c r="AB93" s="38">
        <f t="shared" ref="AB93" si="653">SUM(AB94,AB97)</f>
        <v>0</v>
      </c>
      <c r="AC93" s="38">
        <f t="shared" ref="AC93" si="654">SUM(AC94,AC97)</f>
        <v>0</v>
      </c>
      <c r="AD93" s="38">
        <f t="shared" ref="AD93" si="655">SUM(AD94,AD97)</f>
        <v>0</v>
      </c>
      <c r="AE93" s="38">
        <f t="shared" ref="AE93" si="656">SUM(AE94,AE97)</f>
        <v>0</v>
      </c>
      <c r="AF93" s="38">
        <f t="shared" ref="AF93" si="657">SUM(AF94,AF97)</f>
        <v>0</v>
      </c>
      <c r="AG93" s="38">
        <f t="shared" ref="AG93" si="658">SUM(AG94,AG97)</f>
        <v>0</v>
      </c>
      <c r="AH93" s="38">
        <f t="shared" ref="AH93" si="659">SUM(AH94,AH97)</f>
        <v>0</v>
      </c>
      <c r="AI93" s="38">
        <f t="shared" ref="AI93" si="660">SUM(AI94,AI97)</f>
        <v>0</v>
      </c>
      <c r="AJ93" s="38">
        <f t="shared" ref="AJ93" si="661">SUM(AJ94,AJ97)</f>
        <v>0</v>
      </c>
      <c r="AK93" s="38">
        <f t="shared" ref="AK93" si="662">SUM(AK94,AK97)</f>
        <v>0</v>
      </c>
      <c r="AL93" s="38">
        <f t="shared" ref="AL93" si="663">SUM(AL94,AL97)</f>
        <v>0</v>
      </c>
      <c r="AM93" s="38">
        <f t="shared" ref="AM93" si="664">SUM(AM94,AM97)</f>
        <v>0</v>
      </c>
      <c r="AN93" s="38">
        <f t="shared" ref="AN93" si="665">SUM(AN94,AN97)</f>
        <v>0</v>
      </c>
      <c r="AO93" s="38">
        <f t="shared" ref="AO93" si="666">SUM(AO94,AO97)</f>
        <v>0</v>
      </c>
      <c r="AP93" s="38">
        <f t="shared" ref="AP93" si="667">SUM(AP94,AP97)</f>
        <v>0</v>
      </c>
      <c r="AQ93" s="38">
        <f t="shared" ref="AQ93" si="668">SUM(AQ94,AQ97)</f>
        <v>0</v>
      </c>
      <c r="AR93" s="38">
        <f t="shared" ref="AR93" si="669">SUM(AR94,AR97)</f>
        <v>0</v>
      </c>
      <c r="AS93" s="38">
        <f t="shared" ref="AS93" si="670">SUM(AS94,AS97)</f>
        <v>0</v>
      </c>
      <c r="AT93" s="38">
        <f t="shared" ref="AT93" si="671">SUM(AT94,AT97)</f>
        <v>0</v>
      </c>
      <c r="AU93" s="38">
        <f t="shared" ref="AU93" si="672">SUM(AU94,AU97)</f>
        <v>0</v>
      </c>
      <c r="AV93" s="38">
        <f t="shared" si="544"/>
        <v>0</v>
      </c>
      <c r="AW93" s="578">
        <f t="shared" si="539"/>
        <v>0</v>
      </c>
      <c r="AX93" s="201"/>
      <c r="AY93" s="641">
        <f t="shared" ref="AY93" si="673">SUM(AY94,AY97)</f>
        <v>0</v>
      </c>
      <c r="AZ93" s="622">
        <f t="shared" si="540"/>
        <v>0</v>
      </c>
      <c r="BA93" s="38">
        <f t="shared" ref="BA93" si="674">SUM(BA94,BA97)</f>
        <v>0</v>
      </c>
      <c r="BB93" s="622">
        <f t="shared" si="541"/>
        <v>0</v>
      </c>
      <c r="BC93" s="38">
        <f t="shared" ref="BC93" si="675">SUM(BC94,BC97)</f>
        <v>0</v>
      </c>
      <c r="BD93" s="622">
        <f t="shared" si="542"/>
        <v>0</v>
      </c>
      <c r="BE93" s="38">
        <f t="shared" ref="BE93" si="676">SUM(BE94,BE97)</f>
        <v>0</v>
      </c>
      <c r="BF93" s="631">
        <f t="shared" si="543"/>
        <v>0</v>
      </c>
      <c r="BG93" s="201"/>
      <c r="BH93" s="39"/>
      <c r="BI93" s="39"/>
      <c r="BJ93" s="39"/>
      <c r="BK93" s="39"/>
      <c r="BL93" s="39"/>
      <c r="BM93" s="39"/>
      <c r="BN93" s="39"/>
      <c r="BO93" s="39"/>
      <c r="BP93" s="39"/>
    </row>
    <row r="94" spans="1:68">
      <c r="A94" s="182"/>
      <c r="B94" s="73"/>
      <c r="C94" s="69"/>
      <c r="D94" s="69" t="s">
        <v>111</v>
      </c>
      <c r="E94" s="68"/>
      <c r="F94" s="68" t="s">
        <v>53</v>
      </c>
      <c r="G94" s="68"/>
      <c r="H94" s="38">
        <f t="shared" ref="H94" si="677">SUM(H95:H96)</f>
        <v>0</v>
      </c>
      <c r="I94" s="38">
        <f t="shared" ref="I94" si="678">SUM(I95:I96)</f>
        <v>0</v>
      </c>
      <c r="J94" s="38">
        <f t="shared" ref="J94" si="679">SUM(J95:J96)</f>
        <v>0</v>
      </c>
      <c r="K94" s="38">
        <f t="shared" ref="K94" si="680">SUM(K95:K96)</f>
        <v>0</v>
      </c>
      <c r="L94" s="38">
        <f t="shared" ref="L94" si="681">SUM(L95:L96)</f>
        <v>0</v>
      </c>
      <c r="M94" s="38">
        <f t="shared" ref="M94" si="682">SUM(M95:M96)</f>
        <v>0</v>
      </c>
      <c r="N94" s="38">
        <f t="shared" ref="N94" si="683">SUM(N95:N96)</f>
        <v>0</v>
      </c>
      <c r="O94" s="38">
        <f t="shared" ref="O94" si="684">SUM(O95:O96)</f>
        <v>0</v>
      </c>
      <c r="P94" s="38">
        <f t="shared" ref="P94" si="685">SUM(P95:P96)</f>
        <v>0</v>
      </c>
      <c r="Q94" s="38">
        <f t="shared" ref="Q94" si="686">SUM(Q95:Q96)</f>
        <v>0</v>
      </c>
      <c r="R94" s="38">
        <f t="shared" ref="R94" si="687">SUM(R95:R96)</f>
        <v>0</v>
      </c>
      <c r="S94" s="38">
        <f t="shared" ref="S94" si="688">SUM(S95:S96)</f>
        <v>0</v>
      </c>
      <c r="T94" s="38">
        <f t="shared" ref="T94" si="689">SUM(T95:T96)</f>
        <v>0</v>
      </c>
      <c r="U94" s="38">
        <f t="shared" ref="U94" si="690">SUM(U95:U96)</f>
        <v>0</v>
      </c>
      <c r="V94" s="38">
        <f t="shared" ref="V94" si="691">SUM(V95:V96)</f>
        <v>0</v>
      </c>
      <c r="W94" s="38">
        <f t="shared" ref="W94" si="692">SUM(W95:W96)</f>
        <v>0</v>
      </c>
      <c r="X94" s="38">
        <f t="shared" ref="X94" si="693">SUM(X95:X96)</f>
        <v>0</v>
      </c>
      <c r="Y94" s="38">
        <f t="shared" ref="Y94" si="694">SUM(Y95:Y96)</f>
        <v>0</v>
      </c>
      <c r="Z94" s="38">
        <f t="shared" ref="Z94" si="695">SUM(Z95:Z96)</f>
        <v>0</v>
      </c>
      <c r="AA94" s="38">
        <f t="shared" ref="AA94" si="696">SUM(AA95:AA96)</f>
        <v>0</v>
      </c>
      <c r="AB94" s="38">
        <f t="shared" ref="AB94" si="697">SUM(AB95:AB96)</f>
        <v>0</v>
      </c>
      <c r="AC94" s="38">
        <f t="shared" ref="AC94" si="698">SUM(AC95:AC96)</f>
        <v>0</v>
      </c>
      <c r="AD94" s="38">
        <f t="shared" ref="AD94" si="699">SUM(AD95:AD96)</f>
        <v>0</v>
      </c>
      <c r="AE94" s="38">
        <f t="shared" ref="AE94" si="700">SUM(AE95:AE96)</f>
        <v>0</v>
      </c>
      <c r="AF94" s="38">
        <f t="shared" ref="AF94" si="701">SUM(AF95:AF96)</f>
        <v>0</v>
      </c>
      <c r="AG94" s="38">
        <f t="shared" ref="AG94" si="702">SUM(AG95:AG96)</f>
        <v>0</v>
      </c>
      <c r="AH94" s="38">
        <f t="shared" ref="AH94" si="703">SUM(AH95:AH96)</f>
        <v>0</v>
      </c>
      <c r="AI94" s="38">
        <f t="shared" ref="AI94" si="704">SUM(AI95:AI96)</f>
        <v>0</v>
      </c>
      <c r="AJ94" s="38">
        <f t="shared" ref="AJ94" si="705">SUM(AJ95:AJ96)</f>
        <v>0</v>
      </c>
      <c r="AK94" s="38">
        <f t="shared" ref="AK94" si="706">SUM(AK95:AK96)</f>
        <v>0</v>
      </c>
      <c r="AL94" s="38">
        <f t="shared" ref="AL94" si="707">SUM(AL95:AL96)</f>
        <v>0</v>
      </c>
      <c r="AM94" s="38">
        <f t="shared" ref="AM94" si="708">SUM(AM95:AM96)</f>
        <v>0</v>
      </c>
      <c r="AN94" s="38">
        <f t="shared" ref="AN94" si="709">SUM(AN95:AN96)</f>
        <v>0</v>
      </c>
      <c r="AO94" s="38">
        <f t="shared" ref="AO94" si="710">SUM(AO95:AO96)</f>
        <v>0</v>
      </c>
      <c r="AP94" s="38">
        <f t="shared" ref="AP94" si="711">SUM(AP95:AP96)</f>
        <v>0</v>
      </c>
      <c r="AQ94" s="38">
        <f t="shared" ref="AQ94" si="712">SUM(AQ95:AQ96)</f>
        <v>0</v>
      </c>
      <c r="AR94" s="38">
        <f t="shared" ref="AR94" si="713">SUM(AR95:AR96)</f>
        <v>0</v>
      </c>
      <c r="AS94" s="38">
        <f t="shared" ref="AS94" si="714">SUM(AS95:AS96)</f>
        <v>0</v>
      </c>
      <c r="AT94" s="38">
        <f t="shared" ref="AT94" si="715">SUM(AT95:AT96)</f>
        <v>0</v>
      </c>
      <c r="AU94" s="38">
        <f t="shared" ref="AU94" si="716">SUM(AU95:AU96)</f>
        <v>0</v>
      </c>
      <c r="AV94" s="38">
        <f t="shared" si="544"/>
        <v>0</v>
      </c>
      <c r="AW94" s="578">
        <f t="shared" si="539"/>
        <v>0</v>
      </c>
      <c r="AX94" s="201"/>
      <c r="AY94" s="641">
        <f t="shared" ref="AY94" si="717">SUM(AY95:AY96)</f>
        <v>0</v>
      </c>
      <c r="AZ94" s="622">
        <f t="shared" si="540"/>
        <v>0</v>
      </c>
      <c r="BA94" s="38">
        <f t="shared" ref="BA94" si="718">SUM(BA95:BA96)</f>
        <v>0</v>
      </c>
      <c r="BB94" s="622">
        <f t="shared" si="541"/>
        <v>0</v>
      </c>
      <c r="BC94" s="38">
        <f t="shared" ref="BC94" si="719">SUM(BC95:BC96)</f>
        <v>0</v>
      </c>
      <c r="BD94" s="622">
        <f t="shared" si="542"/>
        <v>0</v>
      </c>
      <c r="BE94" s="38">
        <f t="shared" ref="BE94" si="720">SUM(BE95:BE96)</f>
        <v>0</v>
      </c>
      <c r="BF94" s="631">
        <f t="shared" si="543"/>
        <v>0</v>
      </c>
      <c r="BG94" s="201"/>
      <c r="BH94" s="39"/>
      <c r="BI94" s="39"/>
      <c r="BJ94" s="39"/>
      <c r="BK94" s="39"/>
      <c r="BL94" s="39"/>
      <c r="BM94" s="39"/>
      <c r="BN94" s="39"/>
      <c r="BO94" s="39"/>
      <c r="BP94" s="39"/>
    </row>
    <row r="95" spans="1:68">
      <c r="A95" s="182"/>
      <c r="B95" s="73"/>
      <c r="C95" s="69"/>
      <c r="D95" s="69"/>
      <c r="E95" s="69" t="s">
        <v>112</v>
      </c>
      <c r="F95" s="68"/>
      <c r="G95" s="68" t="s">
        <v>64</v>
      </c>
      <c r="H95" s="20">
        <v>0</v>
      </c>
      <c r="I95" s="20">
        <v>0</v>
      </c>
      <c r="J95" s="20">
        <v>0</v>
      </c>
      <c r="K95" s="20">
        <v>0</v>
      </c>
      <c r="L95" s="20">
        <v>0</v>
      </c>
      <c r="M95" s="20">
        <v>0</v>
      </c>
      <c r="N95" s="20">
        <v>0</v>
      </c>
      <c r="O95" s="20">
        <v>0</v>
      </c>
      <c r="P95" s="20">
        <v>0</v>
      </c>
      <c r="Q95" s="20">
        <v>0</v>
      </c>
      <c r="R95" s="20">
        <v>0</v>
      </c>
      <c r="S95" s="20">
        <v>0</v>
      </c>
      <c r="T95" s="20">
        <v>0</v>
      </c>
      <c r="U95" s="20">
        <v>0</v>
      </c>
      <c r="V95" s="20">
        <v>0</v>
      </c>
      <c r="W95" s="20">
        <v>0</v>
      </c>
      <c r="X95" s="20">
        <v>0</v>
      </c>
      <c r="Y95" s="20">
        <v>0</v>
      </c>
      <c r="Z95" s="20">
        <v>0</v>
      </c>
      <c r="AA95" s="20">
        <v>0</v>
      </c>
      <c r="AB95" s="20">
        <v>0</v>
      </c>
      <c r="AC95" s="20">
        <v>0</v>
      </c>
      <c r="AD95" s="20">
        <v>0</v>
      </c>
      <c r="AE95" s="20">
        <v>0</v>
      </c>
      <c r="AF95" s="20">
        <v>0</v>
      </c>
      <c r="AG95" s="20">
        <v>0</v>
      </c>
      <c r="AH95" s="20">
        <v>0</v>
      </c>
      <c r="AI95" s="20">
        <v>0</v>
      </c>
      <c r="AJ95" s="20">
        <v>0</v>
      </c>
      <c r="AK95" s="20">
        <v>0</v>
      </c>
      <c r="AL95" s="20">
        <v>0</v>
      </c>
      <c r="AM95" s="20">
        <v>0</v>
      </c>
      <c r="AN95" s="20">
        <v>0</v>
      </c>
      <c r="AO95" s="20">
        <v>0</v>
      </c>
      <c r="AP95" s="20">
        <v>0</v>
      </c>
      <c r="AQ95" s="20">
        <v>0</v>
      </c>
      <c r="AR95" s="20">
        <v>0</v>
      </c>
      <c r="AS95" s="20">
        <v>0</v>
      </c>
      <c r="AT95" s="20">
        <v>0</v>
      </c>
      <c r="AU95" s="20">
        <v>0</v>
      </c>
      <c r="AV95" s="20">
        <f t="shared" si="544"/>
        <v>0</v>
      </c>
      <c r="AW95" s="578">
        <f t="shared" si="539"/>
        <v>0</v>
      </c>
      <c r="AX95" s="187"/>
      <c r="AY95" s="602">
        <v>0</v>
      </c>
      <c r="AZ95" s="622">
        <f t="shared" si="540"/>
        <v>0</v>
      </c>
      <c r="BA95" s="20">
        <v>0</v>
      </c>
      <c r="BB95" s="622">
        <f t="shared" si="541"/>
        <v>0</v>
      </c>
      <c r="BC95" s="20">
        <v>0</v>
      </c>
      <c r="BD95" s="622">
        <f t="shared" si="542"/>
        <v>0</v>
      </c>
      <c r="BE95" s="20">
        <v>0</v>
      </c>
      <c r="BF95" s="631">
        <f t="shared" si="543"/>
        <v>0</v>
      </c>
      <c r="BG95" s="187"/>
      <c r="BH95" s="40"/>
      <c r="BI95" s="40"/>
      <c r="BJ95" s="40"/>
      <c r="BK95" s="40"/>
      <c r="BL95" s="40"/>
      <c r="BM95" s="40"/>
      <c r="BN95" s="40"/>
      <c r="BO95" s="40"/>
      <c r="BP95" s="40"/>
    </row>
    <row r="96" spans="1:68">
      <c r="A96" s="182"/>
      <c r="B96" s="73"/>
      <c r="C96" s="69"/>
      <c r="D96" s="69"/>
      <c r="E96" s="69" t="s">
        <v>113</v>
      </c>
      <c r="F96" s="68"/>
      <c r="G96" s="68" t="s">
        <v>66</v>
      </c>
      <c r="H96" s="20">
        <v>0</v>
      </c>
      <c r="I96" s="20">
        <v>0</v>
      </c>
      <c r="J96" s="20">
        <v>0</v>
      </c>
      <c r="K96" s="20">
        <v>0</v>
      </c>
      <c r="L96" s="20">
        <v>0</v>
      </c>
      <c r="M96" s="20">
        <v>0</v>
      </c>
      <c r="N96" s="20">
        <v>0</v>
      </c>
      <c r="O96" s="20">
        <v>0</v>
      </c>
      <c r="P96" s="20">
        <v>0</v>
      </c>
      <c r="Q96" s="20">
        <v>0</v>
      </c>
      <c r="R96" s="20">
        <v>0</v>
      </c>
      <c r="S96" s="20">
        <v>0</v>
      </c>
      <c r="T96" s="20">
        <v>0</v>
      </c>
      <c r="U96" s="20">
        <v>0</v>
      </c>
      <c r="V96" s="20">
        <v>0</v>
      </c>
      <c r="W96" s="20">
        <v>0</v>
      </c>
      <c r="X96" s="20">
        <v>0</v>
      </c>
      <c r="Y96" s="20">
        <v>0</v>
      </c>
      <c r="Z96" s="20">
        <v>0</v>
      </c>
      <c r="AA96" s="20">
        <v>0</v>
      </c>
      <c r="AB96" s="20">
        <v>0</v>
      </c>
      <c r="AC96" s="20">
        <v>0</v>
      </c>
      <c r="AD96" s="20">
        <v>0</v>
      </c>
      <c r="AE96" s="20">
        <v>0</v>
      </c>
      <c r="AF96" s="20">
        <v>0</v>
      </c>
      <c r="AG96" s="20">
        <v>0</v>
      </c>
      <c r="AH96" s="20">
        <v>0</v>
      </c>
      <c r="AI96" s="20">
        <v>0</v>
      </c>
      <c r="AJ96" s="20">
        <v>0</v>
      </c>
      <c r="AK96" s="20">
        <v>0</v>
      </c>
      <c r="AL96" s="20">
        <v>0</v>
      </c>
      <c r="AM96" s="20">
        <v>0</v>
      </c>
      <c r="AN96" s="20">
        <v>0</v>
      </c>
      <c r="AO96" s="20">
        <v>0</v>
      </c>
      <c r="AP96" s="20">
        <v>0</v>
      </c>
      <c r="AQ96" s="20">
        <v>0</v>
      </c>
      <c r="AR96" s="20">
        <v>0</v>
      </c>
      <c r="AS96" s="20">
        <v>0</v>
      </c>
      <c r="AT96" s="20">
        <v>0</v>
      </c>
      <c r="AU96" s="20">
        <v>0</v>
      </c>
      <c r="AV96" s="20">
        <f t="shared" si="544"/>
        <v>0</v>
      </c>
      <c r="AW96" s="578">
        <f t="shared" si="539"/>
        <v>0</v>
      </c>
      <c r="AX96" s="187"/>
      <c r="AY96" s="602">
        <v>0</v>
      </c>
      <c r="AZ96" s="622">
        <f t="shared" si="540"/>
        <v>0</v>
      </c>
      <c r="BA96" s="20">
        <v>0</v>
      </c>
      <c r="BB96" s="622">
        <f t="shared" si="541"/>
        <v>0</v>
      </c>
      <c r="BC96" s="20">
        <v>0</v>
      </c>
      <c r="BD96" s="622">
        <f t="shared" si="542"/>
        <v>0</v>
      </c>
      <c r="BE96" s="20">
        <v>0</v>
      </c>
      <c r="BF96" s="631">
        <f t="shared" si="543"/>
        <v>0</v>
      </c>
      <c r="BG96" s="187"/>
      <c r="BH96" s="40"/>
      <c r="BI96" s="40"/>
      <c r="BJ96" s="40"/>
      <c r="BK96" s="40"/>
      <c r="BL96" s="40"/>
      <c r="BM96" s="40"/>
      <c r="BN96" s="40"/>
      <c r="BO96" s="40"/>
      <c r="BP96" s="40"/>
    </row>
    <row r="97" spans="1:68">
      <c r="A97" s="182"/>
      <c r="B97" s="73"/>
      <c r="C97" s="69"/>
      <c r="D97" s="69" t="s">
        <v>114</v>
      </c>
      <c r="E97" s="68"/>
      <c r="F97" s="68" t="s">
        <v>115</v>
      </c>
      <c r="G97" s="68"/>
      <c r="H97" s="38">
        <f t="shared" ref="H97" si="721">SUM(H98:H99)</f>
        <v>0</v>
      </c>
      <c r="I97" s="38">
        <f t="shared" ref="I97" si="722">SUM(I98:I99)</f>
        <v>0</v>
      </c>
      <c r="J97" s="38">
        <f t="shared" ref="J97" si="723">SUM(J98:J99)</f>
        <v>0</v>
      </c>
      <c r="K97" s="38">
        <f t="shared" ref="K97" si="724">SUM(K98:K99)</f>
        <v>0</v>
      </c>
      <c r="L97" s="38">
        <f t="shared" ref="L97" si="725">SUM(L98:L99)</f>
        <v>0</v>
      </c>
      <c r="M97" s="38">
        <f t="shared" ref="M97" si="726">SUM(M98:M99)</f>
        <v>0</v>
      </c>
      <c r="N97" s="38">
        <f t="shared" ref="N97" si="727">SUM(N98:N99)</f>
        <v>0</v>
      </c>
      <c r="O97" s="38">
        <f t="shared" ref="O97" si="728">SUM(O98:O99)</f>
        <v>0</v>
      </c>
      <c r="P97" s="38">
        <f t="shared" ref="P97" si="729">SUM(P98:P99)</f>
        <v>0</v>
      </c>
      <c r="Q97" s="38">
        <f t="shared" ref="Q97" si="730">SUM(Q98:Q99)</f>
        <v>0</v>
      </c>
      <c r="R97" s="38">
        <f t="shared" ref="R97" si="731">SUM(R98:R99)</f>
        <v>0</v>
      </c>
      <c r="S97" s="38">
        <f t="shared" ref="S97" si="732">SUM(S98:S99)</f>
        <v>0</v>
      </c>
      <c r="T97" s="38">
        <f t="shared" ref="T97" si="733">SUM(T98:T99)</f>
        <v>0</v>
      </c>
      <c r="U97" s="38">
        <f t="shared" ref="U97" si="734">SUM(U98:U99)</f>
        <v>0</v>
      </c>
      <c r="V97" s="38">
        <f t="shared" ref="V97" si="735">SUM(V98:V99)</f>
        <v>0</v>
      </c>
      <c r="W97" s="38">
        <f t="shared" ref="W97" si="736">SUM(W98:W99)</f>
        <v>0</v>
      </c>
      <c r="X97" s="38">
        <f t="shared" ref="X97" si="737">SUM(X98:X99)</f>
        <v>0</v>
      </c>
      <c r="Y97" s="38">
        <f t="shared" ref="Y97" si="738">SUM(Y98:Y99)</f>
        <v>0</v>
      </c>
      <c r="Z97" s="38">
        <f t="shared" ref="Z97" si="739">SUM(Z98:Z99)</f>
        <v>0</v>
      </c>
      <c r="AA97" s="38">
        <f t="shared" ref="AA97" si="740">SUM(AA98:AA99)</f>
        <v>0</v>
      </c>
      <c r="AB97" s="38">
        <f t="shared" ref="AB97" si="741">SUM(AB98:AB99)</f>
        <v>0</v>
      </c>
      <c r="AC97" s="38">
        <f t="shared" ref="AC97" si="742">SUM(AC98:AC99)</f>
        <v>0</v>
      </c>
      <c r="AD97" s="38">
        <f t="shared" ref="AD97" si="743">SUM(AD98:AD99)</f>
        <v>0</v>
      </c>
      <c r="AE97" s="38">
        <f t="shared" ref="AE97" si="744">SUM(AE98:AE99)</f>
        <v>0</v>
      </c>
      <c r="AF97" s="38">
        <f t="shared" ref="AF97" si="745">SUM(AF98:AF99)</f>
        <v>0</v>
      </c>
      <c r="AG97" s="38">
        <f t="shared" ref="AG97" si="746">SUM(AG98:AG99)</f>
        <v>0</v>
      </c>
      <c r="AH97" s="38">
        <f t="shared" ref="AH97" si="747">SUM(AH98:AH99)</f>
        <v>0</v>
      </c>
      <c r="AI97" s="38">
        <f t="shared" ref="AI97" si="748">SUM(AI98:AI99)</f>
        <v>0</v>
      </c>
      <c r="AJ97" s="38">
        <f t="shared" ref="AJ97" si="749">SUM(AJ98:AJ99)</f>
        <v>0</v>
      </c>
      <c r="AK97" s="38">
        <f t="shared" ref="AK97" si="750">SUM(AK98:AK99)</f>
        <v>0</v>
      </c>
      <c r="AL97" s="38">
        <f t="shared" ref="AL97" si="751">SUM(AL98:AL99)</f>
        <v>0</v>
      </c>
      <c r="AM97" s="38">
        <f t="shared" ref="AM97" si="752">SUM(AM98:AM99)</f>
        <v>0</v>
      </c>
      <c r="AN97" s="38">
        <f t="shared" ref="AN97" si="753">SUM(AN98:AN99)</f>
        <v>0</v>
      </c>
      <c r="AO97" s="38">
        <f t="shared" ref="AO97" si="754">SUM(AO98:AO99)</f>
        <v>0</v>
      </c>
      <c r="AP97" s="38">
        <f t="shared" ref="AP97" si="755">SUM(AP98:AP99)</f>
        <v>0</v>
      </c>
      <c r="AQ97" s="38">
        <f t="shared" ref="AQ97" si="756">SUM(AQ98:AQ99)</f>
        <v>0</v>
      </c>
      <c r="AR97" s="38">
        <f t="shared" ref="AR97" si="757">SUM(AR98:AR99)</f>
        <v>0</v>
      </c>
      <c r="AS97" s="38">
        <f t="shared" ref="AS97" si="758">SUM(AS98:AS99)</f>
        <v>0</v>
      </c>
      <c r="AT97" s="38">
        <f t="shared" ref="AT97" si="759">SUM(AT98:AT99)</f>
        <v>0</v>
      </c>
      <c r="AU97" s="38">
        <f t="shared" ref="AU97" si="760">SUM(AU98:AU99)</f>
        <v>0</v>
      </c>
      <c r="AV97" s="38">
        <f t="shared" si="544"/>
        <v>0</v>
      </c>
      <c r="AW97" s="578">
        <f t="shared" si="539"/>
        <v>0</v>
      </c>
      <c r="AX97" s="201"/>
      <c r="AY97" s="641">
        <f t="shared" ref="AY97" si="761">SUM(AY98:AY99)</f>
        <v>0</v>
      </c>
      <c r="AZ97" s="622">
        <f t="shared" si="540"/>
        <v>0</v>
      </c>
      <c r="BA97" s="38">
        <f t="shared" ref="BA97" si="762">SUM(BA98:BA99)</f>
        <v>0</v>
      </c>
      <c r="BB97" s="622">
        <f t="shared" si="541"/>
        <v>0</v>
      </c>
      <c r="BC97" s="38">
        <f t="shared" ref="BC97" si="763">SUM(BC98:BC99)</f>
        <v>0</v>
      </c>
      <c r="BD97" s="622">
        <f t="shared" si="542"/>
        <v>0</v>
      </c>
      <c r="BE97" s="38">
        <f t="shared" ref="BE97" si="764">SUM(BE98:BE99)</f>
        <v>0</v>
      </c>
      <c r="BF97" s="631">
        <f t="shared" si="543"/>
        <v>0</v>
      </c>
      <c r="BG97" s="201"/>
      <c r="BH97" s="39"/>
      <c r="BI97" s="39"/>
      <c r="BJ97" s="39"/>
      <c r="BK97" s="39"/>
      <c r="BL97" s="39"/>
      <c r="BM97" s="39"/>
      <c r="BN97" s="39"/>
      <c r="BO97" s="39"/>
      <c r="BP97" s="39"/>
    </row>
    <row r="98" spans="1:68">
      <c r="A98" s="182"/>
      <c r="B98" s="73"/>
      <c r="C98" s="69"/>
      <c r="D98" s="69"/>
      <c r="E98" s="69" t="s">
        <v>116</v>
      </c>
      <c r="F98" s="68"/>
      <c r="G98" s="68" t="s">
        <v>64</v>
      </c>
      <c r="H98" s="20">
        <v>0</v>
      </c>
      <c r="I98" s="20">
        <v>0</v>
      </c>
      <c r="J98" s="20">
        <v>0</v>
      </c>
      <c r="K98" s="20">
        <v>0</v>
      </c>
      <c r="L98" s="20">
        <v>0</v>
      </c>
      <c r="M98" s="20">
        <v>0</v>
      </c>
      <c r="N98" s="20">
        <v>0</v>
      </c>
      <c r="O98" s="20">
        <v>0</v>
      </c>
      <c r="P98" s="20">
        <v>0</v>
      </c>
      <c r="Q98" s="20">
        <v>0</v>
      </c>
      <c r="R98" s="20">
        <v>0</v>
      </c>
      <c r="S98" s="20">
        <v>0</v>
      </c>
      <c r="T98" s="20">
        <v>0</v>
      </c>
      <c r="U98" s="20">
        <v>0</v>
      </c>
      <c r="V98" s="20">
        <v>0</v>
      </c>
      <c r="W98" s="20">
        <v>0</v>
      </c>
      <c r="X98" s="20">
        <v>0</v>
      </c>
      <c r="Y98" s="20">
        <v>0</v>
      </c>
      <c r="Z98" s="20">
        <v>0</v>
      </c>
      <c r="AA98" s="20">
        <v>0</v>
      </c>
      <c r="AB98" s="20">
        <v>0</v>
      </c>
      <c r="AC98" s="20">
        <v>0</v>
      </c>
      <c r="AD98" s="20">
        <v>0</v>
      </c>
      <c r="AE98" s="20">
        <v>0</v>
      </c>
      <c r="AF98" s="20">
        <v>0</v>
      </c>
      <c r="AG98" s="20">
        <v>0</v>
      </c>
      <c r="AH98" s="20">
        <v>0</v>
      </c>
      <c r="AI98" s="20">
        <v>0</v>
      </c>
      <c r="AJ98" s="20">
        <v>0</v>
      </c>
      <c r="AK98" s="20">
        <v>0</v>
      </c>
      <c r="AL98" s="20">
        <v>0</v>
      </c>
      <c r="AM98" s="20">
        <v>0</v>
      </c>
      <c r="AN98" s="20">
        <v>0</v>
      </c>
      <c r="AO98" s="20">
        <v>0</v>
      </c>
      <c r="AP98" s="20">
        <v>0</v>
      </c>
      <c r="AQ98" s="20">
        <v>0</v>
      </c>
      <c r="AR98" s="20">
        <v>0</v>
      </c>
      <c r="AS98" s="20">
        <v>0</v>
      </c>
      <c r="AT98" s="20">
        <v>0</v>
      </c>
      <c r="AU98" s="20">
        <v>0</v>
      </c>
      <c r="AV98" s="20">
        <f t="shared" si="544"/>
        <v>0</v>
      </c>
      <c r="AW98" s="578">
        <f t="shared" si="539"/>
        <v>0</v>
      </c>
      <c r="AX98" s="187"/>
      <c r="AY98" s="602">
        <v>0</v>
      </c>
      <c r="AZ98" s="622">
        <f t="shared" si="540"/>
        <v>0</v>
      </c>
      <c r="BA98" s="20">
        <v>0</v>
      </c>
      <c r="BB98" s="622">
        <f t="shared" si="541"/>
        <v>0</v>
      </c>
      <c r="BC98" s="20">
        <v>0</v>
      </c>
      <c r="BD98" s="622">
        <f t="shared" si="542"/>
        <v>0</v>
      </c>
      <c r="BE98" s="20">
        <v>0</v>
      </c>
      <c r="BF98" s="631">
        <f t="shared" si="543"/>
        <v>0</v>
      </c>
      <c r="BG98" s="187"/>
      <c r="BH98" s="40"/>
      <c r="BI98" s="40"/>
      <c r="BJ98" s="40"/>
      <c r="BK98" s="40"/>
      <c r="BL98" s="40"/>
      <c r="BM98" s="40"/>
      <c r="BN98" s="40"/>
      <c r="BO98" s="40"/>
      <c r="BP98" s="40"/>
    </row>
    <row r="99" spans="1:68">
      <c r="A99" s="182"/>
      <c r="B99" s="73"/>
      <c r="C99" s="69"/>
      <c r="D99" s="69"/>
      <c r="E99" s="69" t="s">
        <v>117</v>
      </c>
      <c r="F99" s="68"/>
      <c r="G99" s="68" t="s">
        <v>66</v>
      </c>
      <c r="H99" s="20">
        <v>0</v>
      </c>
      <c r="I99" s="20">
        <v>0</v>
      </c>
      <c r="J99" s="20">
        <v>0</v>
      </c>
      <c r="K99" s="20">
        <v>0</v>
      </c>
      <c r="L99" s="20">
        <v>0</v>
      </c>
      <c r="M99" s="20">
        <v>0</v>
      </c>
      <c r="N99" s="20">
        <v>0</v>
      </c>
      <c r="O99" s="20">
        <v>0</v>
      </c>
      <c r="P99" s="20">
        <v>0</v>
      </c>
      <c r="Q99" s="20">
        <v>0</v>
      </c>
      <c r="R99" s="20">
        <v>0</v>
      </c>
      <c r="S99" s="20">
        <v>0</v>
      </c>
      <c r="T99" s="20">
        <v>0</v>
      </c>
      <c r="U99" s="20">
        <v>0</v>
      </c>
      <c r="V99" s="20">
        <v>0</v>
      </c>
      <c r="W99" s="20">
        <v>0</v>
      </c>
      <c r="X99" s="20">
        <v>0</v>
      </c>
      <c r="Y99" s="20">
        <v>0</v>
      </c>
      <c r="Z99" s="20">
        <v>0</v>
      </c>
      <c r="AA99" s="20">
        <v>0</v>
      </c>
      <c r="AB99" s="20">
        <v>0</v>
      </c>
      <c r="AC99" s="20">
        <v>0</v>
      </c>
      <c r="AD99" s="20">
        <v>0</v>
      </c>
      <c r="AE99" s="20">
        <v>0</v>
      </c>
      <c r="AF99" s="20">
        <v>0</v>
      </c>
      <c r="AG99" s="20">
        <v>0</v>
      </c>
      <c r="AH99" s="20">
        <v>0</v>
      </c>
      <c r="AI99" s="20">
        <v>0</v>
      </c>
      <c r="AJ99" s="20">
        <v>0</v>
      </c>
      <c r="AK99" s="20">
        <v>0</v>
      </c>
      <c r="AL99" s="20">
        <v>0</v>
      </c>
      <c r="AM99" s="20">
        <v>0</v>
      </c>
      <c r="AN99" s="20">
        <v>0</v>
      </c>
      <c r="AO99" s="20">
        <v>0</v>
      </c>
      <c r="AP99" s="20">
        <v>0</v>
      </c>
      <c r="AQ99" s="20">
        <v>0</v>
      </c>
      <c r="AR99" s="20">
        <v>0</v>
      </c>
      <c r="AS99" s="20">
        <v>0</v>
      </c>
      <c r="AT99" s="20">
        <v>0</v>
      </c>
      <c r="AU99" s="20">
        <v>0</v>
      </c>
      <c r="AV99" s="20">
        <f t="shared" si="544"/>
        <v>0</v>
      </c>
      <c r="AW99" s="578">
        <f t="shared" si="539"/>
        <v>0</v>
      </c>
      <c r="AX99" s="187"/>
      <c r="AY99" s="602">
        <v>0</v>
      </c>
      <c r="AZ99" s="622">
        <f t="shared" si="540"/>
        <v>0</v>
      </c>
      <c r="BA99" s="20">
        <v>0</v>
      </c>
      <c r="BB99" s="622">
        <f t="shared" si="541"/>
        <v>0</v>
      </c>
      <c r="BC99" s="20">
        <v>0</v>
      </c>
      <c r="BD99" s="622">
        <f t="shared" si="542"/>
        <v>0</v>
      </c>
      <c r="BE99" s="20">
        <v>0</v>
      </c>
      <c r="BF99" s="631">
        <f t="shared" si="543"/>
        <v>0</v>
      </c>
      <c r="BG99" s="187"/>
      <c r="BH99" s="40"/>
      <c r="BI99" s="40"/>
      <c r="BJ99" s="40"/>
      <c r="BK99" s="40"/>
      <c r="BL99" s="40"/>
      <c r="BM99" s="40"/>
      <c r="BN99" s="40"/>
      <c r="BO99" s="40"/>
      <c r="BP99" s="40"/>
    </row>
    <row r="100" spans="1:68">
      <c r="A100" s="182"/>
      <c r="B100" s="73"/>
      <c r="C100" s="69">
        <v>12.4</v>
      </c>
      <c r="D100" s="69"/>
      <c r="E100" s="68" t="s">
        <v>118</v>
      </c>
      <c r="F100" s="68"/>
      <c r="G100" s="74"/>
      <c r="H100" s="38">
        <f t="shared" ref="H100" si="765">SUM(H101:H102)</f>
        <v>0</v>
      </c>
      <c r="I100" s="38">
        <f t="shared" ref="I100" si="766">SUM(I101:I102)</f>
        <v>0</v>
      </c>
      <c r="J100" s="38">
        <f t="shared" ref="J100" si="767">SUM(J101:J102)</f>
        <v>0</v>
      </c>
      <c r="K100" s="38">
        <f t="shared" ref="K100" si="768">SUM(K101:K102)</f>
        <v>0</v>
      </c>
      <c r="L100" s="38">
        <f t="shared" ref="L100" si="769">SUM(L101:L102)</f>
        <v>0</v>
      </c>
      <c r="M100" s="38">
        <f t="shared" ref="M100" si="770">SUM(M101:M102)</f>
        <v>0</v>
      </c>
      <c r="N100" s="38">
        <f t="shared" ref="N100" si="771">SUM(N101:N102)</f>
        <v>0</v>
      </c>
      <c r="O100" s="38">
        <f t="shared" ref="O100" si="772">SUM(O101:O102)</f>
        <v>0</v>
      </c>
      <c r="P100" s="38">
        <f t="shared" ref="P100" si="773">SUM(P101:P102)</f>
        <v>0</v>
      </c>
      <c r="Q100" s="38">
        <f t="shared" ref="Q100" si="774">SUM(Q101:Q102)</f>
        <v>0</v>
      </c>
      <c r="R100" s="38">
        <f t="shared" ref="R100" si="775">SUM(R101:R102)</f>
        <v>0</v>
      </c>
      <c r="S100" s="38">
        <f t="shared" ref="S100" si="776">SUM(S101:S102)</f>
        <v>0</v>
      </c>
      <c r="T100" s="38">
        <f t="shared" ref="T100" si="777">SUM(T101:T102)</f>
        <v>0</v>
      </c>
      <c r="U100" s="38">
        <f t="shared" ref="U100" si="778">SUM(U101:U102)</f>
        <v>0</v>
      </c>
      <c r="V100" s="38">
        <f t="shared" ref="V100" si="779">SUM(V101:V102)</f>
        <v>0</v>
      </c>
      <c r="W100" s="38">
        <f t="shared" ref="W100" si="780">SUM(W101:W102)</f>
        <v>0</v>
      </c>
      <c r="X100" s="38">
        <f t="shared" ref="X100" si="781">SUM(X101:X102)</f>
        <v>0</v>
      </c>
      <c r="Y100" s="38">
        <f t="shared" ref="Y100" si="782">SUM(Y101:Y102)</f>
        <v>0</v>
      </c>
      <c r="Z100" s="38">
        <f t="shared" ref="Z100" si="783">SUM(Z101:Z102)</f>
        <v>0</v>
      </c>
      <c r="AA100" s="38">
        <f t="shared" ref="AA100" si="784">SUM(AA101:AA102)</f>
        <v>0</v>
      </c>
      <c r="AB100" s="38">
        <f t="shared" ref="AB100" si="785">SUM(AB101:AB102)</f>
        <v>0</v>
      </c>
      <c r="AC100" s="38">
        <f t="shared" ref="AC100" si="786">SUM(AC101:AC102)</f>
        <v>0</v>
      </c>
      <c r="AD100" s="38">
        <f t="shared" ref="AD100" si="787">SUM(AD101:AD102)</f>
        <v>0</v>
      </c>
      <c r="AE100" s="38">
        <f t="shared" ref="AE100" si="788">SUM(AE101:AE102)</f>
        <v>0</v>
      </c>
      <c r="AF100" s="38">
        <f t="shared" ref="AF100" si="789">SUM(AF101:AF102)</f>
        <v>0</v>
      </c>
      <c r="AG100" s="38">
        <f t="shared" ref="AG100" si="790">SUM(AG101:AG102)</f>
        <v>0</v>
      </c>
      <c r="AH100" s="38">
        <f t="shared" ref="AH100" si="791">SUM(AH101:AH102)</f>
        <v>0</v>
      </c>
      <c r="AI100" s="38">
        <f t="shared" ref="AI100" si="792">SUM(AI101:AI102)</f>
        <v>0</v>
      </c>
      <c r="AJ100" s="38">
        <f t="shared" ref="AJ100" si="793">SUM(AJ101:AJ102)</f>
        <v>0</v>
      </c>
      <c r="AK100" s="38">
        <f t="shared" ref="AK100" si="794">SUM(AK101:AK102)</f>
        <v>0</v>
      </c>
      <c r="AL100" s="38">
        <f t="shared" ref="AL100" si="795">SUM(AL101:AL102)</f>
        <v>0</v>
      </c>
      <c r="AM100" s="38">
        <f t="shared" ref="AM100" si="796">SUM(AM101:AM102)</f>
        <v>0</v>
      </c>
      <c r="AN100" s="38">
        <f t="shared" ref="AN100" si="797">SUM(AN101:AN102)</f>
        <v>0</v>
      </c>
      <c r="AO100" s="38">
        <f t="shared" ref="AO100" si="798">SUM(AO101:AO102)</f>
        <v>0</v>
      </c>
      <c r="AP100" s="38">
        <f t="shared" ref="AP100" si="799">SUM(AP101:AP102)</f>
        <v>0</v>
      </c>
      <c r="AQ100" s="38">
        <f t="shared" ref="AQ100" si="800">SUM(AQ101:AQ102)</f>
        <v>0</v>
      </c>
      <c r="AR100" s="38">
        <f t="shared" ref="AR100" si="801">SUM(AR101:AR102)</f>
        <v>0</v>
      </c>
      <c r="AS100" s="38">
        <f t="shared" ref="AS100" si="802">SUM(AS101:AS102)</f>
        <v>0</v>
      </c>
      <c r="AT100" s="38">
        <f t="shared" ref="AT100" si="803">SUM(AT101:AT102)</f>
        <v>0</v>
      </c>
      <c r="AU100" s="38">
        <f t="shared" ref="AU100" si="804">SUM(AU101:AU102)</f>
        <v>0</v>
      </c>
      <c r="AV100" s="38">
        <f t="shared" si="544"/>
        <v>0</v>
      </c>
      <c r="AW100" s="578">
        <f t="shared" si="539"/>
        <v>0</v>
      </c>
      <c r="AX100" s="201"/>
      <c r="AY100" s="641">
        <f t="shared" ref="AY100" si="805">SUM(AY101:AY102)</f>
        <v>0</v>
      </c>
      <c r="AZ100" s="622">
        <f t="shared" si="540"/>
        <v>0</v>
      </c>
      <c r="BA100" s="38">
        <f t="shared" ref="BA100" si="806">SUM(BA101:BA102)</f>
        <v>0</v>
      </c>
      <c r="BB100" s="622">
        <f t="shared" si="541"/>
        <v>0</v>
      </c>
      <c r="BC100" s="38">
        <f t="shared" ref="BC100" si="807">SUM(BC101:BC102)</f>
        <v>0</v>
      </c>
      <c r="BD100" s="622">
        <f t="shared" si="542"/>
        <v>0</v>
      </c>
      <c r="BE100" s="38">
        <f t="shared" ref="BE100" si="808">SUM(BE101:BE102)</f>
        <v>0</v>
      </c>
      <c r="BF100" s="631">
        <f t="shared" si="543"/>
        <v>0</v>
      </c>
      <c r="BG100" s="201"/>
      <c r="BH100" s="39"/>
      <c r="BI100" s="39"/>
      <c r="BJ100" s="39"/>
      <c r="BK100" s="39"/>
      <c r="BL100" s="39"/>
      <c r="BM100" s="39"/>
      <c r="BN100" s="39"/>
      <c r="BO100" s="39"/>
      <c r="BP100" s="39"/>
    </row>
    <row r="101" spans="1:68">
      <c r="A101" s="182"/>
      <c r="B101" s="73"/>
      <c r="C101" s="69"/>
      <c r="D101" s="69" t="s">
        <v>119</v>
      </c>
      <c r="E101" s="68"/>
      <c r="F101" s="68" t="s">
        <v>104</v>
      </c>
      <c r="G101" s="75"/>
      <c r="H101" s="20">
        <v>0</v>
      </c>
      <c r="I101" s="20">
        <v>0</v>
      </c>
      <c r="J101" s="20">
        <v>0</v>
      </c>
      <c r="K101" s="20">
        <v>0</v>
      </c>
      <c r="L101" s="20">
        <v>0</v>
      </c>
      <c r="M101" s="20">
        <v>0</v>
      </c>
      <c r="N101" s="20">
        <v>0</v>
      </c>
      <c r="O101" s="20">
        <v>0</v>
      </c>
      <c r="P101" s="20">
        <v>0</v>
      </c>
      <c r="Q101" s="20">
        <v>0</v>
      </c>
      <c r="R101" s="20">
        <v>0</v>
      </c>
      <c r="S101" s="20">
        <v>0</v>
      </c>
      <c r="T101" s="20">
        <v>0</v>
      </c>
      <c r="U101" s="20">
        <v>0</v>
      </c>
      <c r="V101" s="20">
        <v>0</v>
      </c>
      <c r="W101" s="20">
        <v>0</v>
      </c>
      <c r="X101" s="20">
        <v>0</v>
      </c>
      <c r="Y101" s="20">
        <v>0</v>
      </c>
      <c r="Z101" s="20">
        <v>0</v>
      </c>
      <c r="AA101" s="20">
        <v>0</v>
      </c>
      <c r="AB101" s="20">
        <v>0</v>
      </c>
      <c r="AC101" s="20">
        <v>0</v>
      </c>
      <c r="AD101" s="20">
        <v>0</v>
      </c>
      <c r="AE101" s="20">
        <v>0</v>
      </c>
      <c r="AF101" s="20">
        <v>0</v>
      </c>
      <c r="AG101" s="20">
        <v>0</v>
      </c>
      <c r="AH101" s="20">
        <v>0</v>
      </c>
      <c r="AI101" s="20">
        <v>0</v>
      </c>
      <c r="AJ101" s="20">
        <v>0</v>
      </c>
      <c r="AK101" s="20">
        <v>0</v>
      </c>
      <c r="AL101" s="20">
        <v>0</v>
      </c>
      <c r="AM101" s="20">
        <v>0</v>
      </c>
      <c r="AN101" s="20">
        <v>0</v>
      </c>
      <c r="AO101" s="20">
        <v>0</v>
      </c>
      <c r="AP101" s="20">
        <v>0</v>
      </c>
      <c r="AQ101" s="20">
        <v>0</v>
      </c>
      <c r="AR101" s="20">
        <v>0</v>
      </c>
      <c r="AS101" s="20">
        <v>0</v>
      </c>
      <c r="AT101" s="20">
        <v>0</v>
      </c>
      <c r="AU101" s="20">
        <v>0</v>
      </c>
      <c r="AV101" s="20">
        <f t="shared" si="544"/>
        <v>0</v>
      </c>
      <c r="AW101" s="578">
        <f t="shared" si="539"/>
        <v>0</v>
      </c>
      <c r="AX101" s="187"/>
      <c r="AY101" s="602">
        <v>0</v>
      </c>
      <c r="AZ101" s="622">
        <f t="shared" si="540"/>
        <v>0</v>
      </c>
      <c r="BA101" s="20">
        <v>0</v>
      </c>
      <c r="BB101" s="622">
        <f t="shared" si="541"/>
        <v>0</v>
      </c>
      <c r="BC101" s="20">
        <v>0</v>
      </c>
      <c r="BD101" s="622">
        <f t="shared" si="542"/>
        <v>0</v>
      </c>
      <c r="BE101" s="20">
        <v>0</v>
      </c>
      <c r="BF101" s="631">
        <f t="shared" si="543"/>
        <v>0</v>
      </c>
      <c r="BG101" s="187"/>
      <c r="BH101" s="40"/>
      <c r="BI101" s="40"/>
      <c r="BJ101" s="40"/>
      <c r="BK101" s="40"/>
      <c r="BL101" s="40"/>
      <c r="BM101" s="40"/>
      <c r="BN101" s="40"/>
      <c r="BO101" s="40"/>
      <c r="BP101" s="40"/>
    </row>
    <row r="102" spans="1:68">
      <c r="A102" s="182"/>
      <c r="B102" s="73"/>
      <c r="C102" s="69"/>
      <c r="D102" s="69" t="s">
        <v>120</v>
      </c>
      <c r="E102" s="68"/>
      <c r="F102" s="68" t="s">
        <v>105</v>
      </c>
      <c r="G102" s="75"/>
      <c r="H102" s="20">
        <v>0</v>
      </c>
      <c r="I102" s="20">
        <v>0</v>
      </c>
      <c r="J102" s="20">
        <v>0</v>
      </c>
      <c r="K102" s="20">
        <v>0</v>
      </c>
      <c r="L102" s="20">
        <v>0</v>
      </c>
      <c r="M102" s="20">
        <v>0</v>
      </c>
      <c r="N102" s="20">
        <v>0</v>
      </c>
      <c r="O102" s="20">
        <v>0</v>
      </c>
      <c r="P102" s="20">
        <v>0</v>
      </c>
      <c r="Q102" s="20">
        <v>0</v>
      </c>
      <c r="R102" s="20">
        <v>0</v>
      </c>
      <c r="S102" s="20">
        <v>0</v>
      </c>
      <c r="T102" s="20">
        <v>0</v>
      </c>
      <c r="U102" s="20">
        <v>0</v>
      </c>
      <c r="V102" s="20">
        <v>0</v>
      </c>
      <c r="W102" s="20">
        <v>0</v>
      </c>
      <c r="X102" s="20">
        <v>0</v>
      </c>
      <c r="Y102" s="20">
        <v>0</v>
      </c>
      <c r="Z102" s="20">
        <v>0</v>
      </c>
      <c r="AA102" s="20">
        <v>0</v>
      </c>
      <c r="AB102" s="20">
        <v>0</v>
      </c>
      <c r="AC102" s="20">
        <v>0</v>
      </c>
      <c r="AD102" s="20">
        <v>0</v>
      </c>
      <c r="AE102" s="20">
        <v>0</v>
      </c>
      <c r="AF102" s="20">
        <v>0</v>
      </c>
      <c r="AG102" s="20">
        <v>0</v>
      </c>
      <c r="AH102" s="20">
        <v>0</v>
      </c>
      <c r="AI102" s="20">
        <v>0</v>
      </c>
      <c r="AJ102" s="20">
        <v>0</v>
      </c>
      <c r="AK102" s="20">
        <v>0</v>
      </c>
      <c r="AL102" s="20">
        <v>0</v>
      </c>
      <c r="AM102" s="20">
        <v>0</v>
      </c>
      <c r="AN102" s="20">
        <v>0</v>
      </c>
      <c r="AO102" s="20">
        <v>0</v>
      </c>
      <c r="AP102" s="20">
        <v>0</v>
      </c>
      <c r="AQ102" s="20">
        <v>0</v>
      </c>
      <c r="AR102" s="20">
        <v>0</v>
      </c>
      <c r="AS102" s="20">
        <v>0</v>
      </c>
      <c r="AT102" s="20">
        <v>0</v>
      </c>
      <c r="AU102" s="20">
        <v>0</v>
      </c>
      <c r="AV102" s="20">
        <f t="shared" si="544"/>
        <v>0</v>
      </c>
      <c r="AW102" s="578">
        <f t="shared" si="539"/>
        <v>0</v>
      </c>
      <c r="AX102" s="187"/>
      <c r="AY102" s="602">
        <v>0</v>
      </c>
      <c r="AZ102" s="622">
        <f t="shared" si="540"/>
        <v>0</v>
      </c>
      <c r="BA102" s="20">
        <v>0</v>
      </c>
      <c r="BB102" s="622">
        <f t="shared" si="541"/>
        <v>0</v>
      </c>
      <c r="BC102" s="20">
        <v>0</v>
      </c>
      <c r="BD102" s="622">
        <f t="shared" si="542"/>
        <v>0</v>
      </c>
      <c r="BE102" s="20">
        <v>0</v>
      </c>
      <c r="BF102" s="631">
        <f t="shared" si="543"/>
        <v>0</v>
      </c>
      <c r="BG102" s="187"/>
      <c r="BH102" s="40"/>
      <c r="BI102" s="40"/>
      <c r="BJ102" s="40"/>
      <c r="BK102" s="40"/>
      <c r="BL102" s="40"/>
      <c r="BM102" s="40"/>
      <c r="BN102" s="40"/>
      <c r="BO102" s="40"/>
      <c r="BP102" s="40"/>
    </row>
    <row r="103" spans="1:68">
      <c r="A103" s="182"/>
      <c r="B103" s="73"/>
      <c r="C103" s="69">
        <v>12.5</v>
      </c>
      <c r="D103" s="69"/>
      <c r="E103" s="68" t="s">
        <v>121</v>
      </c>
      <c r="F103" s="68"/>
      <c r="G103" s="74"/>
      <c r="H103" s="38">
        <f t="shared" ref="H103" si="809">SUM(H104:H105)</f>
        <v>0</v>
      </c>
      <c r="I103" s="38">
        <f t="shared" ref="I103" si="810">SUM(I104:I105)</f>
        <v>0</v>
      </c>
      <c r="J103" s="38">
        <f t="shared" ref="J103" si="811">SUM(J104:J105)</f>
        <v>0</v>
      </c>
      <c r="K103" s="38">
        <f t="shared" ref="K103" si="812">SUM(K104:K105)</f>
        <v>0</v>
      </c>
      <c r="L103" s="38">
        <f t="shared" ref="L103" si="813">SUM(L104:L105)</f>
        <v>0</v>
      </c>
      <c r="M103" s="38">
        <f t="shared" ref="M103" si="814">SUM(M104:M105)</f>
        <v>0</v>
      </c>
      <c r="N103" s="38">
        <f t="shared" ref="N103" si="815">SUM(N104:N105)</f>
        <v>0</v>
      </c>
      <c r="O103" s="38">
        <f t="shared" ref="O103" si="816">SUM(O104:O105)</f>
        <v>0</v>
      </c>
      <c r="P103" s="38">
        <f t="shared" ref="P103" si="817">SUM(P104:P105)</f>
        <v>0</v>
      </c>
      <c r="Q103" s="38">
        <f t="shared" ref="Q103" si="818">SUM(Q104:Q105)</f>
        <v>0</v>
      </c>
      <c r="R103" s="38">
        <f t="shared" ref="R103" si="819">SUM(R104:R105)</f>
        <v>0</v>
      </c>
      <c r="S103" s="38">
        <f t="shared" ref="S103" si="820">SUM(S104:S105)</f>
        <v>0</v>
      </c>
      <c r="T103" s="38">
        <f t="shared" ref="T103" si="821">SUM(T104:T105)</f>
        <v>0</v>
      </c>
      <c r="U103" s="38">
        <f t="shared" ref="U103" si="822">SUM(U104:U105)</f>
        <v>0</v>
      </c>
      <c r="V103" s="38">
        <f t="shared" ref="V103" si="823">SUM(V104:V105)</f>
        <v>0</v>
      </c>
      <c r="W103" s="38">
        <f t="shared" ref="W103" si="824">SUM(W104:W105)</f>
        <v>0</v>
      </c>
      <c r="X103" s="38">
        <f t="shared" ref="X103" si="825">SUM(X104:X105)</f>
        <v>0</v>
      </c>
      <c r="Y103" s="38">
        <f t="shared" ref="Y103" si="826">SUM(Y104:Y105)</f>
        <v>0</v>
      </c>
      <c r="Z103" s="38">
        <f t="shared" ref="Z103" si="827">SUM(Z104:Z105)</f>
        <v>0</v>
      </c>
      <c r="AA103" s="38">
        <f t="shared" ref="AA103" si="828">SUM(AA104:AA105)</f>
        <v>0</v>
      </c>
      <c r="AB103" s="38">
        <f t="shared" ref="AB103" si="829">SUM(AB104:AB105)</f>
        <v>0</v>
      </c>
      <c r="AC103" s="38">
        <f t="shared" ref="AC103" si="830">SUM(AC104:AC105)</f>
        <v>0</v>
      </c>
      <c r="AD103" s="38">
        <f t="shared" ref="AD103" si="831">SUM(AD104:AD105)</f>
        <v>0</v>
      </c>
      <c r="AE103" s="38">
        <f t="shared" ref="AE103" si="832">SUM(AE104:AE105)</f>
        <v>0</v>
      </c>
      <c r="AF103" s="38">
        <f t="shared" ref="AF103" si="833">SUM(AF104:AF105)</f>
        <v>0</v>
      </c>
      <c r="AG103" s="38">
        <f t="shared" ref="AG103" si="834">SUM(AG104:AG105)</f>
        <v>0</v>
      </c>
      <c r="AH103" s="38">
        <f t="shared" ref="AH103" si="835">SUM(AH104:AH105)</f>
        <v>0</v>
      </c>
      <c r="AI103" s="38">
        <f t="shared" ref="AI103" si="836">SUM(AI104:AI105)</f>
        <v>0</v>
      </c>
      <c r="AJ103" s="38">
        <f t="shared" ref="AJ103" si="837">SUM(AJ104:AJ105)</f>
        <v>0</v>
      </c>
      <c r="AK103" s="38">
        <f t="shared" ref="AK103" si="838">SUM(AK104:AK105)</f>
        <v>0</v>
      </c>
      <c r="AL103" s="38">
        <f t="shared" ref="AL103" si="839">SUM(AL104:AL105)</f>
        <v>0</v>
      </c>
      <c r="AM103" s="38">
        <f t="shared" ref="AM103" si="840">SUM(AM104:AM105)</f>
        <v>0</v>
      </c>
      <c r="AN103" s="38">
        <f t="shared" ref="AN103" si="841">SUM(AN104:AN105)</f>
        <v>0</v>
      </c>
      <c r="AO103" s="38">
        <f t="shared" ref="AO103" si="842">SUM(AO104:AO105)</f>
        <v>0</v>
      </c>
      <c r="AP103" s="38">
        <f t="shared" ref="AP103" si="843">SUM(AP104:AP105)</f>
        <v>0</v>
      </c>
      <c r="AQ103" s="38">
        <f t="shared" ref="AQ103" si="844">SUM(AQ104:AQ105)</f>
        <v>0</v>
      </c>
      <c r="AR103" s="38">
        <f t="shared" ref="AR103" si="845">SUM(AR104:AR105)</f>
        <v>0</v>
      </c>
      <c r="AS103" s="38">
        <f t="shared" ref="AS103" si="846">SUM(AS104:AS105)</f>
        <v>0</v>
      </c>
      <c r="AT103" s="38">
        <f t="shared" ref="AT103" si="847">SUM(AT104:AT105)</f>
        <v>0</v>
      </c>
      <c r="AU103" s="38">
        <f t="shared" ref="AU103" si="848">SUM(AU104:AU105)</f>
        <v>0</v>
      </c>
      <c r="AV103" s="38">
        <f t="shared" si="544"/>
        <v>0</v>
      </c>
      <c r="AW103" s="578">
        <f t="shared" si="539"/>
        <v>0</v>
      </c>
      <c r="AX103" s="201"/>
      <c r="AY103" s="641">
        <f t="shared" ref="AY103" si="849">SUM(AY104:AY105)</f>
        <v>0</v>
      </c>
      <c r="AZ103" s="622">
        <f t="shared" si="540"/>
        <v>0</v>
      </c>
      <c r="BA103" s="38">
        <f t="shared" ref="BA103" si="850">SUM(BA104:BA105)</f>
        <v>0</v>
      </c>
      <c r="BB103" s="622">
        <f t="shared" si="541"/>
        <v>0</v>
      </c>
      <c r="BC103" s="38">
        <f t="shared" ref="BC103" si="851">SUM(BC104:BC105)</f>
        <v>0</v>
      </c>
      <c r="BD103" s="622">
        <f t="shared" si="542"/>
        <v>0</v>
      </c>
      <c r="BE103" s="38">
        <f t="shared" ref="BE103" si="852">SUM(BE104:BE105)</f>
        <v>0</v>
      </c>
      <c r="BF103" s="631">
        <f t="shared" si="543"/>
        <v>0</v>
      </c>
      <c r="BG103" s="201"/>
      <c r="BH103" s="39"/>
      <c r="BI103" s="39"/>
      <c r="BJ103" s="39"/>
      <c r="BK103" s="39"/>
      <c r="BL103" s="39"/>
      <c r="BM103" s="39"/>
      <c r="BN103" s="39"/>
      <c r="BO103" s="39"/>
      <c r="BP103" s="39"/>
    </row>
    <row r="104" spans="1:68">
      <c r="A104" s="182"/>
      <c r="B104" s="73"/>
      <c r="C104" s="69"/>
      <c r="D104" s="69" t="s">
        <v>122</v>
      </c>
      <c r="E104" s="68"/>
      <c r="F104" s="68" t="s">
        <v>82</v>
      </c>
      <c r="G104" s="75"/>
      <c r="H104" s="20">
        <v>0</v>
      </c>
      <c r="I104" s="20">
        <v>0</v>
      </c>
      <c r="J104" s="20">
        <v>0</v>
      </c>
      <c r="K104" s="20">
        <v>0</v>
      </c>
      <c r="L104" s="20">
        <v>0</v>
      </c>
      <c r="M104" s="20">
        <v>0</v>
      </c>
      <c r="N104" s="20">
        <v>0</v>
      </c>
      <c r="O104" s="20">
        <v>0</v>
      </c>
      <c r="P104" s="20">
        <v>0</v>
      </c>
      <c r="Q104" s="20">
        <v>0</v>
      </c>
      <c r="R104" s="20">
        <v>0</v>
      </c>
      <c r="S104" s="20">
        <v>0</v>
      </c>
      <c r="T104" s="20">
        <v>0</v>
      </c>
      <c r="U104" s="20">
        <v>0</v>
      </c>
      <c r="V104" s="20">
        <v>0</v>
      </c>
      <c r="W104" s="20">
        <v>0</v>
      </c>
      <c r="X104" s="20">
        <v>0</v>
      </c>
      <c r="Y104" s="20">
        <v>0</v>
      </c>
      <c r="Z104" s="20">
        <v>0</v>
      </c>
      <c r="AA104" s="20">
        <v>0</v>
      </c>
      <c r="AB104" s="20">
        <v>0</v>
      </c>
      <c r="AC104" s="20">
        <v>0</v>
      </c>
      <c r="AD104" s="20">
        <v>0</v>
      </c>
      <c r="AE104" s="20">
        <v>0</v>
      </c>
      <c r="AF104" s="20">
        <v>0</v>
      </c>
      <c r="AG104" s="20">
        <v>0</v>
      </c>
      <c r="AH104" s="20">
        <v>0</v>
      </c>
      <c r="AI104" s="20">
        <v>0</v>
      </c>
      <c r="AJ104" s="20">
        <v>0</v>
      </c>
      <c r="AK104" s="20">
        <v>0</v>
      </c>
      <c r="AL104" s="20">
        <v>0</v>
      </c>
      <c r="AM104" s="20">
        <v>0</v>
      </c>
      <c r="AN104" s="20">
        <v>0</v>
      </c>
      <c r="AO104" s="20">
        <v>0</v>
      </c>
      <c r="AP104" s="20">
        <v>0</v>
      </c>
      <c r="AQ104" s="20">
        <v>0</v>
      </c>
      <c r="AR104" s="20">
        <v>0</v>
      </c>
      <c r="AS104" s="20">
        <v>0</v>
      </c>
      <c r="AT104" s="20">
        <v>0</v>
      </c>
      <c r="AU104" s="20">
        <v>0</v>
      </c>
      <c r="AV104" s="20">
        <f t="shared" si="544"/>
        <v>0</v>
      </c>
      <c r="AW104" s="578">
        <f t="shared" si="539"/>
        <v>0</v>
      </c>
      <c r="AX104" s="187"/>
      <c r="AY104" s="602">
        <v>0</v>
      </c>
      <c r="AZ104" s="622">
        <f t="shared" si="540"/>
        <v>0</v>
      </c>
      <c r="BA104" s="20">
        <v>0</v>
      </c>
      <c r="BB104" s="622">
        <f t="shared" si="541"/>
        <v>0</v>
      </c>
      <c r="BC104" s="20">
        <v>0</v>
      </c>
      <c r="BD104" s="622">
        <f t="shared" si="542"/>
        <v>0</v>
      </c>
      <c r="BE104" s="20">
        <v>0</v>
      </c>
      <c r="BF104" s="631">
        <f t="shared" si="543"/>
        <v>0</v>
      </c>
      <c r="BG104" s="187"/>
      <c r="BH104" s="40"/>
      <c r="BI104" s="40"/>
      <c r="BJ104" s="40"/>
      <c r="BK104" s="40"/>
      <c r="BL104" s="40"/>
      <c r="BM104" s="40"/>
      <c r="BN104" s="40"/>
      <c r="BO104" s="40"/>
      <c r="BP104" s="40"/>
    </row>
    <row r="105" spans="1:68">
      <c r="A105" s="182"/>
      <c r="B105" s="73"/>
      <c r="C105" s="69"/>
      <c r="D105" s="69" t="s">
        <v>123</v>
      </c>
      <c r="E105" s="68"/>
      <c r="F105" s="68" t="s">
        <v>85</v>
      </c>
      <c r="G105" s="75"/>
      <c r="H105" s="20">
        <v>0</v>
      </c>
      <c r="I105" s="20">
        <v>0</v>
      </c>
      <c r="J105" s="20">
        <v>0</v>
      </c>
      <c r="K105" s="20">
        <v>0</v>
      </c>
      <c r="L105" s="20">
        <v>0</v>
      </c>
      <c r="M105" s="20">
        <v>0</v>
      </c>
      <c r="N105" s="20">
        <v>0</v>
      </c>
      <c r="O105" s="20">
        <v>0</v>
      </c>
      <c r="P105" s="20">
        <v>0</v>
      </c>
      <c r="Q105" s="20">
        <v>0</v>
      </c>
      <c r="R105" s="20">
        <v>0</v>
      </c>
      <c r="S105" s="20">
        <v>0</v>
      </c>
      <c r="T105" s="20">
        <v>0</v>
      </c>
      <c r="U105" s="20">
        <v>0</v>
      </c>
      <c r="V105" s="20">
        <v>0</v>
      </c>
      <c r="W105" s="20">
        <v>0</v>
      </c>
      <c r="X105" s="20">
        <v>0</v>
      </c>
      <c r="Y105" s="20">
        <v>0</v>
      </c>
      <c r="Z105" s="20">
        <v>0</v>
      </c>
      <c r="AA105" s="20">
        <v>0</v>
      </c>
      <c r="AB105" s="20">
        <v>0</v>
      </c>
      <c r="AC105" s="20">
        <v>0</v>
      </c>
      <c r="AD105" s="20">
        <v>0</v>
      </c>
      <c r="AE105" s="20">
        <v>0</v>
      </c>
      <c r="AF105" s="20">
        <v>0</v>
      </c>
      <c r="AG105" s="20">
        <v>0</v>
      </c>
      <c r="AH105" s="20">
        <v>0</v>
      </c>
      <c r="AI105" s="20">
        <v>0</v>
      </c>
      <c r="AJ105" s="20">
        <v>0</v>
      </c>
      <c r="AK105" s="20">
        <v>0</v>
      </c>
      <c r="AL105" s="20">
        <v>0</v>
      </c>
      <c r="AM105" s="20">
        <v>0</v>
      </c>
      <c r="AN105" s="20">
        <v>0</v>
      </c>
      <c r="AO105" s="20">
        <v>0</v>
      </c>
      <c r="AP105" s="20">
        <v>0</v>
      </c>
      <c r="AQ105" s="20">
        <v>0</v>
      </c>
      <c r="AR105" s="20">
        <v>0</v>
      </c>
      <c r="AS105" s="20">
        <v>0</v>
      </c>
      <c r="AT105" s="20">
        <v>0</v>
      </c>
      <c r="AU105" s="20">
        <v>0</v>
      </c>
      <c r="AV105" s="20">
        <f t="shared" si="544"/>
        <v>0</v>
      </c>
      <c r="AW105" s="578">
        <f t="shared" si="539"/>
        <v>0</v>
      </c>
      <c r="AX105" s="187"/>
      <c r="AY105" s="602">
        <v>0</v>
      </c>
      <c r="AZ105" s="622">
        <f t="shared" si="540"/>
        <v>0</v>
      </c>
      <c r="BA105" s="20">
        <v>0</v>
      </c>
      <c r="BB105" s="622">
        <f t="shared" si="541"/>
        <v>0</v>
      </c>
      <c r="BC105" s="20">
        <v>0</v>
      </c>
      <c r="BD105" s="622">
        <f t="shared" si="542"/>
        <v>0</v>
      </c>
      <c r="BE105" s="20">
        <v>0</v>
      </c>
      <c r="BF105" s="631">
        <f t="shared" si="543"/>
        <v>0</v>
      </c>
      <c r="BG105" s="187"/>
      <c r="BH105" s="40"/>
      <c r="BI105" s="40"/>
      <c r="BJ105" s="40"/>
      <c r="BK105" s="40"/>
      <c r="BL105" s="40"/>
      <c r="BM105" s="40"/>
      <c r="BN105" s="40"/>
      <c r="BO105" s="40"/>
      <c r="BP105" s="40"/>
    </row>
    <row r="106" spans="1:68">
      <c r="A106" s="182"/>
      <c r="B106" s="73"/>
      <c r="C106" s="69">
        <v>12.6</v>
      </c>
      <c r="D106" s="69"/>
      <c r="E106" s="68" t="s">
        <v>124</v>
      </c>
      <c r="F106" s="68"/>
      <c r="G106" s="74"/>
      <c r="H106" s="38">
        <f t="shared" ref="H106" si="853">SUM(H107:H120)</f>
        <v>0</v>
      </c>
      <c r="I106" s="38">
        <f t="shared" ref="I106" si="854">SUM(I107:I120)</f>
        <v>0</v>
      </c>
      <c r="J106" s="38">
        <f t="shared" ref="J106" si="855">SUM(J107:J120)</f>
        <v>0</v>
      </c>
      <c r="K106" s="38">
        <f t="shared" ref="K106" si="856">SUM(K107:K120)</f>
        <v>0</v>
      </c>
      <c r="L106" s="38">
        <f t="shared" ref="L106" si="857">SUM(L107:L120)</f>
        <v>0</v>
      </c>
      <c r="M106" s="38">
        <f t="shared" ref="M106" si="858">SUM(M107:M120)</f>
        <v>0</v>
      </c>
      <c r="N106" s="38">
        <f t="shared" ref="N106" si="859">SUM(N107:N120)</f>
        <v>0</v>
      </c>
      <c r="O106" s="38">
        <f t="shared" ref="O106" si="860">SUM(O107:O120)</f>
        <v>0</v>
      </c>
      <c r="P106" s="38">
        <f t="shared" ref="P106" si="861">SUM(P107:P120)</f>
        <v>0</v>
      </c>
      <c r="Q106" s="38">
        <f t="shared" ref="Q106" si="862">SUM(Q107:Q120)</f>
        <v>0</v>
      </c>
      <c r="R106" s="38">
        <f t="shared" ref="R106" si="863">SUM(R107:R120)</f>
        <v>0</v>
      </c>
      <c r="S106" s="38">
        <f t="shared" ref="S106" si="864">SUM(S107:S120)</f>
        <v>0</v>
      </c>
      <c r="T106" s="38">
        <f t="shared" ref="T106" si="865">SUM(T107:T120)</f>
        <v>0</v>
      </c>
      <c r="U106" s="38">
        <f t="shared" ref="U106" si="866">SUM(U107:U120)</f>
        <v>0</v>
      </c>
      <c r="V106" s="38">
        <f t="shared" ref="V106" si="867">SUM(V107:V120)</f>
        <v>0</v>
      </c>
      <c r="W106" s="38">
        <f t="shared" ref="W106" si="868">SUM(W107:W120)</f>
        <v>0</v>
      </c>
      <c r="X106" s="38">
        <f t="shared" ref="X106" si="869">SUM(X107:X120)</f>
        <v>0</v>
      </c>
      <c r="Y106" s="38">
        <f t="shared" ref="Y106" si="870">SUM(Y107:Y120)</f>
        <v>0</v>
      </c>
      <c r="Z106" s="38">
        <f t="shared" ref="Z106" si="871">SUM(Z107:Z120)</f>
        <v>0</v>
      </c>
      <c r="AA106" s="38">
        <f t="shared" ref="AA106" si="872">SUM(AA107:AA120)</f>
        <v>0</v>
      </c>
      <c r="AB106" s="38">
        <f t="shared" ref="AB106" si="873">SUM(AB107:AB120)</f>
        <v>0</v>
      </c>
      <c r="AC106" s="38">
        <f t="shared" ref="AC106" si="874">SUM(AC107:AC120)</f>
        <v>0</v>
      </c>
      <c r="AD106" s="38">
        <f t="shared" ref="AD106" si="875">SUM(AD107:AD120)</f>
        <v>0</v>
      </c>
      <c r="AE106" s="38">
        <f t="shared" ref="AE106" si="876">SUM(AE107:AE120)</f>
        <v>0</v>
      </c>
      <c r="AF106" s="38">
        <f t="shared" ref="AF106" si="877">SUM(AF107:AF120)</f>
        <v>0</v>
      </c>
      <c r="AG106" s="38">
        <f t="shared" ref="AG106" si="878">SUM(AG107:AG120)</f>
        <v>0</v>
      </c>
      <c r="AH106" s="38">
        <f t="shared" ref="AH106" si="879">SUM(AH107:AH120)</f>
        <v>0</v>
      </c>
      <c r="AI106" s="38">
        <f t="shared" ref="AI106" si="880">SUM(AI107:AI120)</f>
        <v>0</v>
      </c>
      <c r="AJ106" s="38">
        <f t="shared" ref="AJ106" si="881">SUM(AJ107:AJ120)</f>
        <v>0</v>
      </c>
      <c r="AK106" s="38">
        <f t="shared" ref="AK106" si="882">SUM(AK107:AK120)</f>
        <v>0</v>
      </c>
      <c r="AL106" s="38">
        <f t="shared" ref="AL106" si="883">SUM(AL107:AL120)</f>
        <v>0</v>
      </c>
      <c r="AM106" s="38">
        <f t="shared" ref="AM106" si="884">SUM(AM107:AM120)</f>
        <v>0</v>
      </c>
      <c r="AN106" s="38">
        <f t="shared" ref="AN106" si="885">SUM(AN107:AN120)</f>
        <v>0</v>
      </c>
      <c r="AO106" s="38">
        <f t="shared" ref="AO106" si="886">SUM(AO107:AO120)</f>
        <v>0</v>
      </c>
      <c r="AP106" s="38">
        <f t="shared" ref="AP106" si="887">SUM(AP107:AP120)</f>
        <v>0</v>
      </c>
      <c r="AQ106" s="38">
        <f t="shared" ref="AQ106" si="888">SUM(AQ107:AQ120)</f>
        <v>0</v>
      </c>
      <c r="AR106" s="38">
        <f t="shared" ref="AR106" si="889">SUM(AR107:AR120)</f>
        <v>0</v>
      </c>
      <c r="AS106" s="38">
        <f t="shared" ref="AS106" si="890">SUM(AS107:AS120)</f>
        <v>0</v>
      </c>
      <c r="AT106" s="38">
        <f t="shared" ref="AT106" si="891">SUM(AT107:AT120)</f>
        <v>0</v>
      </c>
      <c r="AU106" s="38">
        <f t="shared" ref="AU106" si="892">SUM(AU107:AU120)</f>
        <v>0</v>
      </c>
      <c r="AV106" s="38">
        <f t="shared" si="544"/>
        <v>0</v>
      </c>
      <c r="AW106" s="578">
        <f t="shared" si="539"/>
        <v>0</v>
      </c>
      <c r="AX106" s="201"/>
      <c r="AY106" s="641">
        <f t="shared" ref="AY106" si="893">SUM(AY107:AY120)</f>
        <v>0</v>
      </c>
      <c r="AZ106" s="622">
        <f t="shared" si="540"/>
        <v>0</v>
      </c>
      <c r="BA106" s="38">
        <f t="shared" ref="BA106" si="894">SUM(BA107:BA120)</f>
        <v>0</v>
      </c>
      <c r="BB106" s="622">
        <f t="shared" si="541"/>
        <v>0</v>
      </c>
      <c r="BC106" s="38">
        <f t="shared" ref="BC106" si="895">SUM(BC107:BC120)</f>
        <v>0</v>
      </c>
      <c r="BD106" s="622">
        <f t="shared" si="542"/>
        <v>0</v>
      </c>
      <c r="BE106" s="38">
        <f t="shared" ref="BE106" si="896">SUM(BE107:BE120)</f>
        <v>0</v>
      </c>
      <c r="BF106" s="631">
        <f t="shared" si="543"/>
        <v>0</v>
      </c>
      <c r="BG106" s="201"/>
      <c r="BH106" s="39"/>
      <c r="BI106" s="39"/>
      <c r="BJ106" s="39"/>
      <c r="BK106" s="39"/>
      <c r="BL106" s="39"/>
      <c r="BM106" s="39"/>
      <c r="BN106" s="39"/>
      <c r="BO106" s="39"/>
      <c r="BP106" s="39"/>
    </row>
    <row r="107" spans="1:68">
      <c r="A107" s="182"/>
      <c r="B107" s="73"/>
      <c r="C107" s="69"/>
      <c r="D107" s="69" t="s">
        <v>125</v>
      </c>
      <c r="E107" s="68"/>
      <c r="F107" s="68" t="s">
        <v>88</v>
      </c>
      <c r="G107" s="75"/>
      <c r="H107" s="20">
        <v>0</v>
      </c>
      <c r="I107" s="20">
        <v>0</v>
      </c>
      <c r="J107" s="20">
        <v>0</v>
      </c>
      <c r="K107" s="20">
        <v>0</v>
      </c>
      <c r="L107" s="20">
        <v>0</v>
      </c>
      <c r="M107" s="20">
        <v>0</v>
      </c>
      <c r="N107" s="20">
        <v>0</v>
      </c>
      <c r="O107" s="20">
        <v>0</v>
      </c>
      <c r="P107" s="20">
        <v>0</v>
      </c>
      <c r="Q107" s="20">
        <v>0</v>
      </c>
      <c r="R107" s="20">
        <v>0</v>
      </c>
      <c r="S107" s="20">
        <v>0</v>
      </c>
      <c r="T107" s="20">
        <v>0</v>
      </c>
      <c r="U107" s="20">
        <v>0</v>
      </c>
      <c r="V107" s="20">
        <v>0</v>
      </c>
      <c r="W107" s="20">
        <v>0</v>
      </c>
      <c r="X107" s="20">
        <v>0</v>
      </c>
      <c r="Y107" s="20">
        <v>0</v>
      </c>
      <c r="Z107" s="20">
        <v>0</v>
      </c>
      <c r="AA107" s="20">
        <v>0</v>
      </c>
      <c r="AB107" s="20">
        <v>0</v>
      </c>
      <c r="AC107" s="20">
        <v>0</v>
      </c>
      <c r="AD107" s="20">
        <v>0</v>
      </c>
      <c r="AE107" s="20">
        <v>0</v>
      </c>
      <c r="AF107" s="20">
        <v>0</v>
      </c>
      <c r="AG107" s="20">
        <v>0</v>
      </c>
      <c r="AH107" s="20">
        <v>0</v>
      </c>
      <c r="AI107" s="20">
        <v>0</v>
      </c>
      <c r="AJ107" s="20">
        <v>0</v>
      </c>
      <c r="AK107" s="20">
        <v>0</v>
      </c>
      <c r="AL107" s="20">
        <v>0</v>
      </c>
      <c r="AM107" s="20">
        <v>0</v>
      </c>
      <c r="AN107" s="20">
        <v>0</v>
      </c>
      <c r="AO107" s="20">
        <v>0</v>
      </c>
      <c r="AP107" s="20">
        <v>0</v>
      </c>
      <c r="AQ107" s="20">
        <v>0</v>
      </c>
      <c r="AR107" s="20">
        <v>0</v>
      </c>
      <c r="AS107" s="20">
        <v>0</v>
      </c>
      <c r="AT107" s="20">
        <v>0</v>
      </c>
      <c r="AU107" s="20">
        <v>0</v>
      </c>
      <c r="AV107" s="20">
        <f t="shared" si="544"/>
        <v>0</v>
      </c>
      <c r="AW107" s="578">
        <f t="shared" si="539"/>
        <v>0</v>
      </c>
      <c r="AX107" s="187"/>
      <c r="AY107" s="602">
        <v>0</v>
      </c>
      <c r="AZ107" s="622">
        <f t="shared" si="540"/>
        <v>0</v>
      </c>
      <c r="BA107" s="20">
        <v>0</v>
      </c>
      <c r="BB107" s="622">
        <f t="shared" si="541"/>
        <v>0</v>
      </c>
      <c r="BC107" s="20">
        <v>0</v>
      </c>
      <c r="BD107" s="622">
        <f t="shared" si="542"/>
        <v>0</v>
      </c>
      <c r="BE107" s="20">
        <v>0</v>
      </c>
      <c r="BF107" s="631">
        <f t="shared" si="543"/>
        <v>0</v>
      </c>
      <c r="BG107" s="187"/>
      <c r="BH107" s="40"/>
      <c r="BI107" s="40"/>
      <c r="BJ107" s="40"/>
      <c r="BK107" s="40"/>
      <c r="BL107" s="40"/>
      <c r="BM107" s="40"/>
      <c r="BN107" s="40"/>
      <c r="BO107" s="40"/>
      <c r="BP107" s="40"/>
    </row>
    <row r="108" spans="1:68">
      <c r="A108" s="182"/>
      <c r="B108" s="73"/>
      <c r="C108" s="69"/>
      <c r="D108" s="69" t="s">
        <v>126</v>
      </c>
      <c r="E108" s="68"/>
      <c r="F108" s="68" t="s">
        <v>89</v>
      </c>
      <c r="G108" s="75"/>
      <c r="H108" s="20">
        <v>0</v>
      </c>
      <c r="I108" s="20">
        <v>0</v>
      </c>
      <c r="J108" s="20">
        <v>0</v>
      </c>
      <c r="K108" s="20">
        <v>0</v>
      </c>
      <c r="L108" s="20">
        <v>0</v>
      </c>
      <c r="M108" s="20">
        <v>0</v>
      </c>
      <c r="N108" s="20">
        <v>0</v>
      </c>
      <c r="O108" s="20">
        <v>0</v>
      </c>
      <c r="P108" s="20">
        <v>0</v>
      </c>
      <c r="Q108" s="20">
        <v>0</v>
      </c>
      <c r="R108" s="20">
        <v>0</v>
      </c>
      <c r="S108" s="20">
        <v>0</v>
      </c>
      <c r="T108" s="20">
        <v>0</v>
      </c>
      <c r="U108" s="20">
        <v>0</v>
      </c>
      <c r="V108" s="20">
        <v>0</v>
      </c>
      <c r="W108" s="20">
        <v>0</v>
      </c>
      <c r="X108" s="20">
        <v>0</v>
      </c>
      <c r="Y108" s="20">
        <v>0</v>
      </c>
      <c r="Z108" s="20">
        <v>0</v>
      </c>
      <c r="AA108" s="20">
        <v>0</v>
      </c>
      <c r="AB108" s="20">
        <v>0</v>
      </c>
      <c r="AC108" s="20">
        <v>0</v>
      </c>
      <c r="AD108" s="20">
        <v>0</v>
      </c>
      <c r="AE108" s="20">
        <v>0</v>
      </c>
      <c r="AF108" s="20">
        <v>0</v>
      </c>
      <c r="AG108" s="20">
        <v>0</v>
      </c>
      <c r="AH108" s="20">
        <v>0</v>
      </c>
      <c r="AI108" s="20">
        <v>0</v>
      </c>
      <c r="AJ108" s="20">
        <v>0</v>
      </c>
      <c r="AK108" s="20">
        <v>0</v>
      </c>
      <c r="AL108" s="20">
        <v>0</v>
      </c>
      <c r="AM108" s="20">
        <v>0</v>
      </c>
      <c r="AN108" s="20">
        <v>0</v>
      </c>
      <c r="AO108" s="20">
        <v>0</v>
      </c>
      <c r="AP108" s="20">
        <v>0</v>
      </c>
      <c r="AQ108" s="20">
        <v>0</v>
      </c>
      <c r="AR108" s="20">
        <v>0</v>
      </c>
      <c r="AS108" s="20">
        <v>0</v>
      </c>
      <c r="AT108" s="20">
        <v>0</v>
      </c>
      <c r="AU108" s="20">
        <v>0</v>
      </c>
      <c r="AV108" s="20">
        <f t="shared" si="544"/>
        <v>0</v>
      </c>
      <c r="AW108" s="578">
        <f t="shared" si="539"/>
        <v>0</v>
      </c>
      <c r="AX108" s="187"/>
      <c r="AY108" s="602">
        <v>0</v>
      </c>
      <c r="AZ108" s="622">
        <f t="shared" si="540"/>
        <v>0</v>
      </c>
      <c r="BA108" s="20">
        <v>0</v>
      </c>
      <c r="BB108" s="622">
        <f t="shared" si="541"/>
        <v>0</v>
      </c>
      <c r="BC108" s="20">
        <v>0</v>
      </c>
      <c r="BD108" s="622">
        <f t="shared" si="542"/>
        <v>0</v>
      </c>
      <c r="BE108" s="20">
        <v>0</v>
      </c>
      <c r="BF108" s="631">
        <f t="shared" si="543"/>
        <v>0</v>
      </c>
      <c r="BG108" s="187"/>
      <c r="BH108" s="40"/>
      <c r="BI108" s="40"/>
      <c r="BJ108" s="40"/>
      <c r="BK108" s="40"/>
      <c r="BL108" s="40"/>
      <c r="BM108" s="40"/>
      <c r="BN108" s="40"/>
      <c r="BO108" s="40"/>
      <c r="BP108" s="40"/>
    </row>
    <row r="109" spans="1:68">
      <c r="A109" s="182"/>
      <c r="B109" s="73"/>
      <c r="C109" s="69"/>
      <c r="D109" s="69" t="s">
        <v>127</v>
      </c>
      <c r="E109" s="68"/>
      <c r="F109" s="68" t="s">
        <v>90</v>
      </c>
      <c r="G109" s="75"/>
      <c r="H109" s="20">
        <v>0</v>
      </c>
      <c r="I109" s="20">
        <v>0</v>
      </c>
      <c r="J109" s="20">
        <v>0</v>
      </c>
      <c r="K109" s="20">
        <v>0</v>
      </c>
      <c r="L109" s="20">
        <v>0</v>
      </c>
      <c r="M109" s="20">
        <v>0</v>
      </c>
      <c r="N109" s="20">
        <v>0</v>
      </c>
      <c r="O109" s="20">
        <v>0</v>
      </c>
      <c r="P109" s="20">
        <v>0</v>
      </c>
      <c r="Q109" s="20">
        <v>0</v>
      </c>
      <c r="R109" s="20">
        <v>0</v>
      </c>
      <c r="S109" s="20">
        <v>0</v>
      </c>
      <c r="T109" s="20">
        <v>0</v>
      </c>
      <c r="U109" s="20">
        <v>0</v>
      </c>
      <c r="V109" s="20">
        <v>0</v>
      </c>
      <c r="W109" s="20">
        <v>0</v>
      </c>
      <c r="X109" s="20">
        <v>0</v>
      </c>
      <c r="Y109" s="20">
        <v>0</v>
      </c>
      <c r="Z109" s="20">
        <v>0</v>
      </c>
      <c r="AA109" s="20">
        <v>0</v>
      </c>
      <c r="AB109" s="20">
        <v>0</v>
      </c>
      <c r="AC109" s="20">
        <v>0</v>
      </c>
      <c r="AD109" s="20">
        <v>0</v>
      </c>
      <c r="AE109" s="20">
        <v>0</v>
      </c>
      <c r="AF109" s="20">
        <v>0</v>
      </c>
      <c r="AG109" s="20">
        <v>0</v>
      </c>
      <c r="AH109" s="20">
        <v>0</v>
      </c>
      <c r="AI109" s="20">
        <v>0</v>
      </c>
      <c r="AJ109" s="20">
        <v>0</v>
      </c>
      <c r="AK109" s="20">
        <v>0</v>
      </c>
      <c r="AL109" s="20">
        <v>0</v>
      </c>
      <c r="AM109" s="20">
        <v>0</v>
      </c>
      <c r="AN109" s="20">
        <v>0</v>
      </c>
      <c r="AO109" s="20">
        <v>0</v>
      </c>
      <c r="AP109" s="20">
        <v>0</v>
      </c>
      <c r="AQ109" s="20">
        <v>0</v>
      </c>
      <c r="AR109" s="20">
        <v>0</v>
      </c>
      <c r="AS109" s="20">
        <v>0</v>
      </c>
      <c r="AT109" s="20">
        <v>0</v>
      </c>
      <c r="AU109" s="20">
        <v>0</v>
      </c>
      <c r="AV109" s="20">
        <f t="shared" si="544"/>
        <v>0</v>
      </c>
      <c r="AW109" s="578">
        <f t="shared" ref="AW109:AW136" si="897">IFERROR(AV109/$AV$175,0)</f>
        <v>0</v>
      </c>
      <c r="AX109" s="187"/>
      <c r="AY109" s="602">
        <v>0</v>
      </c>
      <c r="AZ109" s="622">
        <f t="shared" ref="AZ109:AZ136" si="898">IFERROR(AY109/$AY$175,0)</f>
        <v>0</v>
      </c>
      <c r="BA109" s="20">
        <v>0</v>
      </c>
      <c r="BB109" s="622">
        <f t="shared" ref="BB109:BB136" si="899">IFERROR(BA109/$BA$175,0)</f>
        <v>0</v>
      </c>
      <c r="BC109" s="20">
        <v>0</v>
      </c>
      <c r="BD109" s="622">
        <f t="shared" ref="BD109:BD136" si="900">IFERROR(BC109/$BC$175,0)</f>
        <v>0</v>
      </c>
      <c r="BE109" s="20">
        <v>0</v>
      </c>
      <c r="BF109" s="631">
        <f t="shared" ref="BF109:BF136" si="901">IFERROR(BE109/$BE$175,0)</f>
        <v>0</v>
      </c>
      <c r="BG109" s="187"/>
      <c r="BH109" s="40"/>
      <c r="BI109" s="40"/>
      <c r="BJ109" s="40"/>
      <c r="BK109" s="40"/>
      <c r="BL109" s="40"/>
      <c r="BM109" s="40"/>
      <c r="BN109" s="40"/>
      <c r="BO109" s="40"/>
      <c r="BP109" s="40"/>
    </row>
    <row r="110" spans="1:68">
      <c r="A110" s="182"/>
      <c r="B110" s="73"/>
      <c r="C110" s="69"/>
      <c r="D110" s="69" t="s">
        <v>128</v>
      </c>
      <c r="E110" s="68"/>
      <c r="F110" s="68" t="s">
        <v>91</v>
      </c>
      <c r="G110" s="75"/>
      <c r="H110" s="20">
        <v>0</v>
      </c>
      <c r="I110" s="20">
        <v>0</v>
      </c>
      <c r="J110" s="20">
        <v>0</v>
      </c>
      <c r="K110" s="20">
        <v>0</v>
      </c>
      <c r="L110" s="20">
        <v>0</v>
      </c>
      <c r="M110" s="20">
        <v>0</v>
      </c>
      <c r="N110" s="20">
        <v>0</v>
      </c>
      <c r="O110" s="20">
        <v>0</v>
      </c>
      <c r="P110" s="20">
        <v>0</v>
      </c>
      <c r="Q110" s="20">
        <v>0</v>
      </c>
      <c r="R110" s="20">
        <v>0</v>
      </c>
      <c r="S110" s="20">
        <v>0</v>
      </c>
      <c r="T110" s="20">
        <v>0</v>
      </c>
      <c r="U110" s="20">
        <v>0</v>
      </c>
      <c r="V110" s="20">
        <v>0</v>
      </c>
      <c r="W110" s="20">
        <v>0</v>
      </c>
      <c r="X110" s="20">
        <v>0</v>
      </c>
      <c r="Y110" s="20">
        <v>0</v>
      </c>
      <c r="Z110" s="20">
        <v>0</v>
      </c>
      <c r="AA110" s="20">
        <v>0</v>
      </c>
      <c r="AB110" s="20">
        <v>0</v>
      </c>
      <c r="AC110" s="20">
        <v>0</v>
      </c>
      <c r="AD110" s="20">
        <v>0</v>
      </c>
      <c r="AE110" s="20">
        <v>0</v>
      </c>
      <c r="AF110" s="20">
        <v>0</v>
      </c>
      <c r="AG110" s="20">
        <v>0</v>
      </c>
      <c r="AH110" s="20">
        <v>0</v>
      </c>
      <c r="AI110" s="20">
        <v>0</v>
      </c>
      <c r="AJ110" s="20">
        <v>0</v>
      </c>
      <c r="AK110" s="20">
        <v>0</v>
      </c>
      <c r="AL110" s="20">
        <v>0</v>
      </c>
      <c r="AM110" s="20">
        <v>0</v>
      </c>
      <c r="AN110" s="20">
        <v>0</v>
      </c>
      <c r="AO110" s="20">
        <v>0</v>
      </c>
      <c r="AP110" s="20">
        <v>0</v>
      </c>
      <c r="AQ110" s="20">
        <v>0</v>
      </c>
      <c r="AR110" s="20">
        <v>0</v>
      </c>
      <c r="AS110" s="20">
        <v>0</v>
      </c>
      <c r="AT110" s="20">
        <v>0</v>
      </c>
      <c r="AU110" s="20">
        <v>0</v>
      </c>
      <c r="AV110" s="20">
        <f t="shared" si="544"/>
        <v>0</v>
      </c>
      <c r="AW110" s="578">
        <f t="shared" si="897"/>
        <v>0</v>
      </c>
      <c r="AX110" s="187"/>
      <c r="AY110" s="602">
        <v>0</v>
      </c>
      <c r="AZ110" s="622">
        <f t="shared" si="898"/>
        <v>0</v>
      </c>
      <c r="BA110" s="20">
        <v>0</v>
      </c>
      <c r="BB110" s="622">
        <f t="shared" si="899"/>
        <v>0</v>
      </c>
      <c r="BC110" s="20">
        <v>0</v>
      </c>
      <c r="BD110" s="622">
        <f t="shared" si="900"/>
        <v>0</v>
      </c>
      <c r="BE110" s="20">
        <v>0</v>
      </c>
      <c r="BF110" s="631">
        <f t="shared" si="901"/>
        <v>0</v>
      </c>
      <c r="BG110" s="187"/>
      <c r="BH110" s="40"/>
      <c r="BI110" s="40"/>
      <c r="BJ110" s="40"/>
      <c r="BK110" s="40"/>
      <c r="BL110" s="40"/>
      <c r="BM110" s="40"/>
      <c r="BN110" s="40"/>
      <c r="BO110" s="40"/>
      <c r="BP110" s="40"/>
    </row>
    <row r="111" spans="1:68">
      <c r="A111" s="182"/>
      <c r="B111" s="73"/>
      <c r="C111" s="69"/>
      <c r="D111" s="69" t="s">
        <v>129</v>
      </c>
      <c r="E111" s="69"/>
      <c r="F111" s="69" t="s">
        <v>92</v>
      </c>
      <c r="G111" s="75"/>
      <c r="H111" s="20">
        <v>0</v>
      </c>
      <c r="I111" s="20">
        <v>0</v>
      </c>
      <c r="J111" s="20">
        <v>0</v>
      </c>
      <c r="K111" s="20">
        <v>0</v>
      </c>
      <c r="L111" s="20">
        <v>0</v>
      </c>
      <c r="M111" s="20">
        <v>0</v>
      </c>
      <c r="N111" s="20">
        <v>0</v>
      </c>
      <c r="O111" s="20">
        <v>0</v>
      </c>
      <c r="P111" s="20">
        <v>0</v>
      </c>
      <c r="Q111" s="20">
        <v>0</v>
      </c>
      <c r="R111" s="20">
        <v>0</v>
      </c>
      <c r="S111" s="20">
        <v>0</v>
      </c>
      <c r="T111" s="20">
        <v>0</v>
      </c>
      <c r="U111" s="20">
        <v>0</v>
      </c>
      <c r="V111" s="20">
        <v>0</v>
      </c>
      <c r="W111" s="20">
        <v>0</v>
      </c>
      <c r="X111" s="20">
        <v>0</v>
      </c>
      <c r="Y111" s="20">
        <v>0</v>
      </c>
      <c r="Z111" s="20">
        <v>0</v>
      </c>
      <c r="AA111" s="20">
        <v>0</v>
      </c>
      <c r="AB111" s="20">
        <v>0</v>
      </c>
      <c r="AC111" s="20">
        <v>0</v>
      </c>
      <c r="AD111" s="20">
        <v>0</v>
      </c>
      <c r="AE111" s="20">
        <v>0</v>
      </c>
      <c r="AF111" s="20">
        <v>0</v>
      </c>
      <c r="AG111" s="20">
        <v>0</v>
      </c>
      <c r="AH111" s="20">
        <v>0</v>
      </c>
      <c r="AI111" s="20">
        <v>0</v>
      </c>
      <c r="AJ111" s="20">
        <v>0</v>
      </c>
      <c r="AK111" s="20">
        <v>0</v>
      </c>
      <c r="AL111" s="20">
        <v>0</v>
      </c>
      <c r="AM111" s="20">
        <v>0</v>
      </c>
      <c r="AN111" s="20">
        <v>0</v>
      </c>
      <c r="AO111" s="20">
        <v>0</v>
      </c>
      <c r="AP111" s="20">
        <v>0</v>
      </c>
      <c r="AQ111" s="20">
        <v>0</v>
      </c>
      <c r="AR111" s="20">
        <v>0</v>
      </c>
      <c r="AS111" s="20">
        <v>0</v>
      </c>
      <c r="AT111" s="20">
        <v>0</v>
      </c>
      <c r="AU111" s="20">
        <v>0</v>
      </c>
      <c r="AV111" s="20">
        <f t="shared" si="544"/>
        <v>0</v>
      </c>
      <c r="AW111" s="578">
        <f t="shared" si="897"/>
        <v>0</v>
      </c>
      <c r="AX111" s="187"/>
      <c r="AY111" s="602">
        <v>0</v>
      </c>
      <c r="AZ111" s="622">
        <f t="shared" si="898"/>
        <v>0</v>
      </c>
      <c r="BA111" s="20">
        <v>0</v>
      </c>
      <c r="BB111" s="622">
        <f t="shared" si="899"/>
        <v>0</v>
      </c>
      <c r="BC111" s="20">
        <v>0</v>
      </c>
      <c r="BD111" s="622">
        <f t="shared" si="900"/>
        <v>0</v>
      </c>
      <c r="BE111" s="20">
        <v>0</v>
      </c>
      <c r="BF111" s="631">
        <f t="shared" si="901"/>
        <v>0</v>
      </c>
      <c r="BG111" s="187"/>
      <c r="BH111" s="40"/>
      <c r="BI111" s="40"/>
      <c r="BJ111" s="40"/>
      <c r="BK111" s="40"/>
      <c r="BL111" s="40"/>
      <c r="BM111" s="40"/>
      <c r="BN111" s="40"/>
      <c r="BO111" s="40"/>
      <c r="BP111" s="40"/>
    </row>
    <row r="112" spans="1:68">
      <c r="A112" s="182"/>
      <c r="B112" s="73"/>
      <c r="C112" s="69"/>
      <c r="D112" s="69" t="s">
        <v>130</v>
      </c>
      <c r="E112" s="68"/>
      <c r="F112" s="68" t="s">
        <v>94</v>
      </c>
      <c r="G112" s="75"/>
      <c r="H112" s="20">
        <v>0</v>
      </c>
      <c r="I112" s="20">
        <v>0</v>
      </c>
      <c r="J112" s="20">
        <v>0</v>
      </c>
      <c r="K112" s="20">
        <v>0</v>
      </c>
      <c r="L112" s="20">
        <v>0</v>
      </c>
      <c r="M112" s="20">
        <v>0</v>
      </c>
      <c r="N112" s="20">
        <v>0</v>
      </c>
      <c r="O112" s="20">
        <v>0</v>
      </c>
      <c r="P112" s="20">
        <v>0</v>
      </c>
      <c r="Q112" s="20">
        <v>0</v>
      </c>
      <c r="R112" s="20">
        <v>0</v>
      </c>
      <c r="S112" s="20">
        <v>0</v>
      </c>
      <c r="T112" s="20">
        <v>0</v>
      </c>
      <c r="U112" s="20">
        <v>0</v>
      </c>
      <c r="V112" s="20">
        <v>0</v>
      </c>
      <c r="W112" s="20">
        <v>0</v>
      </c>
      <c r="X112" s="20">
        <v>0</v>
      </c>
      <c r="Y112" s="20">
        <v>0</v>
      </c>
      <c r="Z112" s="20">
        <v>0</v>
      </c>
      <c r="AA112" s="20">
        <v>0</v>
      </c>
      <c r="AB112" s="20">
        <v>0</v>
      </c>
      <c r="AC112" s="20">
        <v>0</v>
      </c>
      <c r="AD112" s="20">
        <v>0</v>
      </c>
      <c r="AE112" s="20">
        <v>0</v>
      </c>
      <c r="AF112" s="20">
        <v>0</v>
      </c>
      <c r="AG112" s="20">
        <v>0</v>
      </c>
      <c r="AH112" s="20">
        <v>0</v>
      </c>
      <c r="AI112" s="20">
        <v>0</v>
      </c>
      <c r="AJ112" s="20">
        <v>0</v>
      </c>
      <c r="AK112" s="20">
        <v>0</v>
      </c>
      <c r="AL112" s="20">
        <v>0</v>
      </c>
      <c r="AM112" s="20">
        <v>0</v>
      </c>
      <c r="AN112" s="20">
        <v>0</v>
      </c>
      <c r="AO112" s="20">
        <v>0</v>
      </c>
      <c r="AP112" s="20">
        <v>0</v>
      </c>
      <c r="AQ112" s="20">
        <v>0</v>
      </c>
      <c r="AR112" s="20">
        <v>0</v>
      </c>
      <c r="AS112" s="20">
        <v>0</v>
      </c>
      <c r="AT112" s="20">
        <v>0</v>
      </c>
      <c r="AU112" s="20">
        <v>0</v>
      </c>
      <c r="AV112" s="20">
        <f t="shared" si="544"/>
        <v>0</v>
      </c>
      <c r="AW112" s="578">
        <f t="shared" si="897"/>
        <v>0</v>
      </c>
      <c r="AX112" s="187"/>
      <c r="AY112" s="602">
        <v>0</v>
      </c>
      <c r="AZ112" s="622">
        <f t="shared" si="898"/>
        <v>0</v>
      </c>
      <c r="BA112" s="20">
        <v>0</v>
      </c>
      <c r="BB112" s="622">
        <f t="shared" si="899"/>
        <v>0</v>
      </c>
      <c r="BC112" s="20">
        <v>0</v>
      </c>
      <c r="BD112" s="622">
        <f t="shared" si="900"/>
        <v>0</v>
      </c>
      <c r="BE112" s="20">
        <v>0</v>
      </c>
      <c r="BF112" s="631">
        <f t="shared" si="901"/>
        <v>0</v>
      </c>
      <c r="BG112" s="187"/>
      <c r="BH112" s="40"/>
      <c r="BI112" s="40"/>
      <c r="BJ112" s="40"/>
      <c r="BK112" s="40"/>
      <c r="BL112" s="40"/>
      <c r="BM112" s="40"/>
      <c r="BN112" s="40"/>
      <c r="BO112" s="40"/>
      <c r="BP112" s="40"/>
    </row>
    <row r="113" spans="1:68">
      <c r="A113" s="182"/>
      <c r="B113" s="73"/>
      <c r="C113" s="69"/>
      <c r="D113" s="69" t="s">
        <v>131</v>
      </c>
      <c r="E113" s="68"/>
      <c r="F113" s="68" t="s">
        <v>95</v>
      </c>
      <c r="G113" s="75"/>
      <c r="H113" s="20">
        <v>0</v>
      </c>
      <c r="I113" s="20">
        <v>0</v>
      </c>
      <c r="J113" s="20">
        <v>0</v>
      </c>
      <c r="K113" s="20">
        <v>0</v>
      </c>
      <c r="L113" s="20">
        <v>0</v>
      </c>
      <c r="M113" s="20">
        <v>0</v>
      </c>
      <c r="N113" s="20">
        <v>0</v>
      </c>
      <c r="O113" s="20">
        <v>0</v>
      </c>
      <c r="P113" s="20">
        <v>0</v>
      </c>
      <c r="Q113" s="20">
        <v>0</v>
      </c>
      <c r="R113" s="20">
        <v>0</v>
      </c>
      <c r="S113" s="20">
        <v>0</v>
      </c>
      <c r="T113" s="20">
        <v>0</v>
      </c>
      <c r="U113" s="20">
        <v>0</v>
      </c>
      <c r="V113" s="20">
        <v>0</v>
      </c>
      <c r="W113" s="20">
        <v>0</v>
      </c>
      <c r="X113" s="20">
        <v>0</v>
      </c>
      <c r="Y113" s="20">
        <v>0</v>
      </c>
      <c r="Z113" s="20">
        <v>0</v>
      </c>
      <c r="AA113" s="20">
        <v>0</v>
      </c>
      <c r="AB113" s="20">
        <v>0</v>
      </c>
      <c r="AC113" s="20">
        <v>0</v>
      </c>
      <c r="AD113" s="20">
        <v>0</v>
      </c>
      <c r="AE113" s="20">
        <v>0</v>
      </c>
      <c r="AF113" s="20">
        <v>0</v>
      </c>
      <c r="AG113" s="20">
        <v>0</v>
      </c>
      <c r="AH113" s="20">
        <v>0</v>
      </c>
      <c r="AI113" s="20">
        <v>0</v>
      </c>
      <c r="AJ113" s="20">
        <v>0</v>
      </c>
      <c r="AK113" s="20">
        <v>0</v>
      </c>
      <c r="AL113" s="20">
        <v>0</v>
      </c>
      <c r="AM113" s="20">
        <v>0</v>
      </c>
      <c r="AN113" s="20">
        <v>0</v>
      </c>
      <c r="AO113" s="20">
        <v>0</v>
      </c>
      <c r="AP113" s="20">
        <v>0</v>
      </c>
      <c r="AQ113" s="20">
        <v>0</v>
      </c>
      <c r="AR113" s="20">
        <v>0</v>
      </c>
      <c r="AS113" s="20">
        <v>0</v>
      </c>
      <c r="AT113" s="20">
        <v>0</v>
      </c>
      <c r="AU113" s="20">
        <v>0</v>
      </c>
      <c r="AV113" s="20">
        <f t="shared" si="544"/>
        <v>0</v>
      </c>
      <c r="AW113" s="578">
        <f t="shared" si="897"/>
        <v>0</v>
      </c>
      <c r="AX113" s="187"/>
      <c r="AY113" s="602">
        <v>0</v>
      </c>
      <c r="AZ113" s="622">
        <f t="shared" si="898"/>
        <v>0</v>
      </c>
      <c r="BA113" s="20">
        <v>0</v>
      </c>
      <c r="BB113" s="622">
        <f t="shared" si="899"/>
        <v>0</v>
      </c>
      <c r="BC113" s="20">
        <v>0</v>
      </c>
      <c r="BD113" s="622">
        <f t="shared" si="900"/>
        <v>0</v>
      </c>
      <c r="BE113" s="20">
        <v>0</v>
      </c>
      <c r="BF113" s="631">
        <f t="shared" si="901"/>
        <v>0</v>
      </c>
      <c r="BG113" s="187"/>
      <c r="BH113" s="40"/>
      <c r="BI113" s="40"/>
      <c r="BJ113" s="40"/>
      <c r="BK113" s="40"/>
      <c r="BL113" s="40"/>
      <c r="BM113" s="40"/>
      <c r="BN113" s="40"/>
      <c r="BO113" s="40"/>
      <c r="BP113" s="40"/>
    </row>
    <row r="114" spans="1:68">
      <c r="A114" s="182"/>
      <c r="B114" s="73"/>
      <c r="C114" s="69"/>
      <c r="D114" s="69" t="s">
        <v>132</v>
      </c>
      <c r="E114" s="68"/>
      <c r="F114" s="68" t="s">
        <v>96</v>
      </c>
      <c r="G114" s="75"/>
      <c r="H114" s="20">
        <v>0</v>
      </c>
      <c r="I114" s="20">
        <v>0</v>
      </c>
      <c r="J114" s="20">
        <v>0</v>
      </c>
      <c r="K114" s="20">
        <v>0</v>
      </c>
      <c r="L114" s="20">
        <v>0</v>
      </c>
      <c r="M114" s="20">
        <v>0</v>
      </c>
      <c r="N114" s="20">
        <v>0</v>
      </c>
      <c r="O114" s="20">
        <v>0</v>
      </c>
      <c r="P114" s="20">
        <v>0</v>
      </c>
      <c r="Q114" s="20">
        <v>0</v>
      </c>
      <c r="R114" s="20">
        <v>0</v>
      </c>
      <c r="S114" s="20">
        <v>0</v>
      </c>
      <c r="T114" s="20">
        <v>0</v>
      </c>
      <c r="U114" s="20">
        <v>0</v>
      </c>
      <c r="V114" s="20">
        <v>0</v>
      </c>
      <c r="W114" s="20">
        <v>0</v>
      </c>
      <c r="X114" s="20">
        <v>0</v>
      </c>
      <c r="Y114" s="20">
        <v>0</v>
      </c>
      <c r="Z114" s="20">
        <v>0</v>
      </c>
      <c r="AA114" s="20">
        <v>0</v>
      </c>
      <c r="AB114" s="20">
        <v>0</v>
      </c>
      <c r="AC114" s="20">
        <v>0</v>
      </c>
      <c r="AD114" s="20">
        <v>0</v>
      </c>
      <c r="AE114" s="20">
        <v>0</v>
      </c>
      <c r="AF114" s="20">
        <v>0</v>
      </c>
      <c r="AG114" s="20">
        <v>0</v>
      </c>
      <c r="AH114" s="20">
        <v>0</v>
      </c>
      <c r="AI114" s="20">
        <v>0</v>
      </c>
      <c r="AJ114" s="20">
        <v>0</v>
      </c>
      <c r="AK114" s="20">
        <v>0</v>
      </c>
      <c r="AL114" s="20">
        <v>0</v>
      </c>
      <c r="AM114" s="20">
        <v>0</v>
      </c>
      <c r="AN114" s="20">
        <v>0</v>
      </c>
      <c r="AO114" s="20">
        <v>0</v>
      </c>
      <c r="AP114" s="20">
        <v>0</v>
      </c>
      <c r="AQ114" s="20">
        <v>0</v>
      </c>
      <c r="AR114" s="20">
        <v>0</v>
      </c>
      <c r="AS114" s="20">
        <v>0</v>
      </c>
      <c r="AT114" s="20">
        <v>0</v>
      </c>
      <c r="AU114" s="20">
        <v>0</v>
      </c>
      <c r="AV114" s="20">
        <f t="shared" si="544"/>
        <v>0</v>
      </c>
      <c r="AW114" s="578">
        <f t="shared" si="897"/>
        <v>0</v>
      </c>
      <c r="AX114" s="187"/>
      <c r="AY114" s="602">
        <v>0</v>
      </c>
      <c r="AZ114" s="622">
        <f t="shared" si="898"/>
        <v>0</v>
      </c>
      <c r="BA114" s="20">
        <v>0</v>
      </c>
      <c r="BB114" s="622">
        <f t="shared" si="899"/>
        <v>0</v>
      </c>
      <c r="BC114" s="20">
        <v>0</v>
      </c>
      <c r="BD114" s="622">
        <f t="shared" si="900"/>
        <v>0</v>
      </c>
      <c r="BE114" s="20">
        <v>0</v>
      </c>
      <c r="BF114" s="631">
        <f t="shared" si="901"/>
        <v>0</v>
      </c>
      <c r="BG114" s="187"/>
      <c r="BH114" s="40"/>
      <c r="BI114" s="40"/>
      <c r="BJ114" s="40"/>
      <c r="BK114" s="40"/>
      <c r="BL114" s="40"/>
      <c r="BM114" s="40"/>
      <c r="BN114" s="40"/>
      <c r="BO114" s="40"/>
      <c r="BP114" s="40"/>
    </row>
    <row r="115" spans="1:68">
      <c r="A115" s="182"/>
      <c r="B115" s="73"/>
      <c r="C115" s="69"/>
      <c r="D115" s="69" t="s">
        <v>133</v>
      </c>
      <c r="E115" s="68"/>
      <c r="F115" s="68" t="s">
        <v>134</v>
      </c>
      <c r="G115" s="75"/>
      <c r="H115" s="20">
        <v>0</v>
      </c>
      <c r="I115" s="20">
        <v>0</v>
      </c>
      <c r="J115" s="20">
        <v>0</v>
      </c>
      <c r="K115" s="20">
        <v>0</v>
      </c>
      <c r="L115" s="20">
        <v>0</v>
      </c>
      <c r="M115" s="20">
        <v>0</v>
      </c>
      <c r="N115" s="20">
        <v>0</v>
      </c>
      <c r="O115" s="20">
        <v>0</v>
      </c>
      <c r="P115" s="20">
        <v>0</v>
      </c>
      <c r="Q115" s="20">
        <v>0</v>
      </c>
      <c r="R115" s="20">
        <v>0</v>
      </c>
      <c r="S115" s="20">
        <v>0</v>
      </c>
      <c r="T115" s="20">
        <v>0</v>
      </c>
      <c r="U115" s="20">
        <v>0</v>
      </c>
      <c r="V115" s="20">
        <v>0</v>
      </c>
      <c r="W115" s="20">
        <v>0</v>
      </c>
      <c r="X115" s="20">
        <v>0</v>
      </c>
      <c r="Y115" s="20">
        <v>0</v>
      </c>
      <c r="Z115" s="20">
        <v>0</v>
      </c>
      <c r="AA115" s="20">
        <v>0</v>
      </c>
      <c r="AB115" s="20">
        <v>0</v>
      </c>
      <c r="AC115" s="20">
        <v>0</v>
      </c>
      <c r="AD115" s="20">
        <v>0</v>
      </c>
      <c r="AE115" s="20">
        <v>0</v>
      </c>
      <c r="AF115" s="20">
        <v>0</v>
      </c>
      <c r="AG115" s="20">
        <v>0</v>
      </c>
      <c r="AH115" s="20">
        <v>0</v>
      </c>
      <c r="AI115" s="20">
        <v>0</v>
      </c>
      <c r="AJ115" s="20">
        <v>0</v>
      </c>
      <c r="AK115" s="20">
        <v>0</v>
      </c>
      <c r="AL115" s="20">
        <v>0</v>
      </c>
      <c r="AM115" s="20">
        <v>0</v>
      </c>
      <c r="AN115" s="20">
        <v>0</v>
      </c>
      <c r="AO115" s="20">
        <v>0</v>
      </c>
      <c r="AP115" s="20">
        <v>0</v>
      </c>
      <c r="AQ115" s="20">
        <v>0</v>
      </c>
      <c r="AR115" s="20">
        <v>0</v>
      </c>
      <c r="AS115" s="20">
        <v>0</v>
      </c>
      <c r="AT115" s="20">
        <v>0</v>
      </c>
      <c r="AU115" s="20">
        <v>0</v>
      </c>
      <c r="AV115" s="20">
        <f t="shared" si="544"/>
        <v>0</v>
      </c>
      <c r="AW115" s="578">
        <f t="shared" si="897"/>
        <v>0</v>
      </c>
      <c r="AX115" s="187"/>
      <c r="AY115" s="602">
        <v>0</v>
      </c>
      <c r="AZ115" s="622">
        <f t="shared" si="898"/>
        <v>0</v>
      </c>
      <c r="BA115" s="20">
        <v>0</v>
      </c>
      <c r="BB115" s="622">
        <f t="shared" si="899"/>
        <v>0</v>
      </c>
      <c r="BC115" s="20">
        <v>0</v>
      </c>
      <c r="BD115" s="622">
        <f t="shared" si="900"/>
        <v>0</v>
      </c>
      <c r="BE115" s="20">
        <v>0</v>
      </c>
      <c r="BF115" s="631">
        <f t="shared" si="901"/>
        <v>0</v>
      </c>
      <c r="BG115" s="187"/>
      <c r="BH115" s="40"/>
      <c r="BI115" s="40"/>
      <c r="BJ115" s="40"/>
      <c r="BK115" s="40"/>
      <c r="BL115" s="40"/>
      <c r="BM115" s="40"/>
      <c r="BN115" s="40"/>
      <c r="BO115" s="40"/>
      <c r="BP115" s="40"/>
    </row>
    <row r="116" spans="1:68">
      <c r="A116" s="182"/>
      <c r="B116" s="73"/>
      <c r="C116" s="69"/>
      <c r="D116" s="69" t="s">
        <v>135</v>
      </c>
      <c r="E116" s="68"/>
      <c r="F116" s="68" t="s">
        <v>98</v>
      </c>
      <c r="G116" s="75"/>
      <c r="H116" s="20">
        <v>0</v>
      </c>
      <c r="I116" s="20">
        <v>0</v>
      </c>
      <c r="J116" s="20">
        <v>0</v>
      </c>
      <c r="K116" s="20">
        <v>0</v>
      </c>
      <c r="L116" s="20">
        <v>0</v>
      </c>
      <c r="M116" s="20">
        <v>0</v>
      </c>
      <c r="N116" s="20">
        <v>0</v>
      </c>
      <c r="O116" s="20">
        <v>0</v>
      </c>
      <c r="P116" s="20">
        <v>0</v>
      </c>
      <c r="Q116" s="20">
        <v>0</v>
      </c>
      <c r="R116" s="20">
        <v>0</v>
      </c>
      <c r="S116" s="20">
        <v>0</v>
      </c>
      <c r="T116" s="20">
        <v>0</v>
      </c>
      <c r="U116" s="20">
        <v>0</v>
      </c>
      <c r="V116" s="20">
        <v>0</v>
      </c>
      <c r="W116" s="20">
        <v>0</v>
      </c>
      <c r="X116" s="20">
        <v>0</v>
      </c>
      <c r="Y116" s="20">
        <v>0</v>
      </c>
      <c r="Z116" s="20">
        <v>0</v>
      </c>
      <c r="AA116" s="20">
        <v>0</v>
      </c>
      <c r="AB116" s="20">
        <v>0</v>
      </c>
      <c r="AC116" s="20">
        <v>0</v>
      </c>
      <c r="AD116" s="20">
        <v>0</v>
      </c>
      <c r="AE116" s="20">
        <v>0</v>
      </c>
      <c r="AF116" s="20">
        <v>0</v>
      </c>
      <c r="AG116" s="20">
        <v>0</v>
      </c>
      <c r="AH116" s="20">
        <v>0</v>
      </c>
      <c r="AI116" s="20">
        <v>0</v>
      </c>
      <c r="AJ116" s="20">
        <v>0</v>
      </c>
      <c r="AK116" s="20">
        <v>0</v>
      </c>
      <c r="AL116" s="20">
        <v>0</v>
      </c>
      <c r="AM116" s="20">
        <v>0</v>
      </c>
      <c r="AN116" s="20">
        <v>0</v>
      </c>
      <c r="AO116" s="20">
        <v>0</v>
      </c>
      <c r="AP116" s="20">
        <v>0</v>
      </c>
      <c r="AQ116" s="20">
        <v>0</v>
      </c>
      <c r="AR116" s="20">
        <v>0</v>
      </c>
      <c r="AS116" s="20">
        <v>0</v>
      </c>
      <c r="AT116" s="20">
        <v>0</v>
      </c>
      <c r="AU116" s="20">
        <v>0</v>
      </c>
      <c r="AV116" s="20">
        <f t="shared" si="544"/>
        <v>0</v>
      </c>
      <c r="AW116" s="578">
        <f t="shared" si="897"/>
        <v>0</v>
      </c>
      <c r="AX116" s="187"/>
      <c r="AY116" s="602">
        <v>0</v>
      </c>
      <c r="AZ116" s="622">
        <f t="shared" si="898"/>
        <v>0</v>
      </c>
      <c r="BA116" s="20">
        <v>0</v>
      </c>
      <c r="BB116" s="622">
        <f t="shared" si="899"/>
        <v>0</v>
      </c>
      <c r="BC116" s="20">
        <v>0</v>
      </c>
      <c r="BD116" s="622">
        <f t="shared" si="900"/>
        <v>0</v>
      </c>
      <c r="BE116" s="20">
        <v>0</v>
      </c>
      <c r="BF116" s="631">
        <f t="shared" si="901"/>
        <v>0</v>
      </c>
      <c r="BG116" s="187"/>
      <c r="BH116" s="40"/>
      <c r="BI116" s="40"/>
      <c r="BJ116" s="40"/>
      <c r="BK116" s="40"/>
      <c r="BL116" s="40"/>
      <c r="BM116" s="40"/>
      <c r="BN116" s="40"/>
      <c r="BO116" s="40"/>
      <c r="BP116" s="40"/>
    </row>
    <row r="117" spans="1:68">
      <c r="A117" s="182"/>
      <c r="B117" s="73"/>
      <c r="C117" s="69"/>
      <c r="D117" s="69" t="s">
        <v>136</v>
      </c>
      <c r="E117" s="68"/>
      <c r="F117" s="68" t="s">
        <v>137</v>
      </c>
      <c r="G117" s="75"/>
      <c r="H117" s="20">
        <v>0</v>
      </c>
      <c r="I117" s="20">
        <v>0</v>
      </c>
      <c r="J117" s="20">
        <v>0</v>
      </c>
      <c r="K117" s="20">
        <v>0</v>
      </c>
      <c r="L117" s="20">
        <v>0</v>
      </c>
      <c r="M117" s="20">
        <v>0</v>
      </c>
      <c r="N117" s="20">
        <v>0</v>
      </c>
      <c r="O117" s="20">
        <v>0</v>
      </c>
      <c r="P117" s="20">
        <v>0</v>
      </c>
      <c r="Q117" s="20">
        <v>0</v>
      </c>
      <c r="R117" s="20">
        <v>0</v>
      </c>
      <c r="S117" s="20">
        <v>0</v>
      </c>
      <c r="T117" s="20">
        <v>0</v>
      </c>
      <c r="U117" s="20">
        <v>0</v>
      </c>
      <c r="V117" s="20">
        <v>0</v>
      </c>
      <c r="W117" s="20">
        <v>0</v>
      </c>
      <c r="X117" s="20">
        <v>0</v>
      </c>
      <c r="Y117" s="20">
        <v>0</v>
      </c>
      <c r="Z117" s="20">
        <v>0</v>
      </c>
      <c r="AA117" s="20">
        <v>0</v>
      </c>
      <c r="AB117" s="20">
        <v>0</v>
      </c>
      <c r="AC117" s="20">
        <v>0</v>
      </c>
      <c r="AD117" s="20">
        <v>0</v>
      </c>
      <c r="AE117" s="20">
        <v>0</v>
      </c>
      <c r="AF117" s="20">
        <v>0</v>
      </c>
      <c r="AG117" s="20">
        <v>0</v>
      </c>
      <c r="AH117" s="20">
        <v>0</v>
      </c>
      <c r="AI117" s="20">
        <v>0</v>
      </c>
      <c r="AJ117" s="20">
        <v>0</v>
      </c>
      <c r="AK117" s="20">
        <v>0</v>
      </c>
      <c r="AL117" s="20">
        <v>0</v>
      </c>
      <c r="AM117" s="20">
        <v>0</v>
      </c>
      <c r="AN117" s="20">
        <v>0</v>
      </c>
      <c r="AO117" s="20">
        <v>0</v>
      </c>
      <c r="AP117" s="20">
        <v>0</v>
      </c>
      <c r="AQ117" s="20">
        <v>0</v>
      </c>
      <c r="AR117" s="20">
        <v>0</v>
      </c>
      <c r="AS117" s="20">
        <v>0</v>
      </c>
      <c r="AT117" s="20">
        <v>0</v>
      </c>
      <c r="AU117" s="20">
        <v>0</v>
      </c>
      <c r="AV117" s="20">
        <f t="shared" si="544"/>
        <v>0</v>
      </c>
      <c r="AW117" s="578">
        <f t="shared" si="897"/>
        <v>0</v>
      </c>
      <c r="AX117" s="187"/>
      <c r="AY117" s="602">
        <v>0</v>
      </c>
      <c r="AZ117" s="622">
        <f t="shared" si="898"/>
        <v>0</v>
      </c>
      <c r="BA117" s="20">
        <v>0</v>
      </c>
      <c r="BB117" s="622">
        <f t="shared" si="899"/>
        <v>0</v>
      </c>
      <c r="BC117" s="20">
        <v>0</v>
      </c>
      <c r="BD117" s="622">
        <f t="shared" si="900"/>
        <v>0</v>
      </c>
      <c r="BE117" s="20">
        <v>0</v>
      </c>
      <c r="BF117" s="631">
        <f t="shared" si="901"/>
        <v>0</v>
      </c>
      <c r="BG117" s="187"/>
      <c r="BH117" s="40"/>
      <c r="BI117" s="40"/>
      <c r="BJ117" s="40"/>
      <c r="BK117" s="40"/>
      <c r="BL117" s="40"/>
      <c r="BM117" s="40"/>
      <c r="BN117" s="40"/>
      <c r="BO117" s="40"/>
      <c r="BP117" s="40"/>
    </row>
    <row r="118" spans="1:68">
      <c r="A118" s="182"/>
      <c r="B118" s="73"/>
      <c r="C118" s="69"/>
      <c r="D118" s="69" t="s">
        <v>138</v>
      </c>
      <c r="E118" s="68"/>
      <c r="F118" s="68" t="s">
        <v>100</v>
      </c>
      <c r="G118" s="75"/>
      <c r="H118" s="20">
        <v>0</v>
      </c>
      <c r="I118" s="20">
        <v>0</v>
      </c>
      <c r="J118" s="20">
        <v>0</v>
      </c>
      <c r="K118" s="20">
        <v>0</v>
      </c>
      <c r="L118" s="20">
        <v>0</v>
      </c>
      <c r="M118" s="20">
        <v>0</v>
      </c>
      <c r="N118" s="20">
        <v>0</v>
      </c>
      <c r="O118" s="20">
        <v>0</v>
      </c>
      <c r="P118" s="20">
        <v>0</v>
      </c>
      <c r="Q118" s="20">
        <v>0</v>
      </c>
      <c r="R118" s="20">
        <v>0</v>
      </c>
      <c r="S118" s="20">
        <v>0</v>
      </c>
      <c r="T118" s="20">
        <v>0</v>
      </c>
      <c r="U118" s="20">
        <v>0</v>
      </c>
      <c r="V118" s="20">
        <v>0</v>
      </c>
      <c r="W118" s="20">
        <v>0</v>
      </c>
      <c r="X118" s="20">
        <v>0</v>
      </c>
      <c r="Y118" s="20">
        <v>0</v>
      </c>
      <c r="Z118" s="20">
        <v>0</v>
      </c>
      <c r="AA118" s="20">
        <v>0</v>
      </c>
      <c r="AB118" s="20">
        <v>0</v>
      </c>
      <c r="AC118" s="20">
        <v>0</v>
      </c>
      <c r="AD118" s="20">
        <v>0</v>
      </c>
      <c r="AE118" s="20">
        <v>0</v>
      </c>
      <c r="AF118" s="20">
        <v>0</v>
      </c>
      <c r="AG118" s="20">
        <v>0</v>
      </c>
      <c r="AH118" s="20">
        <v>0</v>
      </c>
      <c r="AI118" s="20">
        <v>0</v>
      </c>
      <c r="AJ118" s="20">
        <v>0</v>
      </c>
      <c r="AK118" s="20">
        <v>0</v>
      </c>
      <c r="AL118" s="20">
        <v>0</v>
      </c>
      <c r="AM118" s="20">
        <v>0</v>
      </c>
      <c r="AN118" s="20">
        <v>0</v>
      </c>
      <c r="AO118" s="20">
        <v>0</v>
      </c>
      <c r="AP118" s="20">
        <v>0</v>
      </c>
      <c r="AQ118" s="20">
        <v>0</v>
      </c>
      <c r="AR118" s="20">
        <v>0</v>
      </c>
      <c r="AS118" s="20">
        <v>0</v>
      </c>
      <c r="AT118" s="20">
        <v>0</v>
      </c>
      <c r="AU118" s="20">
        <v>0</v>
      </c>
      <c r="AV118" s="20">
        <f t="shared" si="544"/>
        <v>0</v>
      </c>
      <c r="AW118" s="578">
        <f t="shared" si="897"/>
        <v>0</v>
      </c>
      <c r="AX118" s="187"/>
      <c r="AY118" s="602">
        <v>0</v>
      </c>
      <c r="AZ118" s="622">
        <f t="shared" si="898"/>
        <v>0</v>
      </c>
      <c r="BA118" s="20">
        <v>0</v>
      </c>
      <c r="BB118" s="622">
        <f t="shared" si="899"/>
        <v>0</v>
      </c>
      <c r="BC118" s="20">
        <v>0</v>
      </c>
      <c r="BD118" s="622">
        <f t="shared" si="900"/>
        <v>0</v>
      </c>
      <c r="BE118" s="20">
        <v>0</v>
      </c>
      <c r="BF118" s="631">
        <f t="shared" si="901"/>
        <v>0</v>
      </c>
      <c r="BG118" s="187"/>
      <c r="BH118" s="40"/>
      <c r="BI118" s="40"/>
      <c r="BJ118" s="40"/>
      <c r="BK118" s="40"/>
      <c r="BL118" s="40"/>
      <c r="BM118" s="40"/>
      <c r="BN118" s="40"/>
      <c r="BO118" s="40"/>
      <c r="BP118" s="40"/>
    </row>
    <row r="119" spans="1:68">
      <c r="A119" s="182"/>
      <c r="B119" s="73"/>
      <c r="C119" s="69"/>
      <c r="D119" s="69" t="s">
        <v>139</v>
      </c>
      <c r="E119" s="68"/>
      <c r="F119" s="68" t="s">
        <v>101</v>
      </c>
      <c r="G119" s="75"/>
      <c r="H119" s="20">
        <v>0</v>
      </c>
      <c r="I119" s="20">
        <v>0</v>
      </c>
      <c r="J119" s="20">
        <v>0</v>
      </c>
      <c r="K119" s="20">
        <v>0</v>
      </c>
      <c r="L119" s="20">
        <v>0</v>
      </c>
      <c r="M119" s="20">
        <v>0</v>
      </c>
      <c r="N119" s="20">
        <v>0</v>
      </c>
      <c r="O119" s="20">
        <v>0</v>
      </c>
      <c r="P119" s="20">
        <v>0</v>
      </c>
      <c r="Q119" s="20">
        <v>0</v>
      </c>
      <c r="R119" s="20">
        <v>0</v>
      </c>
      <c r="S119" s="20">
        <v>0</v>
      </c>
      <c r="T119" s="20">
        <v>0</v>
      </c>
      <c r="U119" s="20">
        <v>0</v>
      </c>
      <c r="V119" s="20">
        <v>0</v>
      </c>
      <c r="W119" s="20">
        <v>0</v>
      </c>
      <c r="X119" s="20">
        <v>0</v>
      </c>
      <c r="Y119" s="20">
        <v>0</v>
      </c>
      <c r="Z119" s="20">
        <v>0</v>
      </c>
      <c r="AA119" s="20">
        <v>0</v>
      </c>
      <c r="AB119" s="20">
        <v>0</v>
      </c>
      <c r="AC119" s="20">
        <v>0</v>
      </c>
      <c r="AD119" s="20">
        <v>0</v>
      </c>
      <c r="AE119" s="20">
        <v>0</v>
      </c>
      <c r="AF119" s="20">
        <v>0</v>
      </c>
      <c r="AG119" s="20">
        <v>0</v>
      </c>
      <c r="AH119" s="20">
        <v>0</v>
      </c>
      <c r="AI119" s="20">
        <v>0</v>
      </c>
      <c r="AJ119" s="20">
        <v>0</v>
      </c>
      <c r="AK119" s="20">
        <v>0</v>
      </c>
      <c r="AL119" s="20">
        <v>0</v>
      </c>
      <c r="AM119" s="20">
        <v>0</v>
      </c>
      <c r="AN119" s="20">
        <v>0</v>
      </c>
      <c r="AO119" s="20">
        <v>0</v>
      </c>
      <c r="AP119" s="20">
        <v>0</v>
      </c>
      <c r="AQ119" s="20">
        <v>0</v>
      </c>
      <c r="AR119" s="20">
        <v>0</v>
      </c>
      <c r="AS119" s="20">
        <v>0</v>
      </c>
      <c r="AT119" s="20">
        <v>0</v>
      </c>
      <c r="AU119" s="20">
        <v>0</v>
      </c>
      <c r="AV119" s="20">
        <f t="shared" si="544"/>
        <v>0</v>
      </c>
      <c r="AW119" s="578">
        <f t="shared" si="897"/>
        <v>0</v>
      </c>
      <c r="AX119" s="187"/>
      <c r="AY119" s="602">
        <v>0</v>
      </c>
      <c r="AZ119" s="622">
        <f t="shared" si="898"/>
        <v>0</v>
      </c>
      <c r="BA119" s="20">
        <v>0</v>
      </c>
      <c r="BB119" s="622">
        <f t="shared" si="899"/>
        <v>0</v>
      </c>
      <c r="BC119" s="20">
        <v>0</v>
      </c>
      <c r="BD119" s="622">
        <f t="shared" si="900"/>
        <v>0</v>
      </c>
      <c r="BE119" s="20">
        <v>0</v>
      </c>
      <c r="BF119" s="631">
        <f t="shared" si="901"/>
        <v>0</v>
      </c>
      <c r="BG119" s="187"/>
      <c r="BH119" s="40"/>
      <c r="BI119" s="40"/>
      <c r="BJ119" s="40"/>
      <c r="BK119" s="40"/>
      <c r="BL119" s="40"/>
      <c r="BM119" s="40"/>
      <c r="BN119" s="40"/>
      <c r="BO119" s="40"/>
      <c r="BP119" s="40"/>
    </row>
    <row r="120" spans="1:68">
      <c r="A120" s="182"/>
      <c r="B120" s="73"/>
      <c r="C120" s="69"/>
      <c r="D120" s="69" t="s">
        <v>140</v>
      </c>
      <c r="E120" s="68"/>
      <c r="F120" s="68" t="s">
        <v>141</v>
      </c>
      <c r="G120" s="75"/>
      <c r="H120" s="20">
        <v>0</v>
      </c>
      <c r="I120" s="20">
        <v>0</v>
      </c>
      <c r="J120" s="20">
        <v>0</v>
      </c>
      <c r="K120" s="20">
        <v>0</v>
      </c>
      <c r="L120" s="20">
        <v>0</v>
      </c>
      <c r="M120" s="20">
        <v>0</v>
      </c>
      <c r="N120" s="20">
        <v>0</v>
      </c>
      <c r="O120" s="20">
        <v>0</v>
      </c>
      <c r="P120" s="20">
        <v>0</v>
      </c>
      <c r="Q120" s="20">
        <v>0</v>
      </c>
      <c r="R120" s="20">
        <v>0</v>
      </c>
      <c r="S120" s="20">
        <v>0</v>
      </c>
      <c r="T120" s="20">
        <v>0</v>
      </c>
      <c r="U120" s="20">
        <v>0</v>
      </c>
      <c r="V120" s="20">
        <v>0</v>
      </c>
      <c r="W120" s="20">
        <v>0</v>
      </c>
      <c r="X120" s="20">
        <v>0</v>
      </c>
      <c r="Y120" s="20">
        <v>0</v>
      </c>
      <c r="Z120" s="20">
        <v>0</v>
      </c>
      <c r="AA120" s="20">
        <v>0</v>
      </c>
      <c r="AB120" s="20">
        <v>0</v>
      </c>
      <c r="AC120" s="20">
        <v>0</v>
      </c>
      <c r="AD120" s="20">
        <v>0</v>
      </c>
      <c r="AE120" s="20">
        <v>0</v>
      </c>
      <c r="AF120" s="20">
        <v>0</v>
      </c>
      <c r="AG120" s="20">
        <v>0</v>
      </c>
      <c r="AH120" s="20">
        <v>0</v>
      </c>
      <c r="AI120" s="20">
        <v>0</v>
      </c>
      <c r="AJ120" s="20">
        <v>0</v>
      </c>
      <c r="AK120" s="20">
        <v>0</v>
      </c>
      <c r="AL120" s="20">
        <v>0</v>
      </c>
      <c r="AM120" s="20">
        <v>0</v>
      </c>
      <c r="AN120" s="20">
        <v>0</v>
      </c>
      <c r="AO120" s="20">
        <v>0</v>
      </c>
      <c r="AP120" s="20">
        <v>0</v>
      </c>
      <c r="AQ120" s="20">
        <v>0</v>
      </c>
      <c r="AR120" s="20">
        <v>0</v>
      </c>
      <c r="AS120" s="20">
        <v>0</v>
      </c>
      <c r="AT120" s="20">
        <v>0</v>
      </c>
      <c r="AU120" s="20">
        <v>0</v>
      </c>
      <c r="AV120" s="20">
        <f t="shared" si="544"/>
        <v>0</v>
      </c>
      <c r="AW120" s="578">
        <f t="shared" si="897"/>
        <v>0</v>
      </c>
      <c r="AX120" s="187"/>
      <c r="AY120" s="602">
        <v>0</v>
      </c>
      <c r="AZ120" s="622">
        <f t="shared" si="898"/>
        <v>0</v>
      </c>
      <c r="BA120" s="20">
        <v>0</v>
      </c>
      <c r="BB120" s="622">
        <f t="shared" si="899"/>
        <v>0</v>
      </c>
      <c r="BC120" s="20">
        <v>0</v>
      </c>
      <c r="BD120" s="622">
        <f t="shared" si="900"/>
        <v>0</v>
      </c>
      <c r="BE120" s="20">
        <v>0</v>
      </c>
      <c r="BF120" s="631">
        <f t="shared" si="901"/>
        <v>0</v>
      </c>
      <c r="BG120" s="187"/>
      <c r="BH120" s="40"/>
      <c r="BI120" s="40"/>
      <c r="BJ120" s="40"/>
      <c r="BK120" s="40"/>
      <c r="BL120" s="40"/>
      <c r="BM120" s="40"/>
      <c r="BN120" s="40"/>
      <c r="BO120" s="40"/>
      <c r="BP120" s="40"/>
    </row>
    <row r="121" spans="1:68">
      <c r="A121" s="182"/>
      <c r="B121" s="73"/>
      <c r="C121" s="69">
        <v>12.7</v>
      </c>
      <c r="D121" s="69"/>
      <c r="E121" s="68" t="s">
        <v>142</v>
      </c>
      <c r="F121" s="68"/>
      <c r="G121" s="68"/>
      <c r="H121" s="38">
        <f t="shared" ref="H121" si="902">SUM(H122:H124)</f>
        <v>0</v>
      </c>
      <c r="I121" s="38">
        <f t="shared" ref="I121" si="903">SUM(I122:I124)</f>
        <v>0</v>
      </c>
      <c r="J121" s="38">
        <f t="shared" ref="J121" si="904">SUM(J122:J124)</f>
        <v>0</v>
      </c>
      <c r="K121" s="38">
        <f t="shared" ref="K121" si="905">SUM(K122:K124)</f>
        <v>0</v>
      </c>
      <c r="L121" s="38">
        <f t="shared" ref="L121" si="906">SUM(L122:L124)</f>
        <v>0</v>
      </c>
      <c r="M121" s="38">
        <f t="shared" ref="M121" si="907">SUM(M122:M124)</f>
        <v>0</v>
      </c>
      <c r="N121" s="38">
        <f t="shared" ref="N121" si="908">SUM(N122:N124)</f>
        <v>0</v>
      </c>
      <c r="O121" s="38">
        <f t="shared" ref="O121" si="909">SUM(O122:O124)</f>
        <v>0</v>
      </c>
      <c r="P121" s="38">
        <f t="shared" ref="P121" si="910">SUM(P122:P124)</f>
        <v>0</v>
      </c>
      <c r="Q121" s="38">
        <f t="shared" ref="Q121" si="911">SUM(Q122:Q124)</f>
        <v>0</v>
      </c>
      <c r="R121" s="38">
        <f t="shared" ref="R121" si="912">SUM(R122:R124)</f>
        <v>0</v>
      </c>
      <c r="S121" s="38">
        <f t="shared" ref="S121" si="913">SUM(S122:S124)</f>
        <v>0</v>
      </c>
      <c r="T121" s="38">
        <f t="shared" ref="T121" si="914">SUM(T122:T124)</f>
        <v>0</v>
      </c>
      <c r="U121" s="38">
        <f t="shared" ref="U121" si="915">SUM(U122:U124)</f>
        <v>0</v>
      </c>
      <c r="V121" s="38">
        <f t="shared" ref="V121" si="916">SUM(V122:V124)</f>
        <v>0</v>
      </c>
      <c r="W121" s="38">
        <f t="shared" ref="W121" si="917">SUM(W122:W124)</f>
        <v>0</v>
      </c>
      <c r="X121" s="38">
        <f t="shared" ref="X121" si="918">SUM(X122:X124)</f>
        <v>0</v>
      </c>
      <c r="Y121" s="38">
        <f t="shared" ref="Y121" si="919">SUM(Y122:Y124)</f>
        <v>0</v>
      </c>
      <c r="Z121" s="38">
        <f t="shared" ref="Z121" si="920">SUM(Z122:Z124)</f>
        <v>0</v>
      </c>
      <c r="AA121" s="38">
        <f t="shared" ref="AA121" si="921">SUM(AA122:AA124)</f>
        <v>0</v>
      </c>
      <c r="AB121" s="38">
        <f t="shared" ref="AB121" si="922">SUM(AB122:AB124)</f>
        <v>0</v>
      </c>
      <c r="AC121" s="38">
        <f t="shared" ref="AC121" si="923">SUM(AC122:AC124)</f>
        <v>0</v>
      </c>
      <c r="AD121" s="38">
        <f t="shared" ref="AD121" si="924">SUM(AD122:AD124)</f>
        <v>0</v>
      </c>
      <c r="AE121" s="38">
        <f t="shared" ref="AE121" si="925">SUM(AE122:AE124)</f>
        <v>0</v>
      </c>
      <c r="AF121" s="38">
        <f t="shared" ref="AF121" si="926">SUM(AF122:AF124)</f>
        <v>0</v>
      </c>
      <c r="AG121" s="38">
        <f t="shared" ref="AG121" si="927">SUM(AG122:AG124)</f>
        <v>0</v>
      </c>
      <c r="AH121" s="38">
        <f t="shared" ref="AH121" si="928">SUM(AH122:AH124)</f>
        <v>0</v>
      </c>
      <c r="AI121" s="38">
        <f t="shared" ref="AI121" si="929">SUM(AI122:AI124)</f>
        <v>0</v>
      </c>
      <c r="AJ121" s="38">
        <f t="shared" ref="AJ121" si="930">SUM(AJ122:AJ124)</f>
        <v>0</v>
      </c>
      <c r="AK121" s="38">
        <f t="shared" ref="AK121" si="931">SUM(AK122:AK124)</f>
        <v>0</v>
      </c>
      <c r="AL121" s="38">
        <f t="shared" ref="AL121" si="932">SUM(AL122:AL124)</f>
        <v>0</v>
      </c>
      <c r="AM121" s="38">
        <f t="shared" ref="AM121" si="933">SUM(AM122:AM124)</f>
        <v>0</v>
      </c>
      <c r="AN121" s="38">
        <f t="shared" ref="AN121" si="934">SUM(AN122:AN124)</f>
        <v>0</v>
      </c>
      <c r="AO121" s="38">
        <f t="shared" ref="AO121" si="935">SUM(AO122:AO124)</f>
        <v>0</v>
      </c>
      <c r="AP121" s="38">
        <f t="shared" ref="AP121" si="936">SUM(AP122:AP124)</f>
        <v>0</v>
      </c>
      <c r="AQ121" s="38">
        <f t="shared" ref="AQ121" si="937">SUM(AQ122:AQ124)</f>
        <v>0</v>
      </c>
      <c r="AR121" s="38">
        <f t="shared" ref="AR121" si="938">SUM(AR122:AR124)</f>
        <v>0</v>
      </c>
      <c r="AS121" s="38">
        <f t="shared" ref="AS121" si="939">SUM(AS122:AS124)</f>
        <v>0</v>
      </c>
      <c r="AT121" s="38">
        <f t="shared" ref="AT121" si="940">SUM(AT122:AT124)</f>
        <v>0</v>
      </c>
      <c r="AU121" s="38">
        <f t="shared" ref="AU121" si="941">SUM(AU122:AU124)</f>
        <v>0</v>
      </c>
      <c r="AV121" s="38">
        <f t="shared" si="544"/>
        <v>0</v>
      </c>
      <c r="AW121" s="578">
        <f t="shared" si="897"/>
        <v>0</v>
      </c>
      <c r="AX121" s="201"/>
      <c r="AY121" s="641">
        <f t="shared" ref="AY121" si="942">SUM(AY122:AY124)</f>
        <v>0</v>
      </c>
      <c r="AZ121" s="622">
        <f t="shared" si="898"/>
        <v>0</v>
      </c>
      <c r="BA121" s="38">
        <f t="shared" ref="BA121" si="943">SUM(BA122:BA124)</f>
        <v>0</v>
      </c>
      <c r="BB121" s="622">
        <f t="shared" si="899"/>
        <v>0</v>
      </c>
      <c r="BC121" s="38">
        <f t="shared" ref="BC121" si="944">SUM(BC122:BC124)</f>
        <v>0</v>
      </c>
      <c r="BD121" s="622">
        <f t="shared" si="900"/>
        <v>0</v>
      </c>
      <c r="BE121" s="38">
        <f t="shared" ref="BE121" si="945">SUM(BE122:BE124)</f>
        <v>0</v>
      </c>
      <c r="BF121" s="631">
        <f t="shared" si="901"/>
        <v>0</v>
      </c>
      <c r="BG121" s="201"/>
      <c r="BH121" s="39"/>
      <c r="BI121" s="39"/>
      <c r="BJ121" s="39"/>
      <c r="BK121" s="39"/>
      <c r="BL121" s="39"/>
      <c r="BM121" s="39"/>
      <c r="BN121" s="39"/>
      <c r="BO121" s="39"/>
      <c r="BP121" s="39"/>
    </row>
    <row r="122" spans="1:68">
      <c r="A122" s="182"/>
      <c r="B122" s="73"/>
      <c r="C122" s="69"/>
      <c r="D122" s="69" t="s">
        <v>143</v>
      </c>
      <c r="E122" s="69"/>
      <c r="F122" s="68" t="s">
        <v>144</v>
      </c>
      <c r="G122" s="68"/>
      <c r="H122" s="20">
        <v>0</v>
      </c>
      <c r="I122" s="20">
        <v>0</v>
      </c>
      <c r="J122" s="20">
        <v>0</v>
      </c>
      <c r="K122" s="20">
        <v>0</v>
      </c>
      <c r="L122" s="20">
        <v>0</v>
      </c>
      <c r="M122" s="20">
        <v>0</v>
      </c>
      <c r="N122" s="20">
        <v>0</v>
      </c>
      <c r="O122" s="20">
        <v>0</v>
      </c>
      <c r="P122" s="20">
        <v>0</v>
      </c>
      <c r="Q122" s="20">
        <v>0</v>
      </c>
      <c r="R122" s="20">
        <v>0</v>
      </c>
      <c r="S122" s="20">
        <v>0</v>
      </c>
      <c r="T122" s="20">
        <v>0</v>
      </c>
      <c r="U122" s="20">
        <v>0</v>
      </c>
      <c r="V122" s="20">
        <v>0</v>
      </c>
      <c r="W122" s="20">
        <v>0</v>
      </c>
      <c r="X122" s="20">
        <v>0</v>
      </c>
      <c r="Y122" s="20">
        <v>0</v>
      </c>
      <c r="Z122" s="20">
        <v>0</v>
      </c>
      <c r="AA122" s="20">
        <v>0</v>
      </c>
      <c r="AB122" s="20">
        <v>0</v>
      </c>
      <c r="AC122" s="20">
        <v>0</v>
      </c>
      <c r="AD122" s="20">
        <v>0</v>
      </c>
      <c r="AE122" s="20">
        <v>0</v>
      </c>
      <c r="AF122" s="20">
        <v>0</v>
      </c>
      <c r="AG122" s="20">
        <v>0</v>
      </c>
      <c r="AH122" s="20">
        <v>0</v>
      </c>
      <c r="AI122" s="20">
        <v>0</v>
      </c>
      <c r="AJ122" s="20">
        <v>0</v>
      </c>
      <c r="AK122" s="20">
        <v>0</v>
      </c>
      <c r="AL122" s="20">
        <v>0</v>
      </c>
      <c r="AM122" s="20">
        <v>0</v>
      </c>
      <c r="AN122" s="20">
        <v>0</v>
      </c>
      <c r="AO122" s="20">
        <v>0</v>
      </c>
      <c r="AP122" s="20">
        <v>0</v>
      </c>
      <c r="AQ122" s="20">
        <v>0</v>
      </c>
      <c r="AR122" s="20">
        <v>0</v>
      </c>
      <c r="AS122" s="20">
        <v>0</v>
      </c>
      <c r="AT122" s="20">
        <v>0</v>
      </c>
      <c r="AU122" s="20">
        <v>0</v>
      </c>
      <c r="AV122" s="20">
        <f t="shared" si="544"/>
        <v>0</v>
      </c>
      <c r="AW122" s="578">
        <f t="shared" si="897"/>
        <v>0</v>
      </c>
      <c r="AX122" s="187"/>
      <c r="AY122" s="602">
        <v>0</v>
      </c>
      <c r="AZ122" s="622">
        <f t="shared" si="898"/>
        <v>0</v>
      </c>
      <c r="BA122" s="20">
        <v>0</v>
      </c>
      <c r="BB122" s="622">
        <f t="shared" si="899"/>
        <v>0</v>
      </c>
      <c r="BC122" s="20">
        <v>0</v>
      </c>
      <c r="BD122" s="622">
        <f t="shared" si="900"/>
        <v>0</v>
      </c>
      <c r="BE122" s="20">
        <v>0</v>
      </c>
      <c r="BF122" s="631">
        <f t="shared" si="901"/>
        <v>0</v>
      </c>
      <c r="BG122" s="187"/>
      <c r="BH122" s="40"/>
      <c r="BI122" s="40"/>
      <c r="BJ122" s="40"/>
      <c r="BK122" s="40"/>
      <c r="BL122" s="40"/>
      <c r="BM122" s="40"/>
      <c r="BN122" s="40"/>
      <c r="BO122" s="40"/>
      <c r="BP122" s="40"/>
    </row>
    <row r="123" spans="1:68">
      <c r="A123" s="182"/>
      <c r="B123" s="73"/>
      <c r="C123" s="69"/>
      <c r="D123" s="69" t="s">
        <v>145</v>
      </c>
      <c r="E123" s="69"/>
      <c r="F123" s="68" t="s">
        <v>146</v>
      </c>
      <c r="G123" s="68"/>
      <c r="H123" s="20">
        <v>0</v>
      </c>
      <c r="I123" s="20">
        <v>0</v>
      </c>
      <c r="J123" s="20">
        <v>0</v>
      </c>
      <c r="K123" s="20">
        <v>0</v>
      </c>
      <c r="L123" s="20">
        <v>0</v>
      </c>
      <c r="M123" s="20">
        <v>0</v>
      </c>
      <c r="N123" s="20">
        <v>0</v>
      </c>
      <c r="O123" s="20">
        <v>0</v>
      </c>
      <c r="P123" s="20">
        <v>0</v>
      </c>
      <c r="Q123" s="20">
        <v>0</v>
      </c>
      <c r="R123" s="20">
        <v>0</v>
      </c>
      <c r="S123" s="20">
        <v>0</v>
      </c>
      <c r="T123" s="20">
        <v>0</v>
      </c>
      <c r="U123" s="20">
        <v>0</v>
      </c>
      <c r="V123" s="20">
        <v>0</v>
      </c>
      <c r="W123" s="20">
        <v>0</v>
      </c>
      <c r="X123" s="20">
        <v>0</v>
      </c>
      <c r="Y123" s="20">
        <v>0</v>
      </c>
      <c r="Z123" s="20">
        <v>0</v>
      </c>
      <c r="AA123" s="20">
        <v>0</v>
      </c>
      <c r="AB123" s="20">
        <v>0</v>
      </c>
      <c r="AC123" s="20">
        <v>0</v>
      </c>
      <c r="AD123" s="20">
        <v>0</v>
      </c>
      <c r="AE123" s="20">
        <v>0</v>
      </c>
      <c r="AF123" s="20">
        <v>0</v>
      </c>
      <c r="AG123" s="20">
        <v>0</v>
      </c>
      <c r="AH123" s="20">
        <v>0</v>
      </c>
      <c r="AI123" s="20">
        <v>0</v>
      </c>
      <c r="AJ123" s="20">
        <v>0</v>
      </c>
      <c r="AK123" s="20">
        <v>0</v>
      </c>
      <c r="AL123" s="20">
        <v>0</v>
      </c>
      <c r="AM123" s="20">
        <v>0</v>
      </c>
      <c r="AN123" s="20">
        <v>0</v>
      </c>
      <c r="AO123" s="20">
        <v>0</v>
      </c>
      <c r="AP123" s="20">
        <v>0</v>
      </c>
      <c r="AQ123" s="20">
        <v>0</v>
      </c>
      <c r="AR123" s="20">
        <v>0</v>
      </c>
      <c r="AS123" s="20">
        <v>0</v>
      </c>
      <c r="AT123" s="20">
        <v>0</v>
      </c>
      <c r="AU123" s="20">
        <v>0</v>
      </c>
      <c r="AV123" s="20">
        <f t="shared" si="544"/>
        <v>0</v>
      </c>
      <c r="AW123" s="578">
        <f t="shared" si="897"/>
        <v>0</v>
      </c>
      <c r="AX123" s="187"/>
      <c r="AY123" s="602">
        <v>0</v>
      </c>
      <c r="AZ123" s="622">
        <f t="shared" si="898"/>
        <v>0</v>
      </c>
      <c r="BA123" s="20">
        <v>0</v>
      </c>
      <c r="BB123" s="622">
        <f t="shared" si="899"/>
        <v>0</v>
      </c>
      <c r="BC123" s="20">
        <v>0</v>
      </c>
      <c r="BD123" s="622">
        <f t="shared" si="900"/>
        <v>0</v>
      </c>
      <c r="BE123" s="20">
        <v>0</v>
      </c>
      <c r="BF123" s="631">
        <f t="shared" si="901"/>
        <v>0</v>
      </c>
      <c r="BG123" s="187"/>
      <c r="BH123" s="40"/>
      <c r="BI123" s="40"/>
      <c r="BJ123" s="40"/>
      <c r="BK123" s="40"/>
      <c r="BL123" s="40"/>
      <c r="BM123" s="40"/>
      <c r="BN123" s="40"/>
      <c r="BO123" s="40"/>
      <c r="BP123" s="40"/>
    </row>
    <row r="124" spans="1:68">
      <c r="A124" s="182"/>
      <c r="B124" s="73"/>
      <c r="C124" s="69"/>
      <c r="D124" s="69" t="s">
        <v>147</v>
      </c>
      <c r="E124" s="69"/>
      <c r="F124" s="68" t="s">
        <v>106</v>
      </c>
      <c r="G124" s="68"/>
      <c r="H124" s="20">
        <v>0</v>
      </c>
      <c r="I124" s="20">
        <v>0</v>
      </c>
      <c r="J124" s="20">
        <v>0</v>
      </c>
      <c r="K124" s="20">
        <v>0</v>
      </c>
      <c r="L124" s="20">
        <v>0</v>
      </c>
      <c r="M124" s="20">
        <v>0</v>
      </c>
      <c r="N124" s="20">
        <v>0</v>
      </c>
      <c r="O124" s="20">
        <v>0</v>
      </c>
      <c r="P124" s="20">
        <v>0</v>
      </c>
      <c r="Q124" s="20">
        <v>0</v>
      </c>
      <c r="R124" s="20">
        <v>0</v>
      </c>
      <c r="S124" s="20">
        <v>0</v>
      </c>
      <c r="T124" s="20">
        <v>0</v>
      </c>
      <c r="U124" s="20">
        <v>0</v>
      </c>
      <c r="V124" s="20">
        <v>0</v>
      </c>
      <c r="W124" s="20">
        <v>0</v>
      </c>
      <c r="X124" s="20">
        <v>0</v>
      </c>
      <c r="Y124" s="20">
        <v>0</v>
      </c>
      <c r="Z124" s="20">
        <v>0</v>
      </c>
      <c r="AA124" s="20">
        <v>0</v>
      </c>
      <c r="AB124" s="20">
        <v>0</v>
      </c>
      <c r="AC124" s="20">
        <v>0</v>
      </c>
      <c r="AD124" s="20">
        <v>0</v>
      </c>
      <c r="AE124" s="20">
        <v>0</v>
      </c>
      <c r="AF124" s="20">
        <v>0</v>
      </c>
      <c r="AG124" s="20">
        <v>0</v>
      </c>
      <c r="AH124" s="20">
        <v>0</v>
      </c>
      <c r="AI124" s="20">
        <v>0</v>
      </c>
      <c r="AJ124" s="20">
        <v>0</v>
      </c>
      <c r="AK124" s="20">
        <v>0</v>
      </c>
      <c r="AL124" s="20">
        <v>0</v>
      </c>
      <c r="AM124" s="20">
        <v>0</v>
      </c>
      <c r="AN124" s="20">
        <v>0</v>
      </c>
      <c r="AO124" s="20">
        <v>0</v>
      </c>
      <c r="AP124" s="20">
        <v>0</v>
      </c>
      <c r="AQ124" s="20">
        <v>0</v>
      </c>
      <c r="AR124" s="20">
        <v>0</v>
      </c>
      <c r="AS124" s="20">
        <v>0</v>
      </c>
      <c r="AT124" s="20">
        <v>0</v>
      </c>
      <c r="AU124" s="20">
        <v>0</v>
      </c>
      <c r="AV124" s="20">
        <f t="shared" si="544"/>
        <v>0</v>
      </c>
      <c r="AW124" s="578">
        <f t="shared" si="897"/>
        <v>0</v>
      </c>
      <c r="AX124" s="187"/>
      <c r="AY124" s="602">
        <v>0</v>
      </c>
      <c r="AZ124" s="622">
        <f t="shared" si="898"/>
        <v>0</v>
      </c>
      <c r="BA124" s="20">
        <v>0</v>
      </c>
      <c r="BB124" s="622">
        <f t="shared" si="899"/>
        <v>0</v>
      </c>
      <c r="BC124" s="20">
        <v>0</v>
      </c>
      <c r="BD124" s="622">
        <f t="shared" si="900"/>
        <v>0</v>
      </c>
      <c r="BE124" s="20">
        <v>0</v>
      </c>
      <c r="BF124" s="631">
        <f t="shared" si="901"/>
        <v>0</v>
      </c>
      <c r="BG124" s="187"/>
      <c r="BH124" s="40"/>
      <c r="BI124" s="40"/>
      <c r="BJ124" s="40"/>
      <c r="BK124" s="40"/>
      <c r="BL124" s="40"/>
      <c r="BM124" s="40"/>
      <c r="BN124" s="40"/>
      <c r="BO124" s="40"/>
      <c r="BP124" s="40"/>
    </row>
    <row r="125" spans="1:68">
      <c r="A125" s="182"/>
      <c r="B125" s="73"/>
      <c r="C125" s="69">
        <v>12.8</v>
      </c>
      <c r="D125" s="69"/>
      <c r="E125" s="69" t="s">
        <v>148</v>
      </c>
      <c r="F125" s="68"/>
      <c r="G125" s="68"/>
      <c r="H125" s="20">
        <v>0</v>
      </c>
      <c r="I125" s="20">
        <v>0</v>
      </c>
      <c r="J125" s="20">
        <v>0</v>
      </c>
      <c r="K125" s="20">
        <v>0</v>
      </c>
      <c r="L125" s="20">
        <v>0</v>
      </c>
      <c r="M125" s="20">
        <v>0</v>
      </c>
      <c r="N125" s="20">
        <v>0</v>
      </c>
      <c r="O125" s="20">
        <v>0</v>
      </c>
      <c r="P125" s="20">
        <v>0</v>
      </c>
      <c r="Q125" s="20">
        <v>0</v>
      </c>
      <c r="R125" s="20">
        <v>0</v>
      </c>
      <c r="S125" s="20">
        <v>0</v>
      </c>
      <c r="T125" s="20">
        <v>0</v>
      </c>
      <c r="U125" s="20">
        <v>0</v>
      </c>
      <c r="V125" s="20">
        <v>0</v>
      </c>
      <c r="W125" s="20">
        <v>0</v>
      </c>
      <c r="X125" s="20">
        <v>0</v>
      </c>
      <c r="Y125" s="20">
        <v>0</v>
      </c>
      <c r="Z125" s="20">
        <v>0</v>
      </c>
      <c r="AA125" s="20">
        <v>0</v>
      </c>
      <c r="AB125" s="20">
        <v>0</v>
      </c>
      <c r="AC125" s="20">
        <v>0</v>
      </c>
      <c r="AD125" s="20">
        <v>0</v>
      </c>
      <c r="AE125" s="20">
        <v>0</v>
      </c>
      <c r="AF125" s="20">
        <v>0</v>
      </c>
      <c r="AG125" s="20">
        <v>0</v>
      </c>
      <c r="AH125" s="20">
        <v>0</v>
      </c>
      <c r="AI125" s="20">
        <v>0</v>
      </c>
      <c r="AJ125" s="20">
        <v>0</v>
      </c>
      <c r="AK125" s="20">
        <v>0</v>
      </c>
      <c r="AL125" s="20">
        <v>0</v>
      </c>
      <c r="AM125" s="20">
        <v>0</v>
      </c>
      <c r="AN125" s="20">
        <v>0</v>
      </c>
      <c r="AO125" s="20">
        <v>0</v>
      </c>
      <c r="AP125" s="20">
        <v>0</v>
      </c>
      <c r="AQ125" s="20">
        <v>0</v>
      </c>
      <c r="AR125" s="20">
        <v>0</v>
      </c>
      <c r="AS125" s="20">
        <v>0</v>
      </c>
      <c r="AT125" s="20">
        <v>0</v>
      </c>
      <c r="AU125" s="20">
        <v>0</v>
      </c>
      <c r="AV125" s="20">
        <f t="shared" si="544"/>
        <v>0</v>
      </c>
      <c r="AW125" s="578">
        <f t="shared" si="897"/>
        <v>0</v>
      </c>
      <c r="AX125" s="187"/>
      <c r="AY125" s="602">
        <v>0</v>
      </c>
      <c r="AZ125" s="622">
        <f t="shared" si="898"/>
        <v>0</v>
      </c>
      <c r="BA125" s="20">
        <v>0</v>
      </c>
      <c r="BB125" s="622">
        <f t="shared" si="899"/>
        <v>0</v>
      </c>
      <c r="BC125" s="20">
        <v>0</v>
      </c>
      <c r="BD125" s="622">
        <f t="shared" si="900"/>
        <v>0</v>
      </c>
      <c r="BE125" s="20">
        <v>0</v>
      </c>
      <c r="BF125" s="631">
        <f t="shared" si="901"/>
        <v>0</v>
      </c>
      <c r="BG125" s="187"/>
      <c r="BH125" s="40"/>
      <c r="BI125" s="40"/>
      <c r="BJ125" s="40"/>
      <c r="BK125" s="40"/>
      <c r="BL125" s="40"/>
      <c r="BM125" s="40"/>
      <c r="BN125" s="40"/>
      <c r="BO125" s="40"/>
      <c r="BP125" s="40"/>
    </row>
    <row r="126" spans="1:68">
      <c r="A126" s="182"/>
      <c r="B126" s="73"/>
      <c r="C126" s="69">
        <v>12.9</v>
      </c>
      <c r="D126" s="69"/>
      <c r="E126" s="69" t="s">
        <v>149</v>
      </c>
      <c r="F126" s="68"/>
      <c r="G126" s="68"/>
      <c r="H126" s="20">
        <v>0</v>
      </c>
      <c r="I126" s="20">
        <v>0</v>
      </c>
      <c r="J126" s="20">
        <v>0</v>
      </c>
      <c r="K126" s="20">
        <v>0</v>
      </c>
      <c r="L126" s="20">
        <v>0</v>
      </c>
      <c r="M126" s="20">
        <v>0</v>
      </c>
      <c r="N126" s="20">
        <v>0</v>
      </c>
      <c r="O126" s="20">
        <v>0</v>
      </c>
      <c r="P126" s="20">
        <v>0</v>
      </c>
      <c r="Q126" s="20">
        <v>0</v>
      </c>
      <c r="R126" s="20">
        <v>0</v>
      </c>
      <c r="S126" s="20">
        <v>0</v>
      </c>
      <c r="T126" s="20">
        <v>0</v>
      </c>
      <c r="U126" s="20">
        <v>0</v>
      </c>
      <c r="V126" s="20">
        <v>0</v>
      </c>
      <c r="W126" s="20">
        <v>0</v>
      </c>
      <c r="X126" s="20">
        <v>0</v>
      </c>
      <c r="Y126" s="20">
        <v>0</v>
      </c>
      <c r="Z126" s="20">
        <v>0</v>
      </c>
      <c r="AA126" s="20">
        <v>0</v>
      </c>
      <c r="AB126" s="20">
        <v>0</v>
      </c>
      <c r="AC126" s="20">
        <v>0</v>
      </c>
      <c r="AD126" s="20">
        <v>0</v>
      </c>
      <c r="AE126" s="20">
        <v>0</v>
      </c>
      <c r="AF126" s="20">
        <v>0</v>
      </c>
      <c r="AG126" s="20">
        <v>0</v>
      </c>
      <c r="AH126" s="20">
        <v>0</v>
      </c>
      <c r="AI126" s="20">
        <v>0</v>
      </c>
      <c r="AJ126" s="20">
        <v>0</v>
      </c>
      <c r="AK126" s="20">
        <v>0</v>
      </c>
      <c r="AL126" s="20">
        <v>0</v>
      </c>
      <c r="AM126" s="20">
        <v>0</v>
      </c>
      <c r="AN126" s="20">
        <v>0</v>
      </c>
      <c r="AO126" s="20">
        <v>0</v>
      </c>
      <c r="AP126" s="20">
        <v>0</v>
      </c>
      <c r="AQ126" s="20">
        <v>0</v>
      </c>
      <c r="AR126" s="20">
        <v>0</v>
      </c>
      <c r="AS126" s="20">
        <v>0</v>
      </c>
      <c r="AT126" s="20">
        <v>0</v>
      </c>
      <c r="AU126" s="20">
        <v>0</v>
      </c>
      <c r="AV126" s="20">
        <f t="shared" si="544"/>
        <v>0</v>
      </c>
      <c r="AW126" s="578">
        <f t="shared" si="897"/>
        <v>0</v>
      </c>
      <c r="AX126" s="187"/>
      <c r="AY126" s="602">
        <v>0</v>
      </c>
      <c r="AZ126" s="622">
        <f t="shared" si="898"/>
        <v>0</v>
      </c>
      <c r="BA126" s="20">
        <v>0</v>
      </c>
      <c r="BB126" s="622">
        <f t="shared" si="899"/>
        <v>0</v>
      </c>
      <c r="BC126" s="20">
        <v>0</v>
      </c>
      <c r="BD126" s="622">
        <f t="shared" si="900"/>
        <v>0</v>
      </c>
      <c r="BE126" s="20">
        <v>0</v>
      </c>
      <c r="BF126" s="631">
        <f t="shared" si="901"/>
        <v>0</v>
      </c>
      <c r="BG126" s="187"/>
      <c r="BH126" s="40"/>
      <c r="BI126" s="40"/>
      <c r="BJ126" s="40"/>
      <c r="BK126" s="40"/>
      <c r="BL126" s="40"/>
      <c r="BM126" s="40"/>
      <c r="BN126" s="40"/>
      <c r="BO126" s="40"/>
      <c r="BP126" s="40"/>
    </row>
    <row r="127" spans="1:68">
      <c r="A127" s="182"/>
      <c r="B127" s="73"/>
      <c r="C127" s="76">
        <v>12.1</v>
      </c>
      <c r="D127" s="69"/>
      <c r="E127" s="69" t="s">
        <v>150</v>
      </c>
      <c r="F127" s="68"/>
      <c r="G127" s="68"/>
      <c r="H127" s="20">
        <v>0</v>
      </c>
      <c r="I127" s="20">
        <v>0</v>
      </c>
      <c r="J127" s="20">
        <v>0</v>
      </c>
      <c r="K127" s="20">
        <v>0</v>
      </c>
      <c r="L127" s="20">
        <v>0</v>
      </c>
      <c r="M127" s="20">
        <v>0</v>
      </c>
      <c r="N127" s="20">
        <v>0</v>
      </c>
      <c r="O127" s="20">
        <v>0</v>
      </c>
      <c r="P127" s="20">
        <v>0</v>
      </c>
      <c r="Q127" s="20">
        <v>0</v>
      </c>
      <c r="R127" s="20">
        <v>0</v>
      </c>
      <c r="S127" s="20">
        <v>0</v>
      </c>
      <c r="T127" s="20">
        <v>0</v>
      </c>
      <c r="U127" s="20">
        <v>0</v>
      </c>
      <c r="V127" s="20">
        <v>0</v>
      </c>
      <c r="W127" s="20">
        <v>0</v>
      </c>
      <c r="X127" s="20">
        <v>0</v>
      </c>
      <c r="Y127" s="20">
        <v>0</v>
      </c>
      <c r="Z127" s="20">
        <v>0</v>
      </c>
      <c r="AA127" s="20">
        <v>0</v>
      </c>
      <c r="AB127" s="20">
        <v>0</v>
      </c>
      <c r="AC127" s="20">
        <v>0</v>
      </c>
      <c r="AD127" s="20">
        <v>0</v>
      </c>
      <c r="AE127" s="20">
        <v>0</v>
      </c>
      <c r="AF127" s="20">
        <v>0</v>
      </c>
      <c r="AG127" s="20">
        <v>0</v>
      </c>
      <c r="AH127" s="20">
        <v>0</v>
      </c>
      <c r="AI127" s="20">
        <v>0</v>
      </c>
      <c r="AJ127" s="20">
        <v>0</v>
      </c>
      <c r="AK127" s="20">
        <v>0</v>
      </c>
      <c r="AL127" s="20">
        <v>0</v>
      </c>
      <c r="AM127" s="20">
        <v>0</v>
      </c>
      <c r="AN127" s="20">
        <v>0</v>
      </c>
      <c r="AO127" s="20">
        <v>0</v>
      </c>
      <c r="AP127" s="20">
        <v>0</v>
      </c>
      <c r="AQ127" s="20">
        <v>0</v>
      </c>
      <c r="AR127" s="20">
        <v>0</v>
      </c>
      <c r="AS127" s="20">
        <v>0</v>
      </c>
      <c r="AT127" s="20">
        <v>0</v>
      </c>
      <c r="AU127" s="20">
        <v>0</v>
      </c>
      <c r="AV127" s="20">
        <f t="shared" si="544"/>
        <v>0</v>
      </c>
      <c r="AW127" s="578">
        <f t="shared" si="897"/>
        <v>0</v>
      </c>
      <c r="AX127" s="187"/>
      <c r="AY127" s="602">
        <v>0</v>
      </c>
      <c r="AZ127" s="622">
        <f t="shared" si="898"/>
        <v>0</v>
      </c>
      <c r="BA127" s="20">
        <v>0</v>
      </c>
      <c r="BB127" s="622">
        <f t="shared" si="899"/>
        <v>0</v>
      </c>
      <c r="BC127" s="20">
        <v>0</v>
      </c>
      <c r="BD127" s="622">
        <f t="shared" si="900"/>
        <v>0</v>
      </c>
      <c r="BE127" s="20">
        <v>0</v>
      </c>
      <c r="BF127" s="631">
        <f t="shared" si="901"/>
        <v>0</v>
      </c>
      <c r="BG127" s="187"/>
      <c r="BH127" s="40"/>
      <c r="BI127" s="40"/>
      <c r="BJ127" s="40"/>
      <c r="BK127" s="40"/>
      <c r="BL127" s="40"/>
      <c r="BM127" s="40"/>
      <c r="BN127" s="40"/>
      <c r="BO127" s="40"/>
      <c r="BP127" s="40"/>
    </row>
    <row r="128" spans="1:68" ht="15">
      <c r="A128" s="182"/>
      <c r="B128" s="71">
        <v>13</v>
      </c>
      <c r="C128" s="65"/>
      <c r="D128" s="64" t="s">
        <v>151</v>
      </c>
      <c r="E128" s="64"/>
      <c r="F128" s="65"/>
      <c r="G128" s="66"/>
      <c r="H128" s="38">
        <f t="shared" ref="H128" si="946">SUM(H129:H132)</f>
        <v>0</v>
      </c>
      <c r="I128" s="38">
        <f t="shared" ref="I128" si="947">SUM(I129:I132)</f>
        <v>0</v>
      </c>
      <c r="J128" s="38">
        <f t="shared" ref="J128" si="948">SUM(J129:J132)</f>
        <v>0</v>
      </c>
      <c r="K128" s="38">
        <f t="shared" ref="K128" si="949">SUM(K129:K132)</f>
        <v>0</v>
      </c>
      <c r="L128" s="38">
        <f t="shared" ref="L128" si="950">SUM(L129:L132)</f>
        <v>0</v>
      </c>
      <c r="M128" s="38">
        <f t="shared" ref="M128" si="951">SUM(M129:M132)</f>
        <v>0</v>
      </c>
      <c r="N128" s="38">
        <f t="shared" ref="N128" si="952">SUM(N129:N132)</f>
        <v>0</v>
      </c>
      <c r="O128" s="38">
        <f t="shared" ref="O128" si="953">SUM(O129:O132)</f>
        <v>0</v>
      </c>
      <c r="P128" s="38">
        <f t="shared" ref="P128" si="954">SUM(P129:P132)</f>
        <v>0</v>
      </c>
      <c r="Q128" s="38">
        <f t="shared" ref="Q128" si="955">SUM(Q129:Q132)</f>
        <v>0</v>
      </c>
      <c r="R128" s="38">
        <f t="shared" ref="R128" si="956">SUM(R129:R132)</f>
        <v>0</v>
      </c>
      <c r="S128" s="38">
        <f t="shared" ref="S128" si="957">SUM(S129:S132)</f>
        <v>0</v>
      </c>
      <c r="T128" s="38">
        <f t="shared" ref="T128" si="958">SUM(T129:T132)</f>
        <v>0</v>
      </c>
      <c r="U128" s="38">
        <f t="shared" ref="U128" si="959">SUM(U129:U132)</f>
        <v>0</v>
      </c>
      <c r="V128" s="38">
        <f t="shared" ref="V128" si="960">SUM(V129:V132)</f>
        <v>0</v>
      </c>
      <c r="W128" s="38">
        <f t="shared" ref="W128" si="961">SUM(W129:W132)</f>
        <v>0</v>
      </c>
      <c r="X128" s="38">
        <f t="shared" ref="X128" si="962">SUM(X129:X132)</f>
        <v>0</v>
      </c>
      <c r="Y128" s="38">
        <f t="shared" ref="Y128" si="963">SUM(Y129:Y132)</f>
        <v>0</v>
      </c>
      <c r="Z128" s="38">
        <f t="shared" ref="Z128" si="964">SUM(Z129:Z132)</f>
        <v>0</v>
      </c>
      <c r="AA128" s="38">
        <f t="shared" ref="AA128" si="965">SUM(AA129:AA132)</f>
        <v>0</v>
      </c>
      <c r="AB128" s="38">
        <f t="shared" ref="AB128" si="966">SUM(AB129:AB132)</f>
        <v>0</v>
      </c>
      <c r="AC128" s="38">
        <f t="shared" ref="AC128" si="967">SUM(AC129:AC132)</f>
        <v>0</v>
      </c>
      <c r="AD128" s="38">
        <f t="shared" ref="AD128" si="968">SUM(AD129:AD132)</f>
        <v>0</v>
      </c>
      <c r="AE128" s="38">
        <f t="shared" ref="AE128" si="969">SUM(AE129:AE132)</f>
        <v>0</v>
      </c>
      <c r="AF128" s="38">
        <f t="shared" ref="AF128" si="970">SUM(AF129:AF132)</f>
        <v>0</v>
      </c>
      <c r="AG128" s="38">
        <f t="shared" ref="AG128" si="971">SUM(AG129:AG132)</f>
        <v>0</v>
      </c>
      <c r="AH128" s="38">
        <f t="shared" ref="AH128" si="972">SUM(AH129:AH132)</f>
        <v>0</v>
      </c>
      <c r="AI128" s="38">
        <f t="shared" ref="AI128" si="973">SUM(AI129:AI132)</f>
        <v>0</v>
      </c>
      <c r="AJ128" s="38">
        <f t="shared" ref="AJ128" si="974">SUM(AJ129:AJ132)</f>
        <v>0</v>
      </c>
      <c r="AK128" s="38">
        <f t="shared" ref="AK128" si="975">SUM(AK129:AK132)</f>
        <v>0</v>
      </c>
      <c r="AL128" s="38">
        <f t="shared" ref="AL128" si="976">SUM(AL129:AL132)</f>
        <v>0</v>
      </c>
      <c r="AM128" s="38">
        <f t="shared" ref="AM128" si="977">SUM(AM129:AM132)</f>
        <v>0</v>
      </c>
      <c r="AN128" s="38">
        <f t="shared" ref="AN128" si="978">SUM(AN129:AN132)</f>
        <v>0</v>
      </c>
      <c r="AO128" s="38">
        <f t="shared" ref="AO128" si="979">SUM(AO129:AO132)</f>
        <v>0</v>
      </c>
      <c r="AP128" s="38">
        <f t="shared" ref="AP128" si="980">SUM(AP129:AP132)</f>
        <v>0</v>
      </c>
      <c r="AQ128" s="38">
        <f t="shared" ref="AQ128" si="981">SUM(AQ129:AQ132)</f>
        <v>0</v>
      </c>
      <c r="AR128" s="38">
        <f t="shared" ref="AR128" si="982">SUM(AR129:AR132)</f>
        <v>0</v>
      </c>
      <c r="AS128" s="38">
        <f t="shared" ref="AS128" si="983">SUM(AS129:AS132)</f>
        <v>0</v>
      </c>
      <c r="AT128" s="38">
        <f t="shared" ref="AT128" si="984">SUM(AT129:AT132)</f>
        <v>0</v>
      </c>
      <c r="AU128" s="38">
        <f t="shared" ref="AU128" si="985">SUM(AU129:AU132)</f>
        <v>0</v>
      </c>
      <c r="AV128" s="38">
        <f t="shared" si="544"/>
        <v>0</v>
      </c>
      <c r="AW128" s="578">
        <f t="shared" si="897"/>
        <v>0</v>
      </c>
      <c r="AX128" s="201"/>
      <c r="AY128" s="641">
        <f t="shared" ref="AY128" si="986">SUM(AY129:AY132)</f>
        <v>0</v>
      </c>
      <c r="AZ128" s="622">
        <f t="shared" si="898"/>
        <v>0</v>
      </c>
      <c r="BA128" s="38">
        <f t="shared" ref="BA128" si="987">SUM(BA129:BA132)</f>
        <v>0</v>
      </c>
      <c r="BB128" s="622">
        <f t="shared" si="899"/>
        <v>0</v>
      </c>
      <c r="BC128" s="38">
        <f t="shared" ref="BC128" si="988">SUM(BC129:BC132)</f>
        <v>0</v>
      </c>
      <c r="BD128" s="622">
        <f t="shared" si="900"/>
        <v>0</v>
      </c>
      <c r="BE128" s="38">
        <f t="shared" ref="BE128" si="989">SUM(BE129:BE132)</f>
        <v>0</v>
      </c>
      <c r="BF128" s="631">
        <f t="shared" si="901"/>
        <v>0</v>
      </c>
      <c r="BG128" s="201"/>
      <c r="BH128" s="39"/>
      <c r="BI128" s="39"/>
      <c r="BJ128" s="39"/>
      <c r="BK128" s="39"/>
      <c r="BL128" s="39"/>
      <c r="BM128" s="39"/>
      <c r="BN128" s="39"/>
      <c r="BO128" s="39"/>
      <c r="BP128" s="39"/>
    </row>
    <row r="129" spans="1:68">
      <c r="A129" s="182"/>
      <c r="B129" s="73"/>
      <c r="C129" s="68">
        <v>13.1</v>
      </c>
      <c r="D129" s="69"/>
      <c r="E129" s="68" t="s">
        <v>152</v>
      </c>
      <c r="F129" s="69"/>
      <c r="G129" s="74"/>
      <c r="H129" s="20">
        <v>0</v>
      </c>
      <c r="I129" s="20">
        <v>0</v>
      </c>
      <c r="J129" s="20">
        <v>0</v>
      </c>
      <c r="K129" s="20">
        <v>0</v>
      </c>
      <c r="L129" s="20">
        <v>0</v>
      </c>
      <c r="M129" s="20">
        <v>0</v>
      </c>
      <c r="N129" s="20">
        <v>0</v>
      </c>
      <c r="O129" s="20">
        <v>0</v>
      </c>
      <c r="P129" s="20">
        <v>0</v>
      </c>
      <c r="Q129" s="20">
        <v>0</v>
      </c>
      <c r="R129" s="20">
        <v>0</v>
      </c>
      <c r="S129" s="20">
        <v>0</v>
      </c>
      <c r="T129" s="20">
        <v>0</v>
      </c>
      <c r="U129" s="20">
        <v>0</v>
      </c>
      <c r="V129" s="20">
        <v>0</v>
      </c>
      <c r="W129" s="20">
        <v>0</v>
      </c>
      <c r="X129" s="20">
        <v>0</v>
      </c>
      <c r="Y129" s="20">
        <v>0</v>
      </c>
      <c r="Z129" s="20">
        <v>0</v>
      </c>
      <c r="AA129" s="20">
        <v>0</v>
      </c>
      <c r="AB129" s="20">
        <v>0</v>
      </c>
      <c r="AC129" s="20">
        <v>0</v>
      </c>
      <c r="AD129" s="20">
        <v>0</v>
      </c>
      <c r="AE129" s="20">
        <v>0</v>
      </c>
      <c r="AF129" s="20">
        <v>0</v>
      </c>
      <c r="AG129" s="20">
        <v>0</v>
      </c>
      <c r="AH129" s="20">
        <v>0</v>
      </c>
      <c r="AI129" s="20">
        <v>0</v>
      </c>
      <c r="AJ129" s="20">
        <v>0</v>
      </c>
      <c r="AK129" s="20">
        <v>0</v>
      </c>
      <c r="AL129" s="20">
        <v>0</v>
      </c>
      <c r="AM129" s="20">
        <v>0</v>
      </c>
      <c r="AN129" s="20">
        <v>0</v>
      </c>
      <c r="AO129" s="20">
        <v>0</v>
      </c>
      <c r="AP129" s="20">
        <v>0</v>
      </c>
      <c r="AQ129" s="20">
        <v>0</v>
      </c>
      <c r="AR129" s="20">
        <v>0</v>
      </c>
      <c r="AS129" s="20">
        <v>0</v>
      </c>
      <c r="AT129" s="20">
        <v>0</v>
      </c>
      <c r="AU129" s="20">
        <v>0</v>
      </c>
      <c r="AV129" s="20">
        <f t="shared" si="544"/>
        <v>0</v>
      </c>
      <c r="AW129" s="578">
        <f t="shared" si="897"/>
        <v>0</v>
      </c>
      <c r="AX129" s="187"/>
      <c r="AY129" s="602">
        <v>0</v>
      </c>
      <c r="AZ129" s="622">
        <f t="shared" si="898"/>
        <v>0</v>
      </c>
      <c r="BA129" s="20">
        <v>0</v>
      </c>
      <c r="BB129" s="622">
        <f t="shared" si="899"/>
        <v>0</v>
      </c>
      <c r="BC129" s="20">
        <v>0</v>
      </c>
      <c r="BD129" s="622">
        <f t="shared" si="900"/>
        <v>0</v>
      </c>
      <c r="BE129" s="20">
        <v>0</v>
      </c>
      <c r="BF129" s="631">
        <f t="shared" si="901"/>
        <v>0</v>
      </c>
      <c r="BG129" s="187"/>
      <c r="BH129" s="40"/>
      <c r="BI129" s="40"/>
      <c r="BJ129" s="40"/>
      <c r="BK129" s="40"/>
      <c r="BL129" s="40"/>
      <c r="BM129" s="40"/>
      <c r="BN129" s="40"/>
      <c r="BO129" s="40"/>
      <c r="BP129" s="40"/>
    </row>
    <row r="130" spans="1:68">
      <c r="A130" s="182"/>
      <c r="B130" s="73"/>
      <c r="C130" s="68">
        <v>13.2</v>
      </c>
      <c r="D130" s="69"/>
      <c r="E130" s="68" t="s">
        <v>153</v>
      </c>
      <c r="F130" s="69"/>
      <c r="G130" s="74"/>
      <c r="H130" s="20">
        <v>0</v>
      </c>
      <c r="I130" s="20">
        <v>0</v>
      </c>
      <c r="J130" s="20">
        <v>0</v>
      </c>
      <c r="K130" s="20">
        <v>0</v>
      </c>
      <c r="L130" s="20">
        <v>0</v>
      </c>
      <c r="M130" s="20">
        <v>0</v>
      </c>
      <c r="N130" s="20">
        <v>0</v>
      </c>
      <c r="O130" s="20">
        <v>0</v>
      </c>
      <c r="P130" s="20">
        <v>0</v>
      </c>
      <c r="Q130" s="20">
        <v>0</v>
      </c>
      <c r="R130" s="20">
        <v>0</v>
      </c>
      <c r="S130" s="20">
        <v>0</v>
      </c>
      <c r="T130" s="20">
        <v>0</v>
      </c>
      <c r="U130" s="20">
        <v>0</v>
      </c>
      <c r="V130" s="20">
        <v>0</v>
      </c>
      <c r="W130" s="20">
        <v>0</v>
      </c>
      <c r="X130" s="20">
        <v>0</v>
      </c>
      <c r="Y130" s="20">
        <v>0</v>
      </c>
      <c r="Z130" s="20">
        <v>0</v>
      </c>
      <c r="AA130" s="20">
        <v>0</v>
      </c>
      <c r="AB130" s="20">
        <v>0</v>
      </c>
      <c r="AC130" s="20">
        <v>0</v>
      </c>
      <c r="AD130" s="20">
        <v>0</v>
      </c>
      <c r="AE130" s="20">
        <v>0</v>
      </c>
      <c r="AF130" s="20">
        <v>0</v>
      </c>
      <c r="AG130" s="20">
        <v>0</v>
      </c>
      <c r="AH130" s="20">
        <v>0</v>
      </c>
      <c r="AI130" s="20">
        <v>0</v>
      </c>
      <c r="AJ130" s="20">
        <v>0</v>
      </c>
      <c r="AK130" s="20">
        <v>0</v>
      </c>
      <c r="AL130" s="20">
        <v>0</v>
      </c>
      <c r="AM130" s="20">
        <v>0</v>
      </c>
      <c r="AN130" s="20">
        <v>0</v>
      </c>
      <c r="AO130" s="20">
        <v>0</v>
      </c>
      <c r="AP130" s="20">
        <v>0</v>
      </c>
      <c r="AQ130" s="20">
        <v>0</v>
      </c>
      <c r="AR130" s="20">
        <v>0</v>
      </c>
      <c r="AS130" s="20">
        <v>0</v>
      </c>
      <c r="AT130" s="20">
        <v>0</v>
      </c>
      <c r="AU130" s="20">
        <v>0</v>
      </c>
      <c r="AV130" s="20">
        <f t="shared" si="544"/>
        <v>0</v>
      </c>
      <c r="AW130" s="578">
        <f t="shared" si="897"/>
        <v>0</v>
      </c>
      <c r="AX130" s="187"/>
      <c r="AY130" s="602">
        <v>0</v>
      </c>
      <c r="AZ130" s="622">
        <f t="shared" si="898"/>
        <v>0</v>
      </c>
      <c r="BA130" s="20">
        <v>0</v>
      </c>
      <c r="BB130" s="622">
        <f t="shared" si="899"/>
        <v>0</v>
      </c>
      <c r="BC130" s="20">
        <v>0</v>
      </c>
      <c r="BD130" s="622">
        <f t="shared" si="900"/>
        <v>0</v>
      </c>
      <c r="BE130" s="20">
        <v>0</v>
      </c>
      <c r="BF130" s="631">
        <f t="shared" si="901"/>
        <v>0</v>
      </c>
      <c r="BG130" s="187"/>
      <c r="BH130" s="40"/>
      <c r="BI130" s="40"/>
      <c r="BJ130" s="40"/>
      <c r="BK130" s="40"/>
      <c r="BL130" s="40"/>
      <c r="BM130" s="40"/>
      <c r="BN130" s="40"/>
      <c r="BO130" s="40"/>
      <c r="BP130" s="40"/>
    </row>
    <row r="131" spans="1:68">
      <c r="A131" s="600"/>
      <c r="B131" s="657"/>
      <c r="C131" s="68" t="s">
        <v>854</v>
      </c>
      <c r="D131" s="69"/>
      <c r="E131" s="68" t="s">
        <v>856</v>
      </c>
      <c r="F131" s="69"/>
      <c r="G131" s="74"/>
      <c r="H131" s="20">
        <v>0</v>
      </c>
      <c r="I131" s="20">
        <v>0</v>
      </c>
      <c r="J131" s="20">
        <v>0</v>
      </c>
      <c r="K131" s="20">
        <v>0</v>
      </c>
      <c r="L131" s="20">
        <v>0</v>
      </c>
      <c r="M131" s="20">
        <v>0</v>
      </c>
      <c r="N131" s="20">
        <v>0</v>
      </c>
      <c r="O131" s="20">
        <v>0</v>
      </c>
      <c r="P131" s="20">
        <v>0</v>
      </c>
      <c r="Q131" s="20">
        <v>0</v>
      </c>
      <c r="R131" s="20">
        <v>0</v>
      </c>
      <c r="S131" s="20">
        <v>0</v>
      </c>
      <c r="T131" s="20">
        <v>0</v>
      </c>
      <c r="U131" s="20">
        <v>0</v>
      </c>
      <c r="V131" s="20">
        <v>0</v>
      </c>
      <c r="W131" s="20">
        <v>0</v>
      </c>
      <c r="X131" s="20">
        <v>0</v>
      </c>
      <c r="Y131" s="20">
        <v>0</v>
      </c>
      <c r="Z131" s="20">
        <v>0</v>
      </c>
      <c r="AA131" s="20">
        <v>0</v>
      </c>
      <c r="AB131" s="20">
        <v>0</v>
      </c>
      <c r="AC131" s="20">
        <v>0</v>
      </c>
      <c r="AD131" s="20">
        <v>0</v>
      </c>
      <c r="AE131" s="20">
        <v>0</v>
      </c>
      <c r="AF131" s="20">
        <v>0</v>
      </c>
      <c r="AG131" s="20">
        <v>0</v>
      </c>
      <c r="AH131" s="20">
        <v>0</v>
      </c>
      <c r="AI131" s="20">
        <v>0</v>
      </c>
      <c r="AJ131" s="20">
        <v>0</v>
      </c>
      <c r="AK131" s="20">
        <v>0</v>
      </c>
      <c r="AL131" s="20">
        <v>0</v>
      </c>
      <c r="AM131" s="20">
        <v>0</v>
      </c>
      <c r="AN131" s="20">
        <v>0</v>
      </c>
      <c r="AO131" s="20">
        <v>0</v>
      </c>
      <c r="AP131" s="20">
        <v>0</v>
      </c>
      <c r="AQ131" s="20">
        <v>0</v>
      </c>
      <c r="AR131" s="20">
        <v>0</v>
      </c>
      <c r="AS131" s="20">
        <v>0</v>
      </c>
      <c r="AT131" s="20">
        <v>0</v>
      </c>
      <c r="AU131" s="20">
        <v>0</v>
      </c>
      <c r="AV131" s="20">
        <f t="shared" ref="AV131" si="990">SUM(H131:AU131)</f>
        <v>0</v>
      </c>
      <c r="AW131" s="578">
        <f t="shared" si="897"/>
        <v>0</v>
      </c>
      <c r="AX131" s="187"/>
      <c r="AY131" s="602">
        <v>0</v>
      </c>
      <c r="AZ131" s="622">
        <f t="shared" si="898"/>
        <v>0</v>
      </c>
      <c r="BA131" s="20">
        <v>0</v>
      </c>
      <c r="BB131" s="622">
        <f t="shared" si="899"/>
        <v>0</v>
      </c>
      <c r="BC131" s="20">
        <v>0</v>
      </c>
      <c r="BD131" s="622">
        <f t="shared" si="900"/>
        <v>0</v>
      </c>
      <c r="BE131" s="20">
        <v>0</v>
      </c>
      <c r="BF131" s="631">
        <f t="shared" si="901"/>
        <v>0</v>
      </c>
      <c r="BG131" s="187"/>
      <c r="BH131" s="40"/>
      <c r="BI131" s="40"/>
      <c r="BJ131" s="40"/>
      <c r="BK131" s="40"/>
      <c r="BL131" s="40"/>
      <c r="BM131" s="40"/>
      <c r="BN131" s="40"/>
      <c r="BO131" s="40"/>
      <c r="BP131" s="40"/>
    </row>
    <row r="132" spans="1:68">
      <c r="A132" s="182"/>
      <c r="B132" s="73"/>
      <c r="C132" s="68">
        <v>13.3</v>
      </c>
      <c r="D132" s="69"/>
      <c r="E132" s="68" t="s">
        <v>44</v>
      </c>
      <c r="F132" s="69"/>
      <c r="G132" s="74"/>
      <c r="H132" s="20">
        <v>0</v>
      </c>
      <c r="I132" s="20">
        <v>0</v>
      </c>
      <c r="J132" s="20">
        <v>0</v>
      </c>
      <c r="K132" s="20">
        <v>0</v>
      </c>
      <c r="L132" s="20">
        <v>0</v>
      </c>
      <c r="M132" s="20">
        <v>0</v>
      </c>
      <c r="N132" s="20">
        <v>0</v>
      </c>
      <c r="O132" s="20">
        <v>0</v>
      </c>
      <c r="P132" s="20">
        <v>0</v>
      </c>
      <c r="Q132" s="20">
        <v>0</v>
      </c>
      <c r="R132" s="20">
        <v>0</v>
      </c>
      <c r="S132" s="20">
        <v>0</v>
      </c>
      <c r="T132" s="20">
        <v>0</v>
      </c>
      <c r="U132" s="20">
        <v>0</v>
      </c>
      <c r="V132" s="20">
        <v>0</v>
      </c>
      <c r="W132" s="20">
        <v>0</v>
      </c>
      <c r="X132" s="20">
        <v>0</v>
      </c>
      <c r="Y132" s="20">
        <v>0</v>
      </c>
      <c r="Z132" s="20">
        <v>0</v>
      </c>
      <c r="AA132" s="20">
        <v>0</v>
      </c>
      <c r="AB132" s="20">
        <v>0</v>
      </c>
      <c r="AC132" s="20">
        <v>0</v>
      </c>
      <c r="AD132" s="20">
        <v>0</v>
      </c>
      <c r="AE132" s="20">
        <v>0</v>
      </c>
      <c r="AF132" s="20">
        <v>0</v>
      </c>
      <c r="AG132" s="20">
        <v>0</v>
      </c>
      <c r="AH132" s="20">
        <v>0</v>
      </c>
      <c r="AI132" s="20">
        <v>0</v>
      </c>
      <c r="AJ132" s="20">
        <v>0</v>
      </c>
      <c r="AK132" s="20">
        <v>0</v>
      </c>
      <c r="AL132" s="20">
        <v>0</v>
      </c>
      <c r="AM132" s="20">
        <v>0</v>
      </c>
      <c r="AN132" s="20">
        <v>0</v>
      </c>
      <c r="AO132" s="20">
        <v>0</v>
      </c>
      <c r="AP132" s="20">
        <v>0</v>
      </c>
      <c r="AQ132" s="20">
        <v>0</v>
      </c>
      <c r="AR132" s="20">
        <v>0</v>
      </c>
      <c r="AS132" s="20">
        <v>0</v>
      </c>
      <c r="AT132" s="20">
        <v>0</v>
      </c>
      <c r="AU132" s="20">
        <v>0</v>
      </c>
      <c r="AV132" s="20">
        <f t="shared" si="544"/>
        <v>0</v>
      </c>
      <c r="AW132" s="578">
        <f t="shared" si="897"/>
        <v>0</v>
      </c>
      <c r="AX132" s="187"/>
      <c r="AY132" s="602">
        <v>0</v>
      </c>
      <c r="AZ132" s="622">
        <f t="shared" si="898"/>
        <v>0</v>
      </c>
      <c r="BA132" s="20">
        <v>0</v>
      </c>
      <c r="BB132" s="622">
        <f t="shared" si="899"/>
        <v>0</v>
      </c>
      <c r="BC132" s="20">
        <v>0</v>
      </c>
      <c r="BD132" s="622">
        <f t="shared" si="900"/>
        <v>0</v>
      </c>
      <c r="BE132" s="20">
        <v>0</v>
      </c>
      <c r="BF132" s="631">
        <f t="shared" si="901"/>
        <v>0</v>
      </c>
      <c r="BG132" s="187"/>
      <c r="BH132" s="40"/>
      <c r="BI132" s="40"/>
      <c r="BJ132" s="40"/>
      <c r="BK132" s="40"/>
      <c r="BL132" s="40"/>
      <c r="BM132" s="40"/>
      <c r="BN132" s="40"/>
      <c r="BO132" s="40"/>
      <c r="BP132" s="40"/>
    </row>
    <row r="133" spans="1:68" ht="15">
      <c r="A133" s="182"/>
      <c r="B133" s="71">
        <v>14</v>
      </c>
      <c r="C133" s="65"/>
      <c r="D133" s="64" t="s">
        <v>154</v>
      </c>
      <c r="E133" s="64"/>
      <c r="F133" s="65"/>
      <c r="G133" s="66"/>
      <c r="H133" s="38">
        <f t="shared" ref="H133" si="991">SUM(H134:H136)</f>
        <v>0</v>
      </c>
      <c r="I133" s="38">
        <f t="shared" ref="I133" si="992">SUM(I134:I136)</f>
        <v>0</v>
      </c>
      <c r="J133" s="38">
        <f t="shared" ref="J133" si="993">SUM(J134:J136)</f>
        <v>0</v>
      </c>
      <c r="K133" s="38">
        <f t="shared" ref="K133" si="994">SUM(K134:K136)</f>
        <v>0</v>
      </c>
      <c r="L133" s="38">
        <f t="shared" ref="L133" si="995">SUM(L134:L136)</f>
        <v>0</v>
      </c>
      <c r="M133" s="38">
        <f t="shared" ref="M133" si="996">SUM(M134:M136)</f>
        <v>0</v>
      </c>
      <c r="N133" s="38">
        <f t="shared" ref="N133" si="997">SUM(N134:N136)</f>
        <v>0</v>
      </c>
      <c r="O133" s="38">
        <f t="shared" ref="O133" si="998">SUM(O134:O136)</f>
        <v>0</v>
      </c>
      <c r="P133" s="38">
        <f t="shared" ref="P133" si="999">SUM(P134:P136)</f>
        <v>0</v>
      </c>
      <c r="Q133" s="38">
        <f t="shared" ref="Q133" si="1000">SUM(Q134:Q136)</f>
        <v>0</v>
      </c>
      <c r="R133" s="38">
        <f t="shared" ref="R133" si="1001">SUM(R134:R136)</f>
        <v>0</v>
      </c>
      <c r="S133" s="38">
        <f t="shared" ref="S133" si="1002">SUM(S134:S136)</f>
        <v>0</v>
      </c>
      <c r="T133" s="38">
        <f t="shared" ref="T133" si="1003">SUM(T134:T136)</f>
        <v>0</v>
      </c>
      <c r="U133" s="38">
        <f t="shared" ref="U133" si="1004">SUM(U134:U136)</f>
        <v>0</v>
      </c>
      <c r="V133" s="38">
        <f t="shared" ref="V133" si="1005">SUM(V134:V136)</f>
        <v>0</v>
      </c>
      <c r="W133" s="38">
        <f t="shared" ref="W133" si="1006">SUM(W134:W136)</f>
        <v>0</v>
      </c>
      <c r="X133" s="38">
        <f t="shared" ref="X133" si="1007">SUM(X134:X136)</f>
        <v>0</v>
      </c>
      <c r="Y133" s="38">
        <f t="shared" ref="Y133" si="1008">SUM(Y134:Y136)</f>
        <v>0</v>
      </c>
      <c r="Z133" s="38">
        <f t="shared" ref="Z133" si="1009">SUM(Z134:Z136)</f>
        <v>0</v>
      </c>
      <c r="AA133" s="38">
        <f t="shared" ref="AA133" si="1010">SUM(AA134:AA136)</f>
        <v>0</v>
      </c>
      <c r="AB133" s="38">
        <f t="shared" ref="AB133" si="1011">SUM(AB134:AB136)</f>
        <v>0</v>
      </c>
      <c r="AC133" s="38">
        <f t="shared" ref="AC133" si="1012">SUM(AC134:AC136)</f>
        <v>0</v>
      </c>
      <c r="AD133" s="38">
        <f t="shared" ref="AD133" si="1013">SUM(AD134:AD136)</f>
        <v>0</v>
      </c>
      <c r="AE133" s="38">
        <f t="shared" ref="AE133" si="1014">SUM(AE134:AE136)</f>
        <v>0</v>
      </c>
      <c r="AF133" s="38">
        <f t="shared" ref="AF133" si="1015">SUM(AF134:AF136)</f>
        <v>0</v>
      </c>
      <c r="AG133" s="38">
        <f t="shared" ref="AG133" si="1016">SUM(AG134:AG136)</f>
        <v>0</v>
      </c>
      <c r="AH133" s="38">
        <f t="shared" ref="AH133" si="1017">SUM(AH134:AH136)</f>
        <v>0</v>
      </c>
      <c r="AI133" s="38">
        <f t="shared" ref="AI133" si="1018">SUM(AI134:AI136)</f>
        <v>0</v>
      </c>
      <c r="AJ133" s="38">
        <f t="shared" ref="AJ133" si="1019">SUM(AJ134:AJ136)</f>
        <v>0</v>
      </c>
      <c r="AK133" s="38">
        <f t="shared" ref="AK133" si="1020">SUM(AK134:AK136)</f>
        <v>0</v>
      </c>
      <c r="AL133" s="38">
        <f t="shared" ref="AL133" si="1021">SUM(AL134:AL136)</f>
        <v>0</v>
      </c>
      <c r="AM133" s="38">
        <f t="shared" ref="AM133" si="1022">SUM(AM134:AM136)</f>
        <v>0</v>
      </c>
      <c r="AN133" s="38">
        <f t="shared" ref="AN133" si="1023">SUM(AN134:AN136)</f>
        <v>0</v>
      </c>
      <c r="AO133" s="38">
        <f t="shared" ref="AO133" si="1024">SUM(AO134:AO136)</f>
        <v>0</v>
      </c>
      <c r="AP133" s="38">
        <f t="shared" ref="AP133" si="1025">SUM(AP134:AP136)</f>
        <v>0</v>
      </c>
      <c r="AQ133" s="38">
        <f t="shared" ref="AQ133" si="1026">SUM(AQ134:AQ136)</f>
        <v>0</v>
      </c>
      <c r="AR133" s="38">
        <f t="shared" ref="AR133" si="1027">SUM(AR134:AR136)</f>
        <v>0</v>
      </c>
      <c r="AS133" s="38">
        <f t="shared" ref="AS133" si="1028">SUM(AS134:AS136)</f>
        <v>0</v>
      </c>
      <c r="AT133" s="38">
        <f t="shared" ref="AT133" si="1029">SUM(AT134:AT136)</f>
        <v>0</v>
      </c>
      <c r="AU133" s="38">
        <f t="shared" ref="AU133" si="1030">SUM(AU134:AU136)</f>
        <v>0</v>
      </c>
      <c r="AV133" s="38">
        <f t="shared" si="544"/>
        <v>0</v>
      </c>
      <c r="AW133" s="578">
        <f t="shared" si="897"/>
        <v>0</v>
      </c>
      <c r="AX133" s="201"/>
      <c r="AY133" s="641">
        <f t="shared" ref="AY133" si="1031">SUM(AY134:AY136)</f>
        <v>0</v>
      </c>
      <c r="AZ133" s="622">
        <f t="shared" si="898"/>
        <v>0</v>
      </c>
      <c r="BA133" s="38">
        <f t="shared" ref="BA133" si="1032">SUM(BA134:BA136)</f>
        <v>0</v>
      </c>
      <c r="BB133" s="622">
        <f t="shared" si="899"/>
        <v>0</v>
      </c>
      <c r="BC133" s="38">
        <f t="shared" ref="BC133" si="1033">SUM(BC134:BC136)</f>
        <v>0</v>
      </c>
      <c r="BD133" s="622">
        <f t="shared" si="900"/>
        <v>0</v>
      </c>
      <c r="BE133" s="38">
        <f t="shared" ref="BE133" si="1034">SUM(BE134:BE136)</f>
        <v>0</v>
      </c>
      <c r="BF133" s="631">
        <f t="shared" si="901"/>
        <v>0</v>
      </c>
      <c r="BG133" s="201"/>
      <c r="BH133" s="39"/>
      <c r="BI133" s="39"/>
      <c r="BJ133" s="39"/>
      <c r="BK133" s="39"/>
      <c r="BL133" s="39"/>
      <c r="BM133" s="39"/>
      <c r="BN133" s="39"/>
      <c r="BO133" s="39"/>
      <c r="BP133" s="39"/>
    </row>
    <row r="134" spans="1:68">
      <c r="A134" s="182"/>
      <c r="B134" s="73"/>
      <c r="C134" s="68">
        <v>14.1</v>
      </c>
      <c r="D134" s="69"/>
      <c r="E134" s="68" t="s">
        <v>155</v>
      </c>
      <c r="F134" s="69"/>
      <c r="G134" s="74"/>
      <c r="H134" s="20">
        <v>0</v>
      </c>
      <c r="I134" s="20">
        <v>0</v>
      </c>
      <c r="J134" s="20">
        <v>0</v>
      </c>
      <c r="K134" s="20">
        <v>0</v>
      </c>
      <c r="L134" s="20">
        <v>0</v>
      </c>
      <c r="M134" s="20">
        <v>0</v>
      </c>
      <c r="N134" s="20">
        <v>0</v>
      </c>
      <c r="O134" s="20">
        <v>0</v>
      </c>
      <c r="P134" s="20">
        <v>0</v>
      </c>
      <c r="Q134" s="20">
        <v>0</v>
      </c>
      <c r="R134" s="20">
        <v>0</v>
      </c>
      <c r="S134" s="20">
        <v>0</v>
      </c>
      <c r="T134" s="20">
        <v>0</v>
      </c>
      <c r="U134" s="20">
        <v>0</v>
      </c>
      <c r="V134" s="20">
        <v>0</v>
      </c>
      <c r="W134" s="20">
        <v>0</v>
      </c>
      <c r="X134" s="20">
        <v>0</v>
      </c>
      <c r="Y134" s="20">
        <v>0</v>
      </c>
      <c r="Z134" s="20">
        <v>0</v>
      </c>
      <c r="AA134" s="20">
        <v>0</v>
      </c>
      <c r="AB134" s="20">
        <v>0</v>
      </c>
      <c r="AC134" s="20">
        <v>0</v>
      </c>
      <c r="AD134" s="20">
        <v>0</v>
      </c>
      <c r="AE134" s="20">
        <v>0</v>
      </c>
      <c r="AF134" s="20">
        <v>0</v>
      </c>
      <c r="AG134" s="20">
        <v>0</v>
      </c>
      <c r="AH134" s="20">
        <v>0</v>
      </c>
      <c r="AI134" s="20">
        <v>0</v>
      </c>
      <c r="AJ134" s="20">
        <v>0</v>
      </c>
      <c r="AK134" s="20">
        <v>0</v>
      </c>
      <c r="AL134" s="20">
        <v>0</v>
      </c>
      <c r="AM134" s="20">
        <v>0</v>
      </c>
      <c r="AN134" s="20">
        <v>0</v>
      </c>
      <c r="AO134" s="20">
        <v>0</v>
      </c>
      <c r="AP134" s="20">
        <v>0</v>
      </c>
      <c r="AQ134" s="20">
        <v>0</v>
      </c>
      <c r="AR134" s="20">
        <v>0</v>
      </c>
      <c r="AS134" s="20">
        <v>0</v>
      </c>
      <c r="AT134" s="20">
        <v>0</v>
      </c>
      <c r="AU134" s="20">
        <v>0</v>
      </c>
      <c r="AV134" s="20">
        <f t="shared" si="544"/>
        <v>0</v>
      </c>
      <c r="AW134" s="578">
        <f t="shared" si="897"/>
        <v>0</v>
      </c>
      <c r="AX134" s="187"/>
      <c r="AY134" s="602">
        <v>0</v>
      </c>
      <c r="AZ134" s="622">
        <f t="shared" si="898"/>
        <v>0</v>
      </c>
      <c r="BA134" s="20">
        <v>0</v>
      </c>
      <c r="BB134" s="622">
        <f t="shared" si="899"/>
        <v>0</v>
      </c>
      <c r="BC134" s="20">
        <v>0</v>
      </c>
      <c r="BD134" s="622">
        <f t="shared" si="900"/>
        <v>0</v>
      </c>
      <c r="BE134" s="20">
        <v>0</v>
      </c>
      <c r="BF134" s="631">
        <f t="shared" si="901"/>
        <v>0</v>
      </c>
      <c r="BG134" s="187"/>
      <c r="BH134" s="40"/>
      <c r="BI134" s="40"/>
      <c r="BJ134" s="40"/>
      <c r="BK134" s="40"/>
      <c r="BL134" s="40"/>
      <c r="BM134" s="40"/>
      <c r="BN134" s="40"/>
      <c r="BO134" s="40"/>
      <c r="BP134" s="40"/>
    </row>
    <row r="135" spans="1:68">
      <c r="A135" s="182"/>
      <c r="B135" s="73"/>
      <c r="C135" s="68">
        <v>14.2</v>
      </c>
      <c r="D135" s="69"/>
      <c r="E135" s="68" t="s">
        <v>156</v>
      </c>
      <c r="F135" s="69"/>
      <c r="G135" s="74"/>
      <c r="H135" s="20">
        <v>0</v>
      </c>
      <c r="I135" s="20">
        <v>0</v>
      </c>
      <c r="J135" s="20">
        <v>0</v>
      </c>
      <c r="K135" s="20">
        <v>0</v>
      </c>
      <c r="L135" s="20">
        <v>0</v>
      </c>
      <c r="M135" s="20">
        <v>0</v>
      </c>
      <c r="N135" s="20">
        <v>0</v>
      </c>
      <c r="O135" s="20">
        <v>0</v>
      </c>
      <c r="P135" s="20">
        <v>0</v>
      </c>
      <c r="Q135" s="20">
        <v>0</v>
      </c>
      <c r="R135" s="20">
        <v>0</v>
      </c>
      <c r="S135" s="20">
        <v>0</v>
      </c>
      <c r="T135" s="20">
        <v>0</v>
      </c>
      <c r="U135" s="20">
        <v>0</v>
      </c>
      <c r="V135" s="20">
        <v>0</v>
      </c>
      <c r="W135" s="20">
        <v>0</v>
      </c>
      <c r="X135" s="20">
        <v>0</v>
      </c>
      <c r="Y135" s="20">
        <v>0</v>
      </c>
      <c r="Z135" s="20">
        <v>0</v>
      </c>
      <c r="AA135" s="20">
        <v>0</v>
      </c>
      <c r="AB135" s="20">
        <v>0</v>
      </c>
      <c r="AC135" s="20">
        <v>0</v>
      </c>
      <c r="AD135" s="20">
        <v>0</v>
      </c>
      <c r="AE135" s="20">
        <v>0</v>
      </c>
      <c r="AF135" s="20">
        <v>0</v>
      </c>
      <c r="AG135" s="20">
        <v>0</v>
      </c>
      <c r="AH135" s="20">
        <v>0</v>
      </c>
      <c r="AI135" s="20">
        <v>0</v>
      </c>
      <c r="AJ135" s="20">
        <v>0</v>
      </c>
      <c r="AK135" s="20">
        <v>0</v>
      </c>
      <c r="AL135" s="20">
        <v>0</v>
      </c>
      <c r="AM135" s="20">
        <v>0</v>
      </c>
      <c r="AN135" s="20">
        <v>0</v>
      </c>
      <c r="AO135" s="20">
        <v>0</v>
      </c>
      <c r="AP135" s="20">
        <v>0</v>
      </c>
      <c r="AQ135" s="20">
        <v>0</v>
      </c>
      <c r="AR135" s="20">
        <v>0</v>
      </c>
      <c r="AS135" s="20">
        <v>0</v>
      </c>
      <c r="AT135" s="20">
        <v>0</v>
      </c>
      <c r="AU135" s="20">
        <v>0</v>
      </c>
      <c r="AV135" s="20">
        <f t="shared" si="544"/>
        <v>0</v>
      </c>
      <c r="AW135" s="578">
        <f t="shared" si="897"/>
        <v>0</v>
      </c>
      <c r="AX135" s="187"/>
      <c r="AY135" s="602">
        <v>0</v>
      </c>
      <c r="AZ135" s="622">
        <f t="shared" si="898"/>
        <v>0</v>
      </c>
      <c r="BA135" s="20">
        <v>0</v>
      </c>
      <c r="BB135" s="622">
        <f t="shared" si="899"/>
        <v>0</v>
      </c>
      <c r="BC135" s="20">
        <v>0</v>
      </c>
      <c r="BD135" s="622">
        <f t="shared" si="900"/>
        <v>0</v>
      </c>
      <c r="BE135" s="20">
        <v>0</v>
      </c>
      <c r="BF135" s="631">
        <f t="shared" si="901"/>
        <v>0</v>
      </c>
      <c r="BG135" s="187"/>
      <c r="BH135" s="40"/>
      <c r="BI135" s="40"/>
      <c r="BJ135" s="40"/>
      <c r="BK135" s="40"/>
      <c r="BL135" s="40"/>
      <c r="BM135" s="40"/>
      <c r="BN135" s="40"/>
      <c r="BO135" s="40"/>
      <c r="BP135" s="40"/>
    </row>
    <row r="136" spans="1:68">
      <c r="A136" s="182"/>
      <c r="B136" s="73"/>
      <c r="C136" s="68">
        <v>14.3</v>
      </c>
      <c r="D136" s="69"/>
      <c r="E136" s="68" t="s">
        <v>157</v>
      </c>
      <c r="F136" s="69"/>
      <c r="G136" s="74"/>
      <c r="H136" s="20">
        <v>0</v>
      </c>
      <c r="I136" s="20">
        <v>0</v>
      </c>
      <c r="J136" s="20">
        <v>0</v>
      </c>
      <c r="K136" s="20">
        <v>0</v>
      </c>
      <c r="L136" s="20">
        <v>0</v>
      </c>
      <c r="M136" s="20">
        <v>0</v>
      </c>
      <c r="N136" s="20">
        <v>0</v>
      </c>
      <c r="O136" s="20">
        <v>0</v>
      </c>
      <c r="P136" s="20">
        <v>0</v>
      </c>
      <c r="Q136" s="20">
        <v>0</v>
      </c>
      <c r="R136" s="20">
        <v>0</v>
      </c>
      <c r="S136" s="20">
        <v>0</v>
      </c>
      <c r="T136" s="20">
        <v>0</v>
      </c>
      <c r="U136" s="20">
        <v>0</v>
      </c>
      <c r="V136" s="20">
        <v>0</v>
      </c>
      <c r="W136" s="20">
        <v>0</v>
      </c>
      <c r="X136" s="20">
        <v>0</v>
      </c>
      <c r="Y136" s="20">
        <v>0</v>
      </c>
      <c r="Z136" s="20">
        <v>0</v>
      </c>
      <c r="AA136" s="20">
        <v>0</v>
      </c>
      <c r="AB136" s="20">
        <v>0</v>
      </c>
      <c r="AC136" s="20">
        <v>0</v>
      </c>
      <c r="AD136" s="20">
        <v>0</v>
      </c>
      <c r="AE136" s="20">
        <v>0</v>
      </c>
      <c r="AF136" s="20">
        <v>0</v>
      </c>
      <c r="AG136" s="20">
        <v>0</v>
      </c>
      <c r="AH136" s="20">
        <v>0</v>
      </c>
      <c r="AI136" s="20">
        <v>0</v>
      </c>
      <c r="AJ136" s="20">
        <v>0</v>
      </c>
      <c r="AK136" s="20">
        <v>0</v>
      </c>
      <c r="AL136" s="20">
        <v>0</v>
      </c>
      <c r="AM136" s="20">
        <v>0</v>
      </c>
      <c r="AN136" s="20">
        <v>0</v>
      </c>
      <c r="AO136" s="20">
        <v>0</v>
      </c>
      <c r="AP136" s="20">
        <v>0</v>
      </c>
      <c r="AQ136" s="20">
        <v>0</v>
      </c>
      <c r="AR136" s="20">
        <v>0</v>
      </c>
      <c r="AS136" s="20">
        <v>0</v>
      </c>
      <c r="AT136" s="20">
        <v>0</v>
      </c>
      <c r="AU136" s="20">
        <v>0</v>
      </c>
      <c r="AV136" s="20">
        <f t="shared" si="544"/>
        <v>0</v>
      </c>
      <c r="AW136" s="578">
        <f t="shared" si="897"/>
        <v>0</v>
      </c>
      <c r="AX136" s="187"/>
      <c r="AY136" s="602">
        <v>0</v>
      </c>
      <c r="AZ136" s="622">
        <f t="shared" si="898"/>
        <v>0</v>
      </c>
      <c r="BA136" s="20">
        <v>0</v>
      </c>
      <c r="BB136" s="622">
        <f t="shared" si="899"/>
        <v>0</v>
      </c>
      <c r="BC136" s="20">
        <v>0</v>
      </c>
      <c r="BD136" s="622">
        <f t="shared" si="900"/>
        <v>0</v>
      </c>
      <c r="BE136" s="20">
        <v>0</v>
      </c>
      <c r="BF136" s="631">
        <f t="shared" si="901"/>
        <v>0</v>
      </c>
      <c r="BG136" s="187"/>
      <c r="BH136" s="40"/>
      <c r="BI136" s="40"/>
      <c r="BJ136" s="40"/>
      <c r="BK136" s="40"/>
      <c r="BL136" s="40"/>
      <c r="BM136" s="40"/>
      <c r="BN136" s="40"/>
      <c r="BO136" s="40"/>
      <c r="BP136" s="40"/>
    </row>
    <row r="137" spans="1:68" ht="15">
      <c r="A137" s="182"/>
      <c r="B137" s="71">
        <v>15</v>
      </c>
      <c r="C137" s="65"/>
      <c r="D137" s="65" t="s">
        <v>158</v>
      </c>
      <c r="E137" s="64"/>
      <c r="F137" s="65"/>
      <c r="G137" s="77"/>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f t="shared" si="544"/>
        <v>0</v>
      </c>
      <c r="AW137" s="636">
        <f t="shared" si="544"/>
        <v>0</v>
      </c>
      <c r="AX137" s="187"/>
      <c r="AY137" s="642">
        <f t="shared" ref="AY137" si="1035">SUM(K137:AX137)</f>
        <v>0</v>
      </c>
      <c r="AZ137" s="623">
        <f t="shared" ref="AZ137" si="1036">SUM(L137:AY137)</f>
        <v>0</v>
      </c>
      <c r="BA137" s="42">
        <f t="shared" ref="BA137" si="1037">SUM(M137:AZ137)</f>
        <v>0</v>
      </c>
      <c r="BB137" s="623">
        <f t="shared" ref="BB137" si="1038">SUM(N137:BA137)</f>
        <v>0</v>
      </c>
      <c r="BC137" s="42">
        <f t="shared" ref="BC137" si="1039">SUM(O137:BB137)</f>
        <v>0</v>
      </c>
      <c r="BD137" s="623">
        <f t="shared" ref="BD137" si="1040">SUM(P137:BC137)</f>
        <v>0</v>
      </c>
      <c r="BE137" s="42">
        <f t="shared" ref="BE137" si="1041">SUM(Q137:BD137)</f>
        <v>0</v>
      </c>
      <c r="BF137" s="623">
        <f t="shared" ref="BF137" si="1042">SUM(R137:BE137)</f>
        <v>0</v>
      </c>
      <c r="BG137" s="187"/>
      <c r="BH137" s="40"/>
      <c r="BI137" s="40"/>
      <c r="BJ137" s="40"/>
      <c r="BK137" s="40"/>
      <c r="BL137" s="40"/>
      <c r="BM137" s="40"/>
      <c r="BN137" s="40"/>
      <c r="BO137" s="40"/>
      <c r="BP137" s="40"/>
    </row>
    <row r="138" spans="1:68" ht="15">
      <c r="A138" s="182"/>
      <c r="B138" s="71">
        <v>16</v>
      </c>
      <c r="C138" s="65"/>
      <c r="D138" s="65" t="s">
        <v>159</v>
      </c>
      <c r="E138" s="64"/>
      <c r="F138" s="65"/>
      <c r="G138" s="66"/>
      <c r="H138" s="38">
        <f>SUM(H139:H155)</f>
        <v>0</v>
      </c>
      <c r="I138" s="38">
        <f t="shared" ref="I138:AV138" si="1043">SUM(I139:I155)</f>
        <v>0</v>
      </c>
      <c r="J138" s="38">
        <f t="shared" si="1043"/>
        <v>0</v>
      </c>
      <c r="K138" s="38">
        <f t="shared" si="1043"/>
        <v>0</v>
      </c>
      <c r="L138" s="38">
        <f t="shared" si="1043"/>
        <v>0</v>
      </c>
      <c r="M138" s="38">
        <f t="shared" si="1043"/>
        <v>0</v>
      </c>
      <c r="N138" s="38">
        <f t="shared" si="1043"/>
        <v>0</v>
      </c>
      <c r="O138" s="38">
        <f t="shared" si="1043"/>
        <v>0</v>
      </c>
      <c r="P138" s="38">
        <f t="shared" si="1043"/>
        <v>0</v>
      </c>
      <c r="Q138" s="38">
        <f t="shared" si="1043"/>
        <v>0</v>
      </c>
      <c r="R138" s="38">
        <f t="shared" si="1043"/>
        <v>0</v>
      </c>
      <c r="S138" s="38">
        <f t="shared" si="1043"/>
        <v>0</v>
      </c>
      <c r="T138" s="38">
        <f t="shared" si="1043"/>
        <v>0</v>
      </c>
      <c r="U138" s="38">
        <f t="shared" si="1043"/>
        <v>0</v>
      </c>
      <c r="V138" s="38">
        <f t="shared" si="1043"/>
        <v>0</v>
      </c>
      <c r="W138" s="38">
        <f t="shared" si="1043"/>
        <v>0</v>
      </c>
      <c r="X138" s="38">
        <f t="shared" si="1043"/>
        <v>0</v>
      </c>
      <c r="Y138" s="38">
        <f t="shared" si="1043"/>
        <v>0</v>
      </c>
      <c r="Z138" s="38">
        <f t="shared" si="1043"/>
        <v>0</v>
      </c>
      <c r="AA138" s="38">
        <f t="shared" si="1043"/>
        <v>0</v>
      </c>
      <c r="AB138" s="38">
        <f t="shared" si="1043"/>
        <v>0</v>
      </c>
      <c r="AC138" s="38">
        <f t="shared" si="1043"/>
        <v>0</v>
      </c>
      <c r="AD138" s="38">
        <f t="shared" si="1043"/>
        <v>0</v>
      </c>
      <c r="AE138" s="38">
        <f t="shared" si="1043"/>
        <v>0</v>
      </c>
      <c r="AF138" s="38">
        <f t="shared" si="1043"/>
        <v>0</v>
      </c>
      <c r="AG138" s="38">
        <f t="shared" si="1043"/>
        <v>0</v>
      </c>
      <c r="AH138" s="38">
        <f t="shared" si="1043"/>
        <v>0</v>
      </c>
      <c r="AI138" s="38">
        <f t="shared" si="1043"/>
        <v>0</v>
      </c>
      <c r="AJ138" s="38">
        <f t="shared" si="1043"/>
        <v>0</v>
      </c>
      <c r="AK138" s="38">
        <f t="shared" si="1043"/>
        <v>0</v>
      </c>
      <c r="AL138" s="38">
        <f t="shared" si="1043"/>
        <v>0</v>
      </c>
      <c r="AM138" s="38">
        <f t="shared" si="1043"/>
        <v>0</v>
      </c>
      <c r="AN138" s="38">
        <f t="shared" si="1043"/>
        <v>0</v>
      </c>
      <c r="AO138" s="38">
        <f t="shared" si="1043"/>
        <v>0</v>
      </c>
      <c r="AP138" s="38">
        <f t="shared" si="1043"/>
        <v>0</v>
      </c>
      <c r="AQ138" s="38">
        <f t="shared" si="1043"/>
        <v>0</v>
      </c>
      <c r="AR138" s="38">
        <f t="shared" si="1043"/>
        <v>0</v>
      </c>
      <c r="AS138" s="38">
        <f t="shared" si="1043"/>
        <v>0</v>
      </c>
      <c r="AT138" s="38">
        <f t="shared" si="1043"/>
        <v>0</v>
      </c>
      <c r="AU138" s="38">
        <f t="shared" si="1043"/>
        <v>0</v>
      </c>
      <c r="AV138" s="38">
        <f t="shared" si="1043"/>
        <v>0</v>
      </c>
      <c r="AW138" s="578">
        <f t="shared" ref="AW138:AW175" si="1044">IFERROR(AV138/$AV$175,0)</f>
        <v>0</v>
      </c>
      <c r="AX138" s="201"/>
      <c r="AY138" s="641">
        <f>SUM(AY139:AY155)</f>
        <v>0</v>
      </c>
      <c r="AZ138" s="622">
        <f t="shared" ref="AZ138:AZ175" si="1045">IFERROR(AY138/$AY$175,0)</f>
        <v>0</v>
      </c>
      <c r="BA138" s="38">
        <f>SUM(BA139:BA155)</f>
        <v>0</v>
      </c>
      <c r="BB138" s="622">
        <f t="shared" ref="BB138:BB175" si="1046">IFERROR(BA138/$BA$175,0)</f>
        <v>0</v>
      </c>
      <c r="BC138" s="38">
        <f>SUM(BC139:BC155)</f>
        <v>0</v>
      </c>
      <c r="BD138" s="622">
        <f t="shared" ref="BD138:BD175" si="1047">IFERROR(BC138/$BC$175,0)</f>
        <v>0</v>
      </c>
      <c r="BE138" s="38">
        <f>SUM(BE139:BE155)</f>
        <v>0</v>
      </c>
      <c r="BF138" s="631">
        <f t="shared" ref="BF138:BF175" si="1048">IFERROR(BE138/$BE$175,0)</f>
        <v>0</v>
      </c>
      <c r="BG138" s="201"/>
      <c r="BH138" s="39"/>
      <c r="BI138" s="39"/>
      <c r="BJ138" s="39"/>
      <c r="BK138" s="39"/>
      <c r="BL138" s="39"/>
      <c r="BM138" s="39"/>
      <c r="BN138" s="39"/>
      <c r="BO138" s="39"/>
      <c r="BP138" s="39"/>
    </row>
    <row r="139" spans="1:68">
      <c r="A139" s="182"/>
      <c r="B139" s="73"/>
      <c r="C139" s="69">
        <v>16.100000000000001</v>
      </c>
      <c r="D139" s="69"/>
      <c r="E139" s="68" t="s">
        <v>160</v>
      </c>
      <c r="F139" s="68"/>
      <c r="G139" s="74"/>
      <c r="H139" s="20">
        <v>0</v>
      </c>
      <c r="I139" s="20">
        <v>0</v>
      </c>
      <c r="J139" s="20">
        <v>0</v>
      </c>
      <c r="K139" s="20">
        <v>0</v>
      </c>
      <c r="L139" s="20">
        <v>0</v>
      </c>
      <c r="M139" s="20">
        <v>0</v>
      </c>
      <c r="N139" s="20">
        <v>0</v>
      </c>
      <c r="O139" s="20">
        <v>0</v>
      </c>
      <c r="P139" s="20">
        <v>0</v>
      </c>
      <c r="Q139" s="20">
        <v>0</v>
      </c>
      <c r="R139" s="20">
        <v>0</v>
      </c>
      <c r="S139" s="20">
        <v>0</v>
      </c>
      <c r="T139" s="20">
        <v>0</v>
      </c>
      <c r="U139" s="20">
        <v>0</v>
      </c>
      <c r="V139" s="20">
        <v>0</v>
      </c>
      <c r="W139" s="20">
        <v>0</v>
      </c>
      <c r="X139" s="20">
        <v>0</v>
      </c>
      <c r="Y139" s="20">
        <v>0</v>
      </c>
      <c r="Z139" s="20">
        <v>0</v>
      </c>
      <c r="AA139" s="20">
        <v>0</v>
      </c>
      <c r="AB139" s="20">
        <v>0</v>
      </c>
      <c r="AC139" s="20">
        <v>0</v>
      </c>
      <c r="AD139" s="20">
        <v>0</v>
      </c>
      <c r="AE139" s="20">
        <v>0</v>
      </c>
      <c r="AF139" s="20">
        <v>0</v>
      </c>
      <c r="AG139" s="20">
        <v>0</v>
      </c>
      <c r="AH139" s="20">
        <v>0</v>
      </c>
      <c r="AI139" s="20">
        <v>0</v>
      </c>
      <c r="AJ139" s="20">
        <v>0</v>
      </c>
      <c r="AK139" s="20">
        <v>0</v>
      </c>
      <c r="AL139" s="20">
        <v>0</v>
      </c>
      <c r="AM139" s="20">
        <v>0</v>
      </c>
      <c r="AN139" s="20">
        <v>0</v>
      </c>
      <c r="AO139" s="20">
        <v>0</v>
      </c>
      <c r="AP139" s="20">
        <v>0</v>
      </c>
      <c r="AQ139" s="20">
        <v>0</v>
      </c>
      <c r="AR139" s="20">
        <v>0</v>
      </c>
      <c r="AS139" s="20">
        <v>0</v>
      </c>
      <c r="AT139" s="20">
        <v>0</v>
      </c>
      <c r="AU139" s="20">
        <v>0</v>
      </c>
      <c r="AV139" s="20">
        <f t="shared" si="544"/>
        <v>0</v>
      </c>
      <c r="AW139" s="578">
        <f t="shared" si="1044"/>
        <v>0</v>
      </c>
      <c r="AX139" s="187"/>
      <c r="AY139" s="602">
        <v>0</v>
      </c>
      <c r="AZ139" s="622">
        <f t="shared" si="1045"/>
        <v>0</v>
      </c>
      <c r="BA139" s="20">
        <v>0</v>
      </c>
      <c r="BB139" s="622">
        <f t="shared" si="1046"/>
        <v>0</v>
      </c>
      <c r="BC139" s="20">
        <v>0</v>
      </c>
      <c r="BD139" s="622">
        <f t="shared" si="1047"/>
        <v>0</v>
      </c>
      <c r="BE139" s="20">
        <v>0</v>
      </c>
      <c r="BF139" s="631">
        <f t="shared" si="1048"/>
        <v>0</v>
      </c>
      <c r="BG139" s="187"/>
      <c r="BH139" s="40"/>
      <c r="BI139" s="40"/>
      <c r="BJ139" s="40"/>
      <c r="BK139" s="40"/>
      <c r="BL139" s="40"/>
      <c r="BM139" s="40"/>
      <c r="BN139" s="40"/>
      <c r="BO139" s="40"/>
      <c r="BP139" s="40"/>
    </row>
    <row r="140" spans="1:68">
      <c r="A140" s="182"/>
      <c r="B140" s="73"/>
      <c r="C140" s="69">
        <v>16.2</v>
      </c>
      <c r="D140" s="69"/>
      <c r="E140" s="68" t="s">
        <v>161</v>
      </c>
      <c r="F140" s="68"/>
      <c r="G140" s="74"/>
      <c r="H140" s="20">
        <v>0</v>
      </c>
      <c r="I140" s="20">
        <v>0</v>
      </c>
      <c r="J140" s="20">
        <v>0</v>
      </c>
      <c r="K140" s="20">
        <v>0</v>
      </c>
      <c r="L140" s="20">
        <v>0</v>
      </c>
      <c r="M140" s="20">
        <v>0</v>
      </c>
      <c r="N140" s="20">
        <v>0</v>
      </c>
      <c r="O140" s="20">
        <v>0</v>
      </c>
      <c r="P140" s="20">
        <v>0</v>
      </c>
      <c r="Q140" s="20">
        <v>0</v>
      </c>
      <c r="R140" s="20">
        <v>0</v>
      </c>
      <c r="S140" s="20">
        <v>0</v>
      </c>
      <c r="T140" s="20">
        <v>0</v>
      </c>
      <c r="U140" s="20">
        <v>0</v>
      </c>
      <c r="V140" s="20">
        <v>0</v>
      </c>
      <c r="W140" s="20">
        <v>0</v>
      </c>
      <c r="X140" s="20">
        <v>0</v>
      </c>
      <c r="Y140" s="20">
        <v>0</v>
      </c>
      <c r="Z140" s="20">
        <v>0</v>
      </c>
      <c r="AA140" s="20">
        <v>0</v>
      </c>
      <c r="AB140" s="20">
        <v>0</v>
      </c>
      <c r="AC140" s="20">
        <v>0</v>
      </c>
      <c r="AD140" s="20">
        <v>0</v>
      </c>
      <c r="AE140" s="20">
        <v>0</v>
      </c>
      <c r="AF140" s="20">
        <v>0</v>
      </c>
      <c r="AG140" s="20">
        <v>0</v>
      </c>
      <c r="AH140" s="20">
        <v>0</v>
      </c>
      <c r="AI140" s="20">
        <v>0</v>
      </c>
      <c r="AJ140" s="20">
        <v>0</v>
      </c>
      <c r="AK140" s="20">
        <v>0</v>
      </c>
      <c r="AL140" s="20">
        <v>0</v>
      </c>
      <c r="AM140" s="20">
        <v>0</v>
      </c>
      <c r="AN140" s="20">
        <v>0</v>
      </c>
      <c r="AO140" s="20">
        <v>0</v>
      </c>
      <c r="AP140" s="20">
        <v>0</v>
      </c>
      <c r="AQ140" s="20">
        <v>0</v>
      </c>
      <c r="AR140" s="20">
        <v>0</v>
      </c>
      <c r="AS140" s="20">
        <v>0</v>
      </c>
      <c r="AT140" s="20">
        <v>0</v>
      </c>
      <c r="AU140" s="20">
        <v>0</v>
      </c>
      <c r="AV140" s="20">
        <f t="shared" si="544"/>
        <v>0</v>
      </c>
      <c r="AW140" s="578">
        <f t="shared" si="1044"/>
        <v>0</v>
      </c>
      <c r="AX140" s="187"/>
      <c r="AY140" s="602">
        <v>0</v>
      </c>
      <c r="AZ140" s="622">
        <f t="shared" si="1045"/>
        <v>0</v>
      </c>
      <c r="BA140" s="20">
        <v>0</v>
      </c>
      <c r="BB140" s="622">
        <f t="shared" si="1046"/>
        <v>0</v>
      </c>
      <c r="BC140" s="20">
        <v>0</v>
      </c>
      <c r="BD140" s="622">
        <f t="shared" si="1047"/>
        <v>0</v>
      </c>
      <c r="BE140" s="20">
        <v>0</v>
      </c>
      <c r="BF140" s="631">
        <f t="shared" si="1048"/>
        <v>0</v>
      </c>
      <c r="BG140" s="187"/>
      <c r="BH140" s="40"/>
      <c r="BI140" s="40"/>
      <c r="BJ140" s="40"/>
      <c r="BK140" s="40"/>
      <c r="BL140" s="40"/>
      <c r="BM140" s="40"/>
      <c r="BN140" s="40"/>
      <c r="BO140" s="40"/>
      <c r="BP140" s="40"/>
    </row>
    <row r="141" spans="1:68">
      <c r="A141" s="182"/>
      <c r="B141" s="73"/>
      <c r="C141" s="69"/>
      <c r="D141" s="69" t="s">
        <v>162</v>
      </c>
      <c r="E141" s="68"/>
      <c r="F141" s="68" t="s">
        <v>163</v>
      </c>
      <c r="G141" s="75"/>
      <c r="H141" s="20">
        <v>0</v>
      </c>
      <c r="I141" s="20">
        <v>0</v>
      </c>
      <c r="J141" s="20">
        <v>0</v>
      </c>
      <c r="K141" s="20">
        <v>0</v>
      </c>
      <c r="L141" s="20">
        <v>0</v>
      </c>
      <c r="M141" s="20">
        <v>0</v>
      </c>
      <c r="N141" s="20">
        <v>0</v>
      </c>
      <c r="O141" s="20">
        <v>0</v>
      </c>
      <c r="P141" s="20">
        <v>0</v>
      </c>
      <c r="Q141" s="20">
        <v>0</v>
      </c>
      <c r="R141" s="20">
        <v>0</v>
      </c>
      <c r="S141" s="20">
        <v>0</v>
      </c>
      <c r="T141" s="20">
        <v>0</v>
      </c>
      <c r="U141" s="20">
        <v>0</v>
      </c>
      <c r="V141" s="20">
        <v>0</v>
      </c>
      <c r="W141" s="20">
        <v>0</v>
      </c>
      <c r="X141" s="20">
        <v>0</v>
      </c>
      <c r="Y141" s="20">
        <v>0</v>
      </c>
      <c r="Z141" s="20">
        <v>0</v>
      </c>
      <c r="AA141" s="20">
        <v>0</v>
      </c>
      <c r="AB141" s="20">
        <v>0</v>
      </c>
      <c r="AC141" s="20">
        <v>0</v>
      </c>
      <c r="AD141" s="20">
        <v>0</v>
      </c>
      <c r="AE141" s="20">
        <v>0</v>
      </c>
      <c r="AF141" s="20">
        <v>0</v>
      </c>
      <c r="AG141" s="20">
        <v>0</v>
      </c>
      <c r="AH141" s="20">
        <v>0</v>
      </c>
      <c r="AI141" s="20">
        <v>0</v>
      </c>
      <c r="AJ141" s="20">
        <v>0</v>
      </c>
      <c r="AK141" s="20">
        <v>0</v>
      </c>
      <c r="AL141" s="20">
        <v>0</v>
      </c>
      <c r="AM141" s="20">
        <v>0</v>
      </c>
      <c r="AN141" s="20">
        <v>0</v>
      </c>
      <c r="AO141" s="20">
        <v>0</v>
      </c>
      <c r="AP141" s="20">
        <v>0</v>
      </c>
      <c r="AQ141" s="20">
        <v>0</v>
      </c>
      <c r="AR141" s="20">
        <v>0</v>
      </c>
      <c r="AS141" s="20">
        <v>0</v>
      </c>
      <c r="AT141" s="20">
        <v>0</v>
      </c>
      <c r="AU141" s="20">
        <v>0</v>
      </c>
      <c r="AV141" s="20">
        <f t="shared" si="544"/>
        <v>0</v>
      </c>
      <c r="AW141" s="578">
        <f t="shared" si="1044"/>
        <v>0</v>
      </c>
      <c r="AX141" s="187"/>
      <c r="AY141" s="602">
        <v>0</v>
      </c>
      <c r="AZ141" s="622">
        <f t="shared" si="1045"/>
        <v>0</v>
      </c>
      <c r="BA141" s="20">
        <v>0</v>
      </c>
      <c r="BB141" s="622">
        <f t="shared" si="1046"/>
        <v>0</v>
      </c>
      <c r="BC141" s="20">
        <v>0</v>
      </c>
      <c r="BD141" s="622">
        <f t="shared" si="1047"/>
        <v>0</v>
      </c>
      <c r="BE141" s="20">
        <v>0</v>
      </c>
      <c r="BF141" s="631">
        <f t="shared" si="1048"/>
        <v>0</v>
      </c>
      <c r="BG141" s="187"/>
      <c r="BH141" s="40"/>
      <c r="BI141" s="40"/>
      <c r="BJ141" s="40"/>
      <c r="BK141" s="40"/>
      <c r="BL141" s="40"/>
      <c r="BM141" s="40"/>
      <c r="BN141" s="40"/>
      <c r="BO141" s="40"/>
      <c r="BP141" s="40"/>
    </row>
    <row r="142" spans="1:68">
      <c r="A142" s="182"/>
      <c r="B142" s="73"/>
      <c r="C142" s="69">
        <v>16.3</v>
      </c>
      <c r="D142" s="69"/>
      <c r="E142" s="68" t="s">
        <v>164</v>
      </c>
      <c r="F142" s="68"/>
      <c r="G142" s="74"/>
      <c r="H142" s="20">
        <v>0</v>
      </c>
      <c r="I142" s="20">
        <v>0</v>
      </c>
      <c r="J142" s="20">
        <v>0</v>
      </c>
      <c r="K142" s="20">
        <v>0</v>
      </c>
      <c r="L142" s="20">
        <v>0</v>
      </c>
      <c r="M142" s="20">
        <v>0</v>
      </c>
      <c r="N142" s="20">
        <v>0</v>
      </c>
      <c r="O142" s="20">
        <v>0</v>
      </c>
      <c r="P142" s="20">
        <v>0</v>
      </c>
      <c r="Q142" s="20">
        <v>0</v>
      </c>
      <c r="R142" s="20">
        <v>0</v>
      </c>
      <c r="S142" s="20">
        <v>0</v>
      </c>
      <c r="T142" s="20">
        <v>0</v>
      </c>
      <c r="U142" s="20">
        <v>0</v>
      </c>
      <c r="V142" s="20">
        <v>0</v>
      </c>
      <c r="W142" s="20">
        <v>0</v>
      </c>
      <c r="X142" s="20">
        <v>0</v>
      </c>
      <c r="Y142" s="20">
        <v>0</v>
      </c>
      <c r="Z142" s="20">
        <v>0</v>
      </c>
      <c r="AA142" s="20">
        <v>0</v>
      </c>
      <c r="AB142" s="20">
        <v>0</v>
      </c>
      <c r="AC142" s="20">
        <v>0</v>
      </c>
      <c r="AD142" s="20">
        <v>0</v>
      </c>
      <c r="AE142" s="20">
        <v>0</v>
      </c>
      <c r="AF142" s="20">
        <v>0</v>
      </c>
      <c r="AG142" s="20">
        <v>0</v>
      </c>
      <c r="AH142" s="20">
        <v>0</v>
      </c>
      <c r="AI142" s="20">
        <v>0</v>
      </c>
      <c r="AJ142" s="20">
        <v>0</v>
      </c>
      <c r="AK142" s="20">
        <v>0</v>
      </c>
      <c r="AL142" s="20">
        <v>0</v>
      </c>
      <c r="AM142" s="20">
        <v>0</v>
      </c>
      <c r="AN142" s="20">
        <v>0</v>
      </c>
      <c r="AO142" s="20">
        <v>0</v>
      </c>
      <c r="AP142" s="20">
        <v>0</v>
      </c>
      <c r="AQ142" s="20">
        <v>0</v>
      </c>
      <c r="AR142" s="20">
        <v>0</v>
      </c>
      <c r="AS142" s="20">
        <v>0</v>
      </c>
      <c r="AT142" s="20">
        <v>0</v>
      </c>
      <c r="AU142" s="20">
        <v>0</v>
      </c>
      <c r="AV142" s="20">
        <f t="shared" si="544"/>
        <v>0</v>
      </c>
      <c r="AW142" s="578">
        <f t="shared" si="1044"/>
        <v>0</v>
      </c>
      <c r="AX142" s="187"/>
      <c r="AY142" s="602">
        <v>0</v>
      </c>
      <c r="AZ142" s="622">
        <f t="shared" si="1045"/>
        <v>0</v>
      </c>
      <c r="BA142" s="20">
        <v>0</v>
      </c>
      <c r="BB142" s="622">
        <f t="shared" si="1046"/>
        <v>0</v>
      </c>
      <c r="BC142" s="20">
        <v>0</v>
      </c>
      <c r="BD142" s="622">
        <f t="shared" si="1047"/>
        <v>0</v>
      </c>
      <c r="BE142" s="20">
        <v>0</v>
      </c>
      <c r="BF142" s="631">
        <f t="shared" si="1048"/>
        <v>0</v>
      </c>
      <c r="BG142" s="187"/>
      <c r="BH142" s="40"/>
      <c r="BI142" s="40"/>
      <c r="BJ142" s="40"/>
      <c r="BK142" s="40"/>
      <c r="BL142" s="40"/>
      <c r="BM142" s="40"/>
      <c r="BN142" s="40"/>
      <c r="BO142" s="40"/>
      <c r="BP142" s="40"/>
    </row>
    <row r="143" spans="1:68">
      <c r="A143" s="182"/>
      <c r="B143" s="73"/>
      <c r="C143" s="69"/>
      <c r="D143" s="69" t="s">
        <v>165</v>
      </c>
      <c r="E143" s="68"/>
      <c r="F143" s="68" t="s">
        <v>166</v>
      </c>
      <c r="G143" s="75"/>
      <c r="H143" s="20">
        <v>0</v>
      </c>
      <c r="I143" s="20">
        <v>0</v>
      </c>
      <c r="J143" s="20">
        <v>0</v>
      </c>
      <c r="K143" s="20">
        <v>0</v>
      </c>
      <c r="L143" s="20">
        <v>0</v>
      </c>
      <c r="M143" s="20">
        <v>0</v>
      </c>
      <c r="N143" s="20">
        <v>0</v>
      </c>
      <c r="O143" s="20">
        <v>0</v>
      </c>
      <c r="P143" s="20">
        <v>0</v>
      </c>
      <c r="Q143" s="20">
        <v>0</v>
      </c>
      <c r="R143" s="20">
        <v>0</v>
      </c>
      <c r="S143" s="20">
        <v>0</v>
      </c>
      <c r="T143" s="20">
        <v>0</v>
      </c>
      <c r="U143" s="20">
        <v>0</v>
      </c>
      <c r="V143" s="20">
        <v>0</v>
      </c>
      <c r="W143" s="20">
        <v>0</v>
      </c>
      <c r="X143" s="20">
        <v>0</v>
      </c>
      <c r="Y143" s="20">
        <v>0</v>
      </c>
      <c r="Z143" s="20">
        <v>0</v>
      </c>
      <c r="AA143" s="20">
        <v>0</v>
      </c>
      <c r="AB143" s="20">
        <v>0</v>
      </c>
      <c r="AC143" s="20">
        <v>0</v>
      </c>
      <c r="AD143" s="20">
        <v>0</v>
      </c>
      <c r="AE143" s="20">
        <v>0</v>
      </c>
      <c r="AF143" s="20">
        <v>0</v>
      </c>
      <c r="AG143" s="20">
        <v>0</v>
      </c>
      <c r="AH143" s="20">
        <v>0</v>
      </c>
      <c r="AI143" s="20">
        <v>0</v>
      </c>
      <c r="AJ143" s="20">
        <v>0</v>
      </c>
      <c r="AK143" s="20">
        <v>0</v>
      </c>
      <c r="AL143" s="20">
        <v>0</v>
      </c>
      <c r="AM143" s="20">
        <v>0</v>
      </c>
      <c r="AN143" s="20">
        <v>0</v>
      </c>
      <c r="AO143" s="20">
        <v>0</v>
      </c>
      <c r="AP143" s="20">
        <v>0</v>
      </c>
      <c r="AQ143" s="20">
        <v>0</v>
      </c>
      <c r="AR143" s="20">
        <v>0</v>
      </c>
      <c r="AS143" s="20">
        <v>0</v>
      </c>
      <c r="AT143" s="20">
        <v>0</v>
      </c>
      <c r="AU143" s="20">
        <v>0</v>
      </c>
      <c r="AV143" s="20">
        <f t="shared" ref="AV143:AV208" si="1049">SUM(H143:AU143)</f>
        <v>0</v>
      </c>
      <c r="AW143" s="578">
        <f t="shared" si="1044"/>
        <v>0</v>
      </c>
      <c r="AX143" s="187"/>
      <c r="AY143" s="602">
        <v>0</v>
      </c>
      <c r="AZ143" s="622">
        <f t="shared" si="1045"/>
        <v>0</v>
      </c>
      <c r="BA143" s="20">
        <v>0</v>
      </c>
      <c r="BB143" s="622">
        <f t="shared" si="1046"/>
        <v>0</v>
      </c>
      <c r="BC143" s="20">
        <v>0</v>
      </c>
      <c r="BD143" s="622">
        <f t="shared" si="1047"/>
        <v>0</v>
      </c>
      <c r="BE143" s="20">
        <v>0</v>
      </c>
      <c r="BF143" s="631">
        <f t="shared" si="1048"/>
        <v>0</v>
      </c>
      <c r="BG143" s="187"/>
      <c r="BH143" s="40"/>
      <c r="BI143" s="40"/>
      <c r="BJ143" s="40"/>
      <c r="BK143" s="40"/>
      <c r="BL143" s="40"/>
      <c r="BM143" s="40"/>
      <c r="BN143" s="40"/>
      <c r="BO143" s="40"/>
      <c r="BP143" s="40"/>
    </row>
    <row r="144" spans="1:68">
      <c r="A144" s="182"/>
      <c r="B144" s="73"/>
      <c r="C144" s="69">
        <v>16.399999999999999</v>
      </c>
      <c r="D144" s="69"/>
      <c r="E144" s="68" t="s">
        <v>167</v>
      </c>
      <c r="F144" s="68"/>
      <c r="G144" s="74"/>
      <c r="H144" s="20">
        <v>0</v>
      </c>
      <c r="I144" s="20">
        <v>0</v>
      </c>
      <c r="J144" s="20">
        <v>0</v>
      </c>
      <c r="K144" s="20">
        <v>0</v>
      </c>
      <c r="L144" s="20">
        <v>0</v>
      </c>
      <c r="M144" s="20">
        <v>0</v>
      </c>
      <c r="N144" s="20">
        <v>0</v>
      </c>
      <c r="O144" s="20">
        <v>0</v>
      </c>
      <c r="P144" s="20">
        <v>0</v>
      </c>
      <c r="Q144" s="20">
        <v>0</v>
      </c>
      <c r="R144" s="20">
        <v>0</v>
      </c>
      <c r="S144" s="20">
        <v>0</v>
      </c>
      <c r="T144" s="20">
        <v>0</v>
      </c>
      <c r="U144" s="20">
        <v>0</v>
      </c>
      <c r="V144" s="20">
        <v>0</v>
      </c>
      <c r="W144" s="20">
        <v>0</v>
      </c>
      <c r="X144" s="20">
        <v>0</v>
      </c>
      <c r="Y144" s="20">
        <v>0</v>
      </c>
      <c r="Z144" s="20">
        <v>0</v>
      </c>
      <c r="AA144" s="20">
        <v>0</v>
      </c>
      <c r="AB144" s="20">
        <v>0</v>
      </c>
      <c r="AC144" s="20">
        <v>0</v>
      </c>
      <c r="AD144" s="20">
        <v>0</v>
      </c>
      <c r="AE144" s="20">
        <v>0</v>
      </c>
      <c r="AF144" s="20">
        <v>0</v>
      </c>
      <c r="AG144" s="20">
        <v>0</v>
      </c>
      <c r="AH144" s="20">
        <v>0</v>
      </c>
      <c r="AI144" s="20">
        <v>0</v>
      </c>
      <c r="AJ144" s="20">
        <v>0</v>
      </c>
      <c r="AK144" s="20">
        <v>0</v>
      </c>
      <c r="AL144" s="20">
        <v>0</v>
      </c>
      <c r="AM144" s="20">
        <v>0</v>
      </c>
      <c r="AN144" s="20">
        <v>0</v>
      </c>
      <c r="AO144" s="20">
        <v>0</v>
      </c>
      <c r="AP144" s="20">
        <v>0</v>
      </c>
      <c r="AQ144" s="20">
        <v>0</v>
      </c>
      <c r="AR144" s="20">
        <v>0</v>
      </c>
      <c r="AS144" s="20">
        <v>0</v>
      </c>
      <c r="AT144" s="20">
        <v>0</v>
      </c>
      <c r="AU144" s="20">
        <v>0</v>
      </c>
      <c r="AV144" s="20">
        <f t="shared" si="1049"/>
        <v>0</v>
      </c>
      <c r="AW144" s="578">
        <f t="shared" si="1044"/>
        <v>0</v>
      </c>
      <c r="AX144" s="187"/>
      <c r="AY144" s="602">
        <v>0</v>
      </c>
      <c r="AZ144" s="622">
        <f t="shared" si="1045"/>
        <v>0</v>
      </c>
      <c r="BA144" s="20">
        <v>0</v>
      </c>
      <c r="BB144" s="622">
        <f t="shared" si="1046"/>
        <v>0</v>
      </c>
      <c r="BC144" s="20">
        <v>0</v>
      </c>
      <c r="BD144" s="622">
        <f t="shared" si="1047"/>
        <v>0</v>
      </c>
      <c r="BE144" s="20">
        <v>0</v>
      </c>
      <c r="BF144" s="631">
        <f t="shared" si="1048"/>
        <v>0</v>
      </c>
      <c r="BG144" s="187"/>
      <c r="BH144" s="40"/>
      <c r="BI144" s="40"/>
      <c r="BJ144" s="40"/>
      <c r="BK144" s="40"/>
      <c r="BL144" s="40"/>
      <c r="BM144" s="40"/>
      <c r="BN144" s="40"/>
      <c r="BO144" s="40"/>
      <c r="BP144" s="40"/>
    </row>
    <row r="145" spans="1:68">
      <c r="A145" s="182"/>
      <c r="B145" s="73"/>
      <c r="C145" s="69"/>
      <c r="D145" s="69" t="s">
        <v>168</v>
      </c>
      <c r="E145" s="68"/>
      <c r="F145" s="68" t="s">
        <v>169</v>
      </c>
      <c r="G145" s="75"/>
      <c r="H145" s="20">
        <v>0</v>
      </c>
      <c r="I145" s="20">
        <v>0</v>
      </c>
      <c r="J145" s="20">
        <v>0</v>
      </c>
      <c r="K145" s="20">
        <v>0</v>
      </c>
      <c r="L145" s="20">
        <v>0</v>
      </c>
      <c r="M145" s="20">
        <v>0</v>
      </c>
      <c r="N145" s="20">
        <v>0</v>
      </c>
      <c r="O145" s="20">
        <v>0</v>
      </c>
      <c r="P145" s="20">
        <v>0</v>
      </c>
      <c r="Q145" s="20">
        <v>0</v>
      </c>
      <c r="R145" s="20">
        <v>0</v>
      </c>
      <c r="S145" s="20">
        <v>0</v>
      </c>
      <c r="T145" s="20">
        <v>0</v>
      </c>
      <c r="U145" s="20">
        <v>0</v>
      </c>
      <c r="V145" s="20">
        <v>0</v>
      </c>
      <c r="W145" s="20">
        <v>0</v>
      </c>
      <c r="X145" s="20">
        <v>0</v>
      </c>
      <c r="Y145" s="20">
        <v>0</v>
      </c>
      <c r="Z145" s="20">
        <v>0</v>
      </c>
      <c r="AA145" s="20">
        <v>0</v>
      </c>
      <c r="AB145" s="20">
        <v>0</v>
      </c>
      <c r="AC145" s="20">
        <v>0</v>
      </c>
      <c r="AD145" s="20">
        <v>0</v>
      </c>
      <c r="AE145" s="20">
        <v>0</v>
      </c>
      <c r="AF145" s="20">
        <v>0</v>
      </c>
      <c r="AG145" s="20">
        <v>0</v>
      </c>
      <c r="AH145" s="20">
        <v>0</v>
      </c>
      <c r="AI145" s="20">
        <v>0</v>
      </c>
      <c r="AJ145" s="20">
        <v>0</v>
      </c>
      <c r="AK145" s="20">
        <v>0</v>
      </c>
      <c r="AL145" s="20">
        <v>0</v>
      </c>
      <c r="AM145" s="20">
        <v>0</v>
      </c>
      <c r="AN145" s="20">
        <v>0</v>
      </c>
      <c r="AO145" s="20">
        <v>0</v>
      </c>
      <c r="AP145" s="20">
        <v>0</v>
      </c>
      <c r="AQ145" s="20">
        <v>0</v>
      </c>
      <c r="AR145" s="20">
        <v>0</v>
      </c>
      <c r="AS145" s="20">
        <v>0</v>
      </c>
      <c r="AT145" s="20">
        <v>0</v>
      </c>
      <c r="AU145" s="20">
        <v>0</v>
      </c>
      <c r="AV145" s="20">
        <f t="shared" si="1049"/>
        <v>0</v>
      </c>
      <c r="AW145" s="578">
        <f t="shared" si="1044"/>
        <v>0</v>
      </c>
      <c r="AX145" s="187"/>
      <c r="AY145" s="602">
        <v>0</v>
      </c>
      <c r="AZ145" s="622">
        <f t="shared" si="1045"/>
        <v>0</v>
      </c>
      <c r="BA145" s="20">
        <v>0</v>
      </c>
      <c r="BB145" s="622">
        <f t="shared" si="1046"/>
        <v>0</v>
      </c>
      <c r="BC145" s="20">
        <v>0</v>
      </c>
      <c r="BD145" s="622">
        <f t="shared" si="1047"/>
        <v>0</v>
      </c>
      <c r="BE145" s="20">
        <v>0</v>
      </c>
      <c r="BF145" s="631">
        <f t="shared" si="1048"/>
        <v>0</v>
      </c>
      <c r="BG145" s="187"/>
      <c r="BH145" s="40"/>
      <c r="BI145" s="40"/>
      <c r="BJ145" s="40"/>
      <c r="BK145" s="40"/>
      <c r="BL145" s="40"/>
      <c r="BM145" s="40"/>
      <c r="BN145" s="40"/>
      <c r="BO145" s="40"/>
      <c r="BP145" s="40"/>
    </row>
    <row r="146" spans="1:68">
      <c r="A146" s="182"/>
      <c r="B146" s="73"/>
      <c r="C146" s="69">
        <v>16.5</v>
      </c>
      <c r="D146" s="69"/>
      <c r="E146" s="68" t="s">
        <v>170</v>
      </c>
      <c r="F146" s="68"/>
      <c r="G146" s="74"/>
      <c r="H146" s="20">
        <v>0</v>
      </c>
      <c r="I146" s="20">
        <v>0</v>
      </c>
      <c r="J146" s="20">
        <v>0</v>
      </c>
      <c r="K146" s="20">
        <v>0</v>
      </c>
      <c r="L146" s="20">
        <v>0</v>
      </c>
      <c r="M146" s="20">
        <v>0</v>
      </c>
      <c r="N146" s="20">
        <v>0</v>
      </c>
      <c r="O146" s="20">
        <v>0</v>
      </c>
      <c r="P146" s="20">
        <v>0</v>
      </c>
      <c r="Q146" s="20">
        <v>0</v>
      </c>
      <c r="R146" s="20">
        <v>0</v>
      </c>
      <c r="S146" s="20">
        <v>0</v>
      </c>
      <c r="T146" s="20">
        <v>0</v>
      </c>
      <c r="U146" s="20">
        <v>0</v>
      </c>
      <c r="V146" s="20">
        <v>0</v>
      </c>
      <c r="W146" s="20">
        <v>0</v>
      </c>
      <c r="X146" s="20">
        <v>0</v>
      </c>
      <c r="Y146" s="20">
        <v>0</v>
      </c>
      <c r="Z146" s="20">
        <v>0</v>
      </c>
      <c r="AA146" s="20">
        <v>0</v>
      </c>
      <c r="AB146" s="20">
        <v>0</v>
      </c>
      <c r="AC146" s="20">
        <v>0</v>
      </c>
      <c r="AD146" s="20">
        <v>0</v>
      </c>
      <c r="AE146" s="20">
        <v>0</v>
      </c>
      <c r="AF146" s="20">
        <v>0</v>
      </c>
      <c r="AG146" s="20">
        <v>0</v>
      </c>
      <c r="AH146" s="20">
        <v>0</v>
      </c>
      <c r="AI146" s="20">
        <v>0</v>
      </c>
      <c r="AJ146" s="20">
        <v>0</v>
      </c>
      <c r="AK146" s="20">
        <v>0</v>
      </c>
      <c r="AL146" s="20">
        <v>0</v>
      </c>
      <c r="AM146" s="20">
        <v>0</v>
      </c>
      <c r="AN146" s="20">
        <v>0</v>
      </c>
      <c r="AO146" s="20">
        <v>0</v>
      </c>
      <c r="AP146" s="20">
        <v>0</v>
      </c>
      <c r="AQ146" s="20">
        <v>0</v>
      </c>
      <c r="AR146" s="20">
        <v>0</v>
      </c>
      <c r="AS146" s="20">
        <v>0</v>
      </c>
      <c r="AT146" s="20">
        <v>0</v>
      </c>
      <c r="AU146" s="20">
        <v>0</v>
      </c>
      <c r="AV146" s="20">
        <f t="shared" si="1049"/>
        <v>0</v>
      </c>
      <c r="AW146" s="578">
        <f t="shared" si="1044"/>
        <v>0</v>
      </c>
      <c r="AX146" s="187"/>
      <c r="AY146" s="602">
        <v>0</v>
      </c>
      <c r="AZ146" s="622">
        <f t="shared" si="1045"/>
        <v>0</v>
      </c>
      <c r="BA146" s="20">
        <v>0</v>
      </c>
      <c r="BB146" s="622">
        <f t="shared" si="1046"/>
        <v>0</v>
      </c>
      <c r="BC146" s="20">
        <v>0</v>
      </c>
      <c r="BD146" s="622">
        <f t="shared" si="1047"/>
        <v>0</v>
      </c>
      <c r="BE146" s="20">
        <v>0</v>
      </c>
      <c r="BF146" s="631">
        <f t="shared" si="1048"/>
        <v>0</v>
      </c>
      <c r="BG146" s="187"/>
      <c r="BH146" s="40"/>
      <c r="BI146" s="40"/>
      <c r="BJ146" s="40"/>
      <c r="BK146" s="40"/>
      <c r="BL146" s="40"/>
      <c r="BM146" s="40"/>
      <c r="BN146" s="40"/>
      <c r="BO146" s="40"/>
      <c r="BP146" s="40"/>
    </row>
    <row r="147" spans="1:68">
      <c r="A147" s="182"/>
      <c r="B147" s="73"/>
      <c r="C147" s="69"/>
      <c r="D147" s="69" t="s">
        <v>171</v>
      </c>
      <c r="E147" s="68"/>
      <c r="F147" s="68" t="s">
        <v>172</v>
      </c>
      <c r="G147" s="75"/>
      <c r="H147" s="20">
        <v>0</v>
      </c>
      <c r="I147" s="20">
        <v>0</v>
      </c>
      <c r="J147" s="20">
        <v>0</v>
      </c>
      <c r="K147" s="20">
        <v>0</v>
      </c>
      <c r="L147" s="20">
        <v>0</v>
      </c>
      <c r="M147" s="20">
        <v>0</v>
      </c>
      <c r="N147" s="20">
        <v>0</v>
      </c>
      <c r="O147" s="20">
        <v>0</v>
      </c>
      <c r="P147" s="20">
        <v>0</v>
      </c>
      <c r="Q147" s="20">
        <v>0</v>
      </c>
      <c r="R147" s="20">
        <v>0</v>
      </c>
      <c r="S147" s="20">
        <v>0</v>
      </c>
      <c r="T147" s="20">
        <v>0</v>
      </c>
      <c r="U147" s="20">
        <v>0</v>
      </c>
      <c r="V147" s="20">
        <v>0</v>
      </c>
      <c r="W147" s="20">
        <v>0</v>
      </c>
      <c r="X147" s="20">
        <v>0</v>
      </c>
      <c r="Y147" s="20">
        <v>0</v>
      </c>
      <c r="Z147" s="20">
        <v>0</v>
      </c>
      <c r="AA147" s="20">
        <v>0</v>
      </c>
      <c r="AB147" s="20">
        <v>0</v>
      </c>
      <c r="AC147" s="20">
        <v>0</v>
      </c>
      <c r="AD147" s="20">
        <v>0</v>
      </c>
      <c r="AE147" s="20">
        <v>0</v>
      </c>
      <c r="AF147" s="20">
        <v>0</v>
      </c>
      <c r="AG147" s="20">
        <v>0</v>
      </c>
      <c r="AH147" s="20">
        <v>0</v>
      </c>
      <c r="AI147" s="20">
        <v>0</v>
      </c>
      <c r="AJ147" s="20">
        <v>0</v>
      </c>
      <c r="AK147" s="20">
        <v>0</v>
      </c>
      <c r="AL147" s="20">
        <v>0</v>
      </c>
      <c r="AM147" s="20">
        <v>0</v>
      </c>
      <c r="AN147" s="20">
        <v>0</v>
      </c>
      <c r="AO147" s="20">
        <v>0</v>
      </c>
      <c r="AP147" s="20">
        <v>0</v>
      </c>
      <c r="AQ147" s="20">
        <v>0</v>
      </c>
      <c r="AR147" s="20">
        <v>0</v>
      </c>
      <c r="AS147" s="20">
        <v>0</v>
      </c>
      <c r="AT147" s="20">
        <v>0</v>
      </c>
      <c r="AU147" s="20">
        <v>0</v>
      </c>
      <c r="AV147" s="20">
        <f t="shared" si="1049"/>
        <v>0</v>
      </c>
      <c r="AW147" s="578">
        <f t="shared" si="1044"/>
        <v>0</v>
      </c>
      <c r="AX147" s="187"/>
      <c r="AY147" s="602">
        <v>0</v>
      </c>
      <c r="AZ147" s="622">
        <f t="shared" si="1045"/>
        <v>0</v>
      </c>
      <c r="BA147" s="20">
        <v>0</v>
      </c>
      <c r="BB147" s="622">
        <f t="shared" si="1046"/>
        <v>0</v>
      </c>
      <c r="BC147" s="20">
        <v>0</v>
      </c>
      <c r="BD147" s="622">
        <f t="shared" si="1047"/>
        <v>0</v>
      </c>
      <c r="BE147" s="20">
        <v>0</v>
      </c>
      <c r="BF147" s="631">
        <f t="shared" si="1048"/>
        <v>0</v>
      </c>
      <c r="BG147" s="187"/>
      <c r="BH147" s="40"/>
      <c r="BI147" s="40"/>
      <c r="BJ147" s="40"/>
      <c r="BK147" s="40"/>
      <c r="BL147" s="40"/>
      <c r="BM147" s="40"/>
      <c r="BN147" s="40"/>
      <c r="BO147" s="40"/>
      <c r="BP147" s="40"/>
    </row>
    <row r="148" spans="1:68">
      <c r="A148" s="182"/>
      <c r="B148" s="73"/>
      <c r="C148" s="69">
        <v>16.600000000000001</v>
      </c>
      <c r="D148" s="69"/>
      <c r="E148" s="68" t="s">
        <v>173</v>
      </c>
      <c r="F148" s="68"/>
      <c r="G148" s="74"/>
      <c r="H148" s="20">
        <v>0</v>
      </c>
      <c r="I148" s="20">
        <v>0</v>
      </c>
      <c r="J148" s="20">
        <v>0</v>
      </c>
      <c r="K148" s="20">
        <v>0</v>
      </c>
      <c r="L148" s="20">
        <v>0</v>
      </c>
      <c r="M148" s="20">
        <v>0</v>
      </c>
      <c r="N148" s="20">
        <v>0</v>
      </c>
      <c r="O148" s="20">
        <v>0</v>
      </c>
      <c r="P148" s="20">
        <v>0</v>
      </c>
      <c r="Q148" s="20">
        <v>0</v>
      </c>
      <c r="R148" s="20">
        <v>0</v>
      </c>
      <c r="S148" s="20">
        <v>0</v>
      </c>
      <c r="T148" s="20">
        <v>0</v>
      </c>
      <c r="U148" s="20">
        <v>0</v>
      </c>
      <c r="V148" s="20">
        <v>0</v>
      </c>
      <c r="W148" s="20">
        <v>0</v>
      </c>
      <c r="X148" s="20">
        <v>0</v>
      </c>
      <c r="Y148" s="20">
        <v>0</v>
      </c>
      <c r="Z148" s="20">
        <v>0</v>
      </c>
      <c r="AA148" s="20">
        <v>0</v>
      </c>
      <c r="AB148" s="20">
        <v>0</v>
      </c>
      <c r="AC148" s="20">
        <v>0</v>
      </c>
      <c r="AD148" s="20">
        <v>0</v>
      </c>
      <c r="AE148" s="20">
        <v>0</v>
      </c>
      <c r="AF148" s="20">
        <v>0</v>
      </c>
      <c r="AG148" s="20">
        <v>0</v>
      </c>
      <c r="AH148" s="20">
        <v>0</v>
      </c>
      <c r="AI148" s="20">
        <v>0</v>
      </c>
      <c r="AJ148" s="20">
        <v>0</v>
      </c>
      <c r="AK148" s="20">
        <v>0</v>
      </c>
      <c r="AL148" s="20">
        <v>0</v>
      </c>
      <c r="AM148" s="20">
        <v>0</v>
      </c>
      <c r="AN148" s="20">
        <v>0</v>
      </c>
      <c r="AO148" s="20">
        <v>0</v>
      </c>
      <c r="AP148" s="20">
        <v>0</v>
      </c>
      <c r="AQ148" s="20">
        <v>0</v>
      </c>
      <c r="AR148" s="20">
        <v>0</v>
      </c>
      <c r="AS148" s="20">
        <v>0</v>
      </c>
      <c r="AT148" s="20">
        <v>0</v>
      </c>
      <c r="AU148" s="20">
        <v>0</v>
      </c>
      <c r="AV148" s="20">
        <f t="shared" si="1049"/>
        <v>0</v>
      </c>
      <c r="AW148" s="578">
        <f t="shared" si="1044"/>
        <v>0</v>
      </c>
      <c r="AX148" s="187"/>
      <c r="AY148" s="602">
        <v>0</v>
      </c>
      <c r="AZ148" s="622">
        <f t="shared" si="1045"/>
        <v>0</v>
      </c>
      <c r="BA148" s="20">
        <v>0</v>
      </c>
      <c r="BB148" s="622">
        <f t="shared" si="1046"/>
        <v>0</v>
      </c>
      <c r="BC148" s="20">
        <v>0</v>
      </c>
      <c r="BD148" s="622">
        <f t="shared" si="1047"/>
        <v>0</v>
      </c>
      <c r="BE148" s="20">
        <v>0</v>
      </c>
      <c r="BF148" s="631">
        <f t="shared" si="1048"/>
        <v>0</v>
      </c>
      <c r="BG148" s="187"/>
      <c r="BH148" s="40"/>
      <c r="BI148" s="40"/>
      <c r="BJ148" s="40"/>
      <c r="BK148" s="40"/>
      <c r="BL148" s="40"/>
      <c r="BM148" s="40"/>
      <c r="BN148" s="40"/>
      <c r="BO148" s="40"/>
      <c r="BP148" s="40"/>
    </row>
    <row r="149" spans="1:68">
      <c r="A149" s="182"/>
      <c r="B149" s="73"/>
      <c r="C149" s="69"/>
      <c r="D149" s="69" t="s">
        <v>174</v>
      </c>
      <c r="E149" s="68"/>
      <c r="F149" s="68" t="s">
        <v>175</v>
      </c>
      <c r="G149" s="75"/>
      <c r="H149" s="20">
        <v>0</v>
      </c>
      <c r="I149" s="20">
        <v>0</v>
      </c>
      <c r="J149" s="20">
        <v>0</v>
      </c>
      <c r="K149" s="20">
        <v>0</v>
      </c>
      <c r="L149" s="20">
        <v>0</v>
      </c>
      <c r="M149" s="20">
        <v>0</v>
      </c>
      <c r="N149" s="20">
        <v>0</v>
      </c>
      <c r="O149" s="20">
        <v>0</v>
      </c>
      <c r="P149" s="20">
        <v>0</v>
      </c>
      <c r="Q149" s="20">
        <v>0</v>
      </c>
      <c r="R149" s="20">
        <v>0</v>
      </c>
      <c r="S149" s="20">
        <v>0</v>
      </c>
      <c r="T149" s="20">
        <v>0</v>
      </c>
      <c r="U149" s="20">
        <v>0</v>
      </c>
      <c r="V149" s="20">
        <v>0</v>
      </c>
      <c r="W149" s="20">
        <v>0</v>
      </c>
      <c r="X149" s="20">
        <v>0</v>
      </c>
      <c r="Y149" s="20">
        <v>0</v>
      </c>
      <c r="Z149" s="20">
        <v>0</v>
      </c>
      <c r="AA149" s="20">
        <v>0</v>
      </c>
      <c r="AB149" s="20">
        <v>0</v>
      </c>
      <c r="AC149" s="20">
        <v>0</v>
      </c>
      <c r="AD149" s="20">
        <v>0</v>
      </c>
      <c r="AE149" s="20">
        <v>0</v>
      </c>
      <c r="AF149" s="20">
        <v>0</v>
      </c>
      <c r="AG149" s="20">
        <v>0</v>
      </c>
      <c r="AH149" s="20">
        <v>0</v>
      </c>
      <c r="AI149" s="20">
        <v>0</v>
      </c>
      <c r="AJ149" s="20">
        <v>0</v>
      </c>
      <c r="AK149" s="20">
        <v>0</v>
      </c>
      <c r="AL149" s="20">
        <v>0</v>
      </c>
      <c r="AM149" s="20">
        <v>0</v>
      </c>
      <c r="AN149" s="20">
        <v>0</v>
      </c>
      <c r="AO149" s="20">
        <v>0</v>
      </c>
      <c r="AP149" s="20">
        <v>0</v>
      </c>
      <c r="AQ149" s="20">
        <v>0</v>
      </c>
      <c r="AR149" s="20">
        <v>0</v>
      </c>
      <c r="AS149" s="20">
        <v>0</v>
      </c>
      <c r="AT149" s="20">
        <v>0</v>
      </c>
      <c r="AU149" s="20">
        <v>0</v>
      </c>
      <c r="AV149" s="20">
        <f t="shared" si="1049"/>
        <v>0</v>
      </c>
      <c r="AW149" s="578">
        <f t="shared" si="1044"/>
        <v>0</v>
      </c>
      <c r="AX149" s="187"/>
      <c r="AY149" s="602">
        <v>0</v>
      </c>
      <c r="AZ149" s="622">
        <f t="shared" si="1045"/>
        <v>0</v>
      </c>
      <c r="BA149" s="20">
        <v>0</v>
      </c>
      <c r="BB149" s="622">
        <f t="shared" si="1046"/>
        <v>0</v>
      </c>
      <c r="BC149" s="20">
        <v>0</v>
      </c>
      <c r="BD149" s="622">
        <f t="shared" si="1047"/>
        <v>0</v>
      </c>
      <c r="BE149" s="20">
        <v>0</v>
      </c>
      <c r="BF149" s="631">
        <f t="shared" si="1048"/>
        <v>0</v>
      </c>
      <c r="BG149" s="187"/>
      <c r="BH149" s="40"/>
      <c r="BI149" s="40"/>
      <c r="BJ149" s="40"/>
      <c r="BK149" s="40"/>
      <c r="BL149" s="40"/>
      <c r="BM149" s="40"/>
      <c r="BN149" s="40"/>
      <c r="BO149" s="40"/>
      <c r="BP149" s="40"/>
    </row>
    <row r="150" spans="1:68">
      <c r="A150" s="182"/>
      <c r="B150" s="73"/>
      <c r="C150" s="69">
        <v>16.7</v>
      </c>
      <c r="D150" s="69"/>
      <c r="E150" s="68" t="s">
        <v>176</v>
      </c>
      <c r="F150" s="68"/>
      <c r="G150" s="74"/>
      <c r="H150" s="20">
        <v>0</v>
      </c>
      <c r="I150" s="20">
        <v>0</v>
      </c>
      <c r="J150" s="20">
        <v>0</v>
      </c>
      <c r="K150" s="20">
        <v>0</v>
      </c>
      <c r="L150" s="20">
        <v>0</v>
      </c>
      <c r="M150" s="20">
        <v>0</v>
      </c>
      <c r="N150" s="20">
        <v>0</v>
      </c>
      <c r="O150" s="20">
        <v>0</v>
      </c>
      <c r="P150" s="20">
        <v>0</v>
      </c>
      <c r="Q150" s="20">
        <v>0</v>
      </c>
      <c r="R150" s="20">
        <v>0</v>
      </c>
      <c r="S150" s="20">
        <v>0</v>
      </c>
      <c r="T150" s="20">
        <v>0</v>
      </c>
      <c r="U150" s="20">
        <v>0</v>
      </c>
      <c r="V150" s="20">
        <v>0</v>
      </c>
      <c r="W150" s="20">
        <v>0</v>
      </c>
      <c r="X150" s="20">
        <v>0</v>
      </c>
      <c r="Y150" s="20">
        <v>0</v>
      </c>
      <c r="Z150" s="20">
        <v>0</v>
      </c>
      <c r="AA150" s="20">
        <v>0</v>
      </c>
      <c r="AB150" s="20">
        <v>0</v>
      </c>
      <c r="AC150" s="20">
        <v>0</v>
      </c>
      <c r="AD150" s="20">
        <v>0</v>
      </c>
      <c r="AE150" s="20">
        <v>0</v>
      </c>
      <c r="AF150" s="20">
        <v>0</v>
      </c>
      <c r="AG150" s="20">
        <v>0</v>
      </c>
      <c r="AH150" s="20">
        <v>0</v>
      </c>
      <c r="AI150" s="20">
        <v>0</v>
      </c>
      <c r="AJ150" s="20">
        <v>0</v>
      </c>
      <c r="AK150" s="20">
        <v>0</v>
      </c>
      <c r="AL150" s="20">
        <v>0</v>
      </c>
      <c r="AM150" s="20">
        <v>0</v>
      </c>
      <c r="AN150" s="20">
        <v>0</v>
      </c>
      <c r="AO150" s="20">
        <v>0</v>
      </c>
      <c r="AP150" s="20">
        <v>0</v>
      </c>
      <c r="AQ150" s="20">
        <v>0</v>
      </c>
      <c r="AR150" s="20">
        <v>0</v>
      </c>
      <c r="AS150" s="20">
        <v>0</v>
      </c>
      <c r="AT150" s="20">
        <v>0</v>
      </c>
      <c r="AU150" s="20">
        <v>0</v>
      </c>
      <c r="AV150" s="20">
        <f t="shared" si="1049"/>
        <v>0</v>
      </c>
      <c r="AW150" s="578">
        <f t="shared" si="1044"/>
        <v>0</v>
      </c>
      <c r="AX150" s="187"/>
      <c r="AY150" s="602">
        <v>0</v>
      </c>
      <c r="AZ150" s="622">
        <f t="shared" si="1045"/>
        <v>0</v>
      </c>
      <c r="BA150" s="20">
        <v>0</v>
      </c>
      <c r="BB150" s="622">
        <f t="shared" si="1046"/>
        <v>0</v>
      </c>
      <c r="BC150" s="20">
        <v>0</v>
      </c>
      <c r="BD150" s="622">
        <f t="shared" si="1047"/>
        <v>0</v>
      </c>
      <c r="BE150" s="20">
        <v>0</v>
      </c>
      <c r="BF150" s="631">
        <f t="shared" si="1048"/>
        <v>0</v>
      </c>
      <c r="BG150" s="187"/>
      <c r="BH150" s="40"/>
      <c r="BI150" s="40"/>
      <c r="BJ150" s="40"/>
      <c r="BK150" s="40"/>
      <c r="BL150" s="40"/>
      <c r="BM150" s="40"/>
      <c r="BN150" s="40"/>
      <c r="BO150" s="40"/>
      <c r="BP150" s="40"/>
    </row>
    <row r="151" spans="1:68">
      <c r="A151" s="182"/>
      <c r="B151" s="73"/>
      <c r="C151" s="69"/>
      <c r="D151" s="69" t="s">
        <v>177</v>
      </c>
      <c r="E151" s="68"/>
      <c r="F151" s="68" t="s">
        <v>178</v>
      </c>
      <c r="G151" s="75"/>
      <c r="H151" s="20">
        <v>0</v>
      </c>
      <c r="I151" s="20">
        <v>0</v>
      </c>
      <c r="J151" s="20">
        <v>0</v>
      </c>
      <c r="K151" s="20">
        <v>0</v>
      </c>
      <c r="L151" s="20">
        <v>0</v>
      </c>
      <c r="M151" s="20">
        <v>0</v>
      </c>
      <c r="N151" s="20">
        <v>0</v>
      </c>
      <c r="O151" s="20">
        <v>0</v>
      </c>
      <c r="P151" s="20">
        <v>0</v>
      </c>
      <c r="Q151" s="20">
        <v>0</v>
      </c>
      <c r="R151" s="20">
        <v>0</v>
      </c>
      <c r="S151" s="20">
        <v>0</v>
      </c>
      <c r="T151" s="20">
        <v>0</v>
      </c>
      <c r="U151" s="20">
        <v>0</v>
      </c>
      <c r="V151" s="20">
        <v>0</v>
      </c>
      <c r="W151" s="20">
        <v>0</v>
      </c>
      <c r="X151" s="20">
        <v>0</v>
      </c>
      <c r="Y151" s="20">
        <v>0</v>
      </c>
      <c r="Z151" s="20">
        <v>0</v>
      </c>
      <c r="AA151" s="20">
        <v>0</v>
      </c>
      <c r="AB151" s="20">
        <v>0</v>
      </c>
      <c r="AC151" s="20">
        <v>0</v>
      </c>
      <c r="AD151" s="20">
        <v>0</v>
      </c>
      <c r="AE151" s="20">
        <v>0</v>
      </c>
      <c r="AF151" s="20">
        <v>0</v>
      </c>
      <c r="AG151" s="20">
        <v>0</v>
      </c>
      <c r="AH151" s="20">
        <v>0</v>
      </c>
      <c r="AI151" s="20">
        <v>0</v>
      </c>
      <c r="AJ151" s="20">
        <v>0</v>
      </c>
      <c r="AK151" s="20">
        <v>0</v>
      </c>
      <c r="AL151" s="20">
        <v>0</v>
      </c>
      <c r="AM151" s="20">
        <v>0</v>
      </c>
      <c r="AN151" s="20">
        <v>0</v>
      </c>
      <c r="AO151" s="20">
        <v>0</v>
      </c>
      <c r="AP151" s="20">
        <v>0</v>
      </c>
      <c r="AQ151" s="20">
        <v>0</v>
      </c>
      <c r="AR151" s="20">
        <v>0</v>
      </c>
      <c r="AS151" s="20">
        <v>0</v>
      </c>
      <c r="AT151" s="20">
        <v>0</v>
      </c>
      <c r="AU151" s="20">
        <v>0</v>
      </c>
      <c r="AV151" s="20">
        <f t="shared" si="1049"/>
        <v>0</v>
      </c>
      <c r="AW151" s="578">
        <f t="shared" si="1044"/>
        <v>0</v>
      </c>
      <c r="AX151" s="187"/>
      <c r="AY151" s="602">
        <v>0</v>
      </c>
      <c r="AZ151" s="622">
        <f t="shared" si="1045"/>
        <v>0</v>
      </c>
      <c r="BA151" s="20">
        <v>0</v>
      </c>
      <c r="BB151" s="622">
        <f t="shared" si="1046"/>
        <v>0</v>
      </c>
      <c r="BC151" s="20">
        <v>0</v>
      </c>
      <c r="BD151" s="622">
        <f t="shared" si="1047"/>
        <v>0</v>
      </c>
      <c r="BE151" s="20">
        <v>0</v>
      </c>
      <c r="BF151" s="631">
        <f t="shared" si="1048"/>
        <v>0</v>
      </c>
      <c r="BG151" s="187"/>
      <c r="BH151" s="40"/>
      <c r="BI151" s="40"/>
      <c r="BJ151" s="40"/>
      <c r="BK151" s="40"/>
      <c r="BL151" s="40"/>
      <c r="BM151" s="40"/>
      <c r="BN151" s="40"/>
      <c r="BO151" s="40"/>
      <c r="BP151" s="40"/>
    </row>
    <row r="152" spans="1:68">
      <c r="A152" s="182"/>
      <c r="B152" s="73"/>
      <c r="C152" s="69">
        <v>16.8</v>
      </c>
      <c r="D152" s="69"/>
      <c r="E152" s="68" t="s">
        <v>179</v>
      </c>
      <c r="F152" s="68"/>
      <c r="G152" s="74"/>
      <c r="H152" s="20">
        <v>0</v>
      </c>
      <c r="I152" s="20">
        <v>0</v>
      </c>
      <c r="J152" s="20">
        <v>0</v>
      </c>
      <c r="K152" s="20">
        <v>0</v>
      </c>
      <c r="L152" s="20">
        <v>0</v>
      </c>
      <c r="M152" s="20">
        <v>0</v>
      </c>
      <c r="N152" s="20">
        <v>0</v>
      </c>
      <c r="O152" s="20">
        <v>0</v>
      </c>
      <c r="P152" s="20">
        <v>0</v>
      </c>
      <c r="Q152" s="20">
        <v>0</v>
      </c>
      <c r="R152" s="20">
        <v>0</v>
      </c>
      <c r="S152" s="20">
        <v>0</v>
      </c>
      <c r="T152" s="20">
        <v>0</v>
      </c>
      <c r="U152" s="20">
        <v>0</v>
      </c>
      <c r="V152" s="20">
        <v>0</v>
      </c>
      <c r="W152" s="20">
        <v>0</v>
      </c>
      <c r="X152" s="20">
        <v>0</v>
      </c>
      <c r="Y152" s="20">
        <v>0</v>
      </c>
      <c r="Z152" s="20">
        <v>0</v>
      </c>
      <c r="AA152" s="20">
        <v>0</v>
      </c>
      <c r="AB152" s="20">
        <v>0</v>
      </c>
      <c r="AC152" s="20">
        <v>0</v>
      </c>
      <c r="AD152" s="20">
        <v>0</v>
      </c>
      <c r="AE152" s="20">
        <v>0</v>
      </c>
      <c r="AF152" s="20">
        <v>0</v>
      </c>
      <c r="AG152" s="20">
        <v>0</v>
      </c>
      <c r="AH152" s="20">
        <v>0</v>
      </c>
      <c r="AI152" s="20">
        <v>0</v>
      </c>
      <c r="AJ152" s="20">
        <v>0</v>
      </c>
      <c r="AK152" s="20">
        <v>0</v>
      </c>
      <c r="AL152" s="20">
        <v>0</v>
      </c>
      <c r="AM152" s="20">
        <v>0</v>
      </c>
      <c r="AN152" s="20">
        <v>0</v>
      </c>
      <c r="AO152" s="20">
        <v>0</v>
      </c>
      <c r="AP152" s="20">
        <v>0</v>
      </c>
      <c r="AQ152" s="20">
        <v>0</v>
      </c>
      <c r="AR152" s="20">
        <v>0</v>
      </c>
      <c r="AS152" s="20">
        <v>0</v>
      </c>
      <c r="AT152" s="20">
        <v>0</v>
      </c>
      <c r="AU152" s="20">
        <v>0</v>
      </c>
      <c r="AV152" s="20">
        <f t="shared" si="1049"/>
        <v>0</v>
      </c>
      <c r="AW152" s="578">
        <f t="shared" si="1044"/>
        <v>0</v>
      </c>
      <c r="AX152" s="187"/>
      <c r="AY152" s="602">
        <v>0</v>
      </c>
      <c r="AZ152" s="622">
        <f t="shared" si="1045"/>
        <v>0</v>
      </c>
      <c r="BA152" s="20">
        <v>0</v>
      </c>
      <c r="BB152" s="622">
        <f t="shared" si="1046"/>
        <v>0</v>
      </c>
      <c r="BC152" s="20">
        <v>0</v>
      </c>
      <c r="BD152" s="622">
        <f t="shared" si="1047"/>
        <v>0</v>
      </c>
      <c r="BE152" s="20">
        <v>0</v>
      </c>
      <c r="BF152" s="631">
        <f t="shared" si="1048"/>
        <v>0</v>
      </c>
      <c r="BG152" s="187"/>
      <c r="BH152" s="40"/>
      <c r="BI152" s="40"/>
      <c r="BJ152" s="40"/>
      <c r="BK152" s="40"/>
      <c r="BL152" s="40"/>
      <c r="BM152" s="40"/>
      <c r="BN152" s="40"/>
      <c r="BO152" s="40"/>
      <c r="BP152" s="40"/>
    </row>
    <row r="153" spans="1:68">
      <c r="A153" s="182"/>
      <c r="B153" s="73"/>
      <c r="C153" s="69"/>
      <c r="D153" s="69" t="s">
        <v>180</v>
      </c>
      <c r="E153" s="68"/>
      <c r="F153" s="68" t="s">
        <v>181</v>
      </c>
      <c r="G153" s="75"/>
      <c r="H153" s="20">
        <v>0</v>
      </c>
      <c r="I153" s="20">
        <v>0</v>
      </c>
      <c r="J153" s="20">
        <v>0</v>
      </c>
      <c r="K153" s="20">
        <v>0</v>
      </c>
      <c r="L153" s="20">
        <v>0</v>
      </c>
      <c r="M153" s="20">
        <v>0</v>
      </c>
      <c r="N153" s="20">
        <v>0</v>
      </c>
      <c r="O153" s="20">
        <v>0</v>
      </c>
      <c r="P153" s="20">
        <v>0</v>
      </c>
      <c r="Q153" s="20">
        <v>0</v>
      </c>
      <c r="R153" s="20">
        <v>0</v>
      </c>
      <c r="S153" s="20">
        <v>0</v>
      </c>
      <c r="T153" s="20">
        <v>0</v>
      </c>
      <c r="U153" s="20">
        <v>0</v>
      </c>
      <c r="V153" s="20">
        <v>0</v>
      </c>
      <c r="W153" s="20">
        <v>0</v>
      </c>
      <c r="X153" s="20">
        <v>0</v>
      </c>
      <c r="Y153" s="20">
        <v>0</v>
      </c>
      <c r="Z153" s="20">
        <v>0</v>
      </c>
      <c r="AA153" s="20">
        <v>0</v>
      </c>
      <c r="AB153" s="20">
        <v>0</v>
      </c>
      <c r="AC153" s="20">
        <v>0</v>
      </c>
      <c r="AD153" s="20">
        <v>0</v>
      </c>
      <c r="AE153" s="20">
        <v>0</v>
      </c>
      <c r="AF153" s="20">
        <v>0</v>
      </c>
      <c r="AG153" s="20">
        <v>0</v>
      </c>
      <c r="AH153" s="20">
        <v>0</v>
      </c>
      <c r="AI153" s="20">
        <v>0</v>
      </c>
      <c r="AJ153" s="20">
        <v>0</v>
      </c>
      <c r="AK153" s="20">
        <v>0</v>
      </c>
      <c r="AL153" s="20">
        <v>0</v>
      </c>
      <c r="AM153" s="20">
        <v>0</v>
      </c>
      <c r="AN153" s="20">
        <v>0</v>
      </c>
      <c r="AO153" s="20">
        <v>0</v>
      </c>
      <c r="AP153" s="20">
        <v>0</v>
      </c>
      <c r="AQ153" s="20">
        <v>0</v>
      </c>
      <c r="AR153" s="20">
        <v>0</v>
      </c>
      <c r="AS153" s="20">
        <v>0</v>
      </c>
      <c r="AT153" s="20">
        <v>0</v>
      </c>
      <c r="AU153" s="20">
        <v>0</v>
      </c>
      <c r="AV153" s="20">
        <f t="shared" si="1049"/>
        <v>0</v>
      </c>
      <c r="AW153" s="578">
        <f t="shared" si="1044"/>
        <v>0</v>
      </c>
      <c r="AX153" s="187"/>
      <c r="AY153" s="602">
        <v>0</v>
      </c>
      <c r="AZ153" s="622">
        <f t="shared" si="1045"/>
        <v>0</v>
      </c>
      <c r="BA153" s="20">
        <v>0</v>
      </c>
      <c r="BB153" s="622">
        <f t="shared" si="1046"/>
        <v>0</v>
      </c>
      <c r="BC153" s="20">
        <v>0</v>
      </c>
      <c r="BD153" s="622">
        <f t="shared" si="1047"/>
        <v>0</v>
      </c>
      <c r="BE153" s="20">
        <v>0</v>
      </c>
      <c r="BF153" s="631">
        <f t="shared" si="1048"/>
        <v>0</v>
      </c>
      <c r="BG153" s="187"/>
      <c r="BH153" s="40"/>
      <c r="BI153" s="40"/>
      <c r="BJ153" s="40"/>
      <c r="BK153" s="40"/>
      <c r="BL153" s="40"/>
      <c r="BM153" s="40"/>
      <c r="BN153" s="40"/>
      <c r="BO153" s="40"/>
      <c r="BP153" s="40"/>
    </row>
    <row r="154" spans="1:68">
      <c r="A154" s="182"/>
      <c r="B154" s="73"/>
      <c r="C154" s="69">
        <v>16.899999999999999</v>
      </c>
      <c r="D154" s="69"/>
      <c r="E154" s="68" t="s">
        <v>182</v>
      </c>
      <c r="F154" s="68"/>
      <c r="G154" s="74"/>
      <c r="H154" s="20">
        <v>0</v>
      </c>
      <c r="I154" s="20">
        <v>0</v>
      </c>
      <c r="J154" s="20">
        <v>0</v>
      </c>
      <c r="K154" s="20">
        <v>0</v>
      </c>
      <c r="L154" s="20">
        <v>0</v>
      </c>
      <c r="M154" s="20">
        <v>0</v>
      </c>
      <c r="N154" s="20">
        <v>0</v>
      </c>
      <c r="O154" s="20">
        <v>0</v>
      </c>
      <c r="P154" s="20">
        <v>0</v>
      </c>
      <c r="Q154" s="20">
        <v>0</v>
      </c>
      <c r="R154" s="20">
        <v>0</v>
      </c>
      <c r="S154" s="20">
        <v>0</v>
      </c>
      <c r="T154" s="20">
        <v>0</v>
      </c>
      <c r="U154" s="20">
        <v>0</v>
      </c>
      <c r="V154" s="20">
        <v>0</v>
      </c>
      <c r="W154" s="20">
        <v>0</v>
      </c>
      <c r="X154" s="20">
        <v>0</v>
      </c>
      <c r="Y154" s="20">
        <v>0</v>
      </c>
      <c r="Z154" s="20">
        <v>0</v>
      </c>
      <c r="AA154" s="20">
        <v>0</v>
      </c>
      <c r="AB154" s="20">
        <v>0</v>
      </c>
      <c r="AC154" s="20">
        <v>0</v>
      </c>
      <c r="AD154" s="20">
        <v>0</v>
      </c>
      <c r="AE154" s="20">
        <v>0</v>
      </c>
      <c r="AF154" s="20">
        <v>0</v>
      </c>
      <c r="AG154" s="20">
        <v>0</v>
      </c>
      <c r="AH154" s="20">
        <v>0</v>
      </c>
      <c r="AI154" s="20">
        <v>0</v>
      </c>
      <c r="AJ154" s="20">
        <v>0</v>
      </c>
      <c r="AK154" s="20">
        <v>0</v>
      </c>
      <c r="AL154" s="20">
        <v>0</v>
      </c>
      <c r="AM154" s="20">
        <v>0</v>
      </c>
      <c r="AN154" s="20">
        <v>0</v>
      </c>
      <c r="AO154" s="20">
        <v>0</v>
      </c>
      <c r="AP154" s="20">
        <v>0</v>
      </c>
      <c r="AQ154" s="20">
        <v>0</v>
      </c>
      <c r="AR154" s="20">
        <v>0</v>
      </c>
      <c r="AS154" s="20">
        <v>0</v>
      </c>
      <c r="AT154" s="20">
        <v>0</v>
      </c>
      <c r="AU154" s="20">
        <v>0</v>
      </c>
      <c r="AV154" s="20">
        <f t="shared" si="1049"/>
        <v>0</v>
      </c>
      <c r="AW154" s="578">
        <f t="shared" si="1044"/>
        <v>0</v>
      </c>
      <c r="AX154" s="187"/>
      <c r="AY154" s="602">
        <v>0</v>
      </c>
      <c r="AZ154" s="622">
        <f t="shared" si="1045"/>
        <v>0</v>
      </c>
      <c r="BA154" s="20">
        <v>0</v>
      </c>
      <c r="BB154" s="622">
        <f t="shared" si="1046"/>
        <v>0</v>
      </c>
      <c r="BC154" s="20">
        <v>0</v>
      </c>
      <c r="BD154" s="622">
        <f t="shared" si="1047"/>
        <v>0</v>
      </c>
      <c r="BE154" s="20">
        <v>0</v>
      </c>
      <c r="BF154" s="631">
        <f t="shared" si="1048"/>
        <v>0</v>
      </c>
      <c r="BG154" s="187"/>
      <c r="BH154" s="40"/>
      <c r="BI154" s="40"/>
      <c r="BJ154" s="40"/>
      <c r="BK154" s="40"/>
      <c r="BL154" s="40"/>
      <c r="BM154" s="40"/>
      <c r="BN154" s="40"/>
      <c r="BO154" s="40"/>
      <c r="BP154" s="40"/>
    </row>
    <row r="155" spans="1:68">
      <c r="A155" s="600"/>
      <c r="B155" s="657"/>
      <c r="C155" s="76">
        <v>16.100000000000001</v>
      </c>
      <c r="D155" s="69"/>
      <c r="E155" s="68" t="s">
        <v>898</v>
      </c>
      <c r="F155" s="68"/>
      <c r="G155" s="74"/>
      <c r="H155" s="20">
        <v>0</v>
      </c>
      <c r="I155" s="20">
        <v>0</v>
      </c>
      <c r="J155" s="20">
        <v>0</v>
      </c>
      <c r="K155" s="20">
        <v>0</v>
      </c>
      <c r="L155" s="20">
        <v>0</v>
      </c>
      <c r="M155" s="20">
        <v>0</v>
      </c>
      <c r="N155" s="20">
        <v>0</v>
      </c>
      <c r="O155" s="20">
        <v>0</v>
      </c>
      <c r="P155" s="20">
        <v>0</v>
      </c>
      <c r="Q155" s="20">
        <v>0</v>
      </c>
      <c r="R155" s="20">
        <v>0</v>
      </c>
      <c r="S155" s="20">
        <v>0</v>
      </c>
      <c r="T155" s="20">
        <v>0</v>
      </c>
      <c r="U155" s="20">
        <v>0</v>
      </c>
      <c r="V155" s="20">
        <v>0</v>
      </c>
      <c r="W155" s="20">
        <v>0</v>
      </c>
      <c r="X155" s="20">
        <v>0</v>
      </c>
      <c r="Y155" s="20">
        <v>0</v>
      </c>
      <c r="Z155" s="20">
        <v>0</v>
      </c>
      <c r="AA155" s="20">
        <v>0</v>
      </c>
      <c r="AB155" s="20">
        <v>0</v>
      </c>
      <c r="AC155" s="20">
        <v>0</v>
      </c>
      <c r="AD155" s="20">
        <v>0</v>
      </c>
      <c r="AE155" s="20">
        <v>0</v>
      </c>
      <c r="AF155" s="20">
        <v>0</v>
      </c>
      <c r="AG155" s="20">
        <v>0</v>
      </c>
      <c r="AH155" s="20">
        <v>0</v>
      </c>
      <c r="AI155" s="20">
        <v>0</v>
      </c>
      <c r="AJ155" s="20">
        <v>0</v>
      </c>
      <c r="AK155" s="20">
        <v>0</v>
      </c>
      <c r="AL155" s="20">
        <v>0</v>
      </c>
      <c r="AM155" s="20">
        <v>0</v>
      </c>
      <c r="AN155" s="20">
        <v>0</v>
      </c>
      <c r="AO155" s="20">
        <v>0</v>
      </c>
      <c r="AP155" s="20">
        <v>0</v>
      </c>
      <c r="AQ155" s="20">
        <v>0</v>
      </c>
      <c r="AR155" s="20">
        <v>0</v>
      </c>
      <c r="AS155" s="20">
        <v>0</v>
      </c>
      <c r="AT155" s="20">
        <v>0</v>
      </c>
      <c r="AU155" s="20">
        <v>0</v>
      </c>
      <c r="AV155" s="20">
        <f t="shared" ref="AV155" si="1050">SUM(H155:AU155)</f>
        <v>0</v>
      </c>
      <c r="AW155" s="578">
        <f t="shared" si="1044"/>
        <v>0</v>
      </c>
      <c r="AX155" s="187"/>
      <c r="AY155" s="602">
        <v>0</v>
      </c>
      <c r="AZ155" s="622">
        <f t="shared" si="1045"/>
        <v>0</v>
      </c>
      <c r="BA155" s="20">
        <v>0</v>
      </c>
      <c r="BB155" s="622">
        <f t="shared" si="1046"/>
        <v>0</v>
      </c>
      <c r="BC155" s="20">
        <v>0</v>
      </c>
      <c r="BD155" s="622">
        <f t="shared" si="1047"/>
        <v>0</v>
      </c>
      <c r="BE155" s="20">
        <v>0</v>
      </c>
      <c r="BF155" s="631">
        <f t="shared" si="1048"/>
        <v>0</v>
      </c>
      <c r="BG155" s="187"/>
      <c r="BH155" s="40"/>
      <c r="BI155" s="40"/>
      <c r="BJ155" s="40"/>
      <c r="BK155" s="40"/>
      <c r="BL155" s="40"/>
      <c r="BM155" s="40"/>
      <c r="BN155" s="40"/>
      <c r="BO155" s="40"/>
      <c r="BP155" s="40"/>
    </row>
    <row r="156" spans="1:68" ht="15">
      <c r="A156" s="182"/>
      <c r="B156" s="71">
        <v>17</v>
      </c>
      <c r="C156" s="65"/>
      <c r="D156" s="64" t="s">
        <v>183</v>
      </c>
      <c r="E156" s="64"/>
      <c r="F156" s="65"/>
      <c r="G156" s="77"/>
      <c r="H156" s="38">
        <f>SUM(H157:H164)</f>
        <v>0</v>
      </c>
      <c r="I156" s="38">
        <f t="shared" ref="I156:AV156" si="1051">SUM(I157:I164)</f>
        <v>0</v>
      </c>
      <c r="J156" s="38">
        <f t="shared" si="1051"/>
        <v>0</v>
      </c>
      <c r="K156" s="38">
        <f t="shared" si="1051"/>
        <v>0</v>
      </c>
      <c r="L156" s="38">
        <f t="shared" si="1051"/>
        <v>0</v>
      </c>
      <c r="M156" s="38">
        <f t="shared" si="1051"/>
        <v>0</v>
      </c>
      <c r="N156" s="38">
        <f t="shared" si="1051"/>
        <v>0</v>
      </c>
      <c r="O156" s="38">
        <f t="shared" si="1051"/>
        <v>0</v>
      </c>
      <c r="P156" s="38">
        <f t="shared" si="1051"/>
        <v>0</v>
      </c>
      <c r="Q156" s="38">
        <f t="shared" si="1051"/>
        <v>0</v>
      </c>
      <c r="R156" s="38">
        <f t="shared" si="1051"/>
        <v>0</v>
      </c>
      <c r="S156" s="38">
        <f t="shared" si="1051"/>
        <v>0</v>
      </c>
      <c r="T156" s="38">
        <f t="shared" si="1051"/>
        <v>0</v>
      </c>
      <c r="U156" s="38">
        <f t="shared" si="1051"/>
        <v>0</v>
      </c>
      <c r="V156" s="38">
        <f t="shared" si="1051"/>
        <v>0</v>
      </c>
      <c r="W156" s="38">
        <f t="shared" si="1051"/>
        <v>0</v>
      </c>
      <c r="X156" s="38">
        <f t="shared" si="1051"/>
        <v>0</v>
      </c>
      <c r="Y156" s="38">
        <f t="shared" si="1051"/>
        <v>0</v>
      </c>
      <c r="Z156" s="38">
        <f t="shared" si="1051"/>
        <v>0</v>
      </c>
      <c r="AA156" s="38">
        <f t="shared" si="1051"/>
        <v>0</v>
      </c>
      <c r="AB156" s="38">
        <f t="shared" si="1051"/>
        <v>0</v>
      </c>
      <c r="AC156" s="38">
        <f t="shared" si="1051"/>
        <v>0</v>
      </c>
      <c r="AD156" s="38">
        <f t="shared" si="1051"/>
        <v>0</v>
      </c>
      <c r="AE156" s="38">
        <f t="shared" si="1051"/>
        <v>0</v>
      </c>
      <c r="AF156" s="38">
        <f t="shared" si="1051"/>
        <v>0</v>
      </c>
      <c r="AG156" s="38">
        <f t="shared" si="1051"/>
        <v>0</v>
      </c>
      <c r="AH156" s="38">
        <f t="shared" si="1051"/>
        <v>0</v>
      </c>
      <c r="AI156" s="38">
        <f t="shared" si="1051"/>
        <v>0</v>
      </c>
      <c r="AJ156" s="38">
        <f t="shared" si="1051"/>
        <v>0</v>
      </c>
      <c r="AK156" s="38">
        <f t="shared" si="1051"/>
        <v>0</v>
      </c>
      <c r="AL156" s="38">
        <f t="shared" si="1051"/>
        <v>0</v>
      </c>
      <c r="AM156" s="38">
        <f t="shared" si="1051"/>
        <v>0</v>
      </c>
      <c r="AN156" s="38">
        <f t="shared" si="1051"/>
        <v>0</v>
      </c>
      <c r="AO156" s="38">
        <f t="shared" si="1051"/>
        <v>0</v>
      </c>
      <c r="AP156" s="38">
        <f t="shared" si="1051"/>
        <v>0</v>
      </c>
      <c r="AQ156" s="38">
        <f t="shared" si="1051"/>
        <v>0</v>
      </c>
      <c r="AR156" s="38">
        <f t="shared" si="1051"/>
        <v>0</v>
      </c>
      <c r="AS156" s="38">
        <f t="shared" si="1051"/>
        <v>0</v>
      </c>
      <c r="AT156" s="38">
        <f t="shared" si="1051"/>
        <v>0</v>
      </c>
      <c r="AU156" s="38">
        <f t="shared" si="1051"/>
        <v>0</v>
      </c>
      <c r="AV156" s="38">
        <f t="shared" si="1051"/>
        <v>0</v>
      </c>
      <c r="AW156" s="578">
        <f t="shared" si="1044"/>
        <v>0</v>
      </c>
      <c r="AX156" s="201"/>
      <c r="AY156" s="641">
        <f>SUM(AY157:AY164)</f>
        <v>0</v>
      </c>
      <c r="AZ156" s="622">
        <f t="shared" si="1045"/>
        <v>0</v>
      </c>
      <c r="BA156" s="38">
        <f>SUM(BA157:BA164)</f>
        <v>0</v>
      </c>
      <c r="BB156" s="622">
        <f t="shared" si="1046"/>
        <v>0</v>
      </c>
      <c r="BC156" s="38">
        <f>SUM(BC157:BC164)</f>
        <v>0</v>
      </c>
      <c r="BD156" s="622">
        <f t="shared" si="1047"/>
        <v>0</v>
      </c>
      <c r="BE156" s="38">
        <f>SUM(BE157:BE164)</f>
        <v>0</v>
      </c>
      <c r="BF156" s="631">
        <f t="shared" si="1048"/>
        <v>0</v>
      </c>
      <c r="BG156" s="201"/>
      <c r="BH156" s="39"/>
      <c r="BI156" s="39"/>
      <c r="BJ156" s="39"/>
      <c r="BK156" s="39"/>
      <c r="BL156" s="39"/>
      <c r="BM156" s="39"/>
      <c r="BN156" s="39"/>
      <c r="BO156" s="39"/>
      <c r="BP156" s="39"/>
    </row>
    <row r="157" spans="1:68">
      <c r="A157" s="182"/>
      <c r="B157" s="73"/>
      <c r="C157" s="69">
        <v>17.100000000000001</v>
      </c>
      <c r="D157" s="69"/>
      <c r="E157" s="68" t="s">
        <v>160</v>
      </c>
      <c r="F157" s="69"/>
      <c r="G157" s="74"/>
      <c r="H157" s="20">
        <v>0</v>
      </c>
      <c r="I157" s="20">
        <v>0</v>
      </c>
      <c r="J157" s="20">
        <v>0</v>
      </c>
      <c r="K157" s="20">
        <v>0</v>
      </c>
      <c r="L157" s="20">
        <v>0</v>
      </c>
      <c r="M157" s="20">
        <v>0</v>
      </c>
      <c r="N157" s="20">
        <v>0</v>
      </c>
      <c r="O157" s="20">
        <v>0</v>
      </c>
      <c r="P157" s="20">
        <v>0</v>
      </c>
      <c r="Q157" s="20">
        <v>0</v>
      </c>
      <c r="R157" s="20">
        <v>0</v>
      </c>
      <c r="S157" s="20">
        <v>0</v>
      </c>
      <c r="T157" s="20">
        <v>0</v>
      </c>
      <c r="U157" s="20">
        <v>0</v>
      </c>
      <c r="V157" s="20">
        <v>0</v>
      </c>
      <c r="W157" s="20">
        <v>0</v>
      </c>
      <c r="X157" s="20">
        <v>0</v>
      </c>
      <c r="Y157" s="20">
        <v>0</v>
      </c>
      <c r="Z157" s="20">
        <v>0</v>
      </c>
      <c r="AA157" s="20">
        <v>0</v>
      </c>
      <c r="AB157" s="20">
        <v>0</v>
      </c>
      <c r="AC157" s="20">
        <v>0</v>
      </c>
      <c r="AD157" s="20">
        <v>0</v>
      </c>
      <c r="AE157" s="20">
        <v>0</v>
      </c>
      <c r="AF157" s="20">
        <v>0</v>
      </c>
      <c r="AG157" s="20">
        <v>0</v>
      </c>
      <c r="AH157" s="20">
        <v>0</v>
      </c>
      <c r="AI157" s="20">
        <v>0</v>
      </c>
      <c r="AJ157" s="20">
        <v>0</v>
      </c>
      <c r="AK157" s="20">
        <v>0</v>
      </c>
      <c r="AL157" s="20">
        <v>0</v>
      </c>
      <c r="AM157" s="20">
        <v>0</v>
      </c>
      <c r="AN157" s="20">
        <v>0</v>
      </c>
      <c r="AO157" s="20">
        <v>0</v>
      </c>
      <c r="AP157" s="20">
        <v>0</v>
      </c>
      <c r="AQ157" s="20">
        <v>0</v>
      </c>
      <c r="AR157" s="20">
        <v>0</v>
      </c>
      <c r="AS157" s="20">
        <v>0</v>
      </c>
      <c r="AT157" s="20">
        <v>0</v>
      </c>
      <c r="AU157" s="20">
        <v>0</v>
      </c>
      <c r="AV157" s="20">
        <f t="shared" si="1049"/>
        <v>0</v>
      </c>
      <c r="AW157" s="578">
        <f t="shared" si="1044"/>
        <v>0</v>
      </c>
      <c r="AX157" s="187"/>
      <c r="AY157" s="602">
        <v>0</v>
      </c>
      <c r="AZ157" s="622">
        <f t="shared" si="1045"/>
        <v>0</v>
      </c>
      <c r="BA157" s="20">
        <v>0</v>
      </c>
      <c r="BB157" s="622">
        <f t="shared" si="1046"/>
        <v>0</v>
      </c>
      <c r="BC157" s="20">
        <v>0</v>
      </c>
      <c r="BD157" s="622">
        <f t="shared" si="1047"/>
        <v>0</v>
      </c>
      <c r="BE157" s="20">
        <v>0</v>
      </c>
      <c r="BF157" s="631">
        <f t="shared" si="1048"/>
        <v>0</v>
      </c>
      <c r="BG157" s="187"/>
      <c r="BH157" s="40"/>
      <c r="BI157" s="40"/>
      <c r="BJ157" s="40"/>
      <c r="BK157" s="40"/>
      <c r="BL157" s="40"/>
      <c r="BM157" s="40"/>
      <c r="BN157" s="40"/>
      <c r="BO157" s="40"/>
      <c r="BP157" s="40"/>
    </row>
    <row r="158" spans="1:68">
      <c r="A158" s="182"/>
      <c r="B158" s="73"/>
      <c r="C158" s="69">
        <v>17.2</v>
      </c>
      <c r="D158" s="69"/>
      <c r="E158" s="68" t="s">
        <v>161</v>
      </c>
      <c r="F158" s="69"/>
      <c r="G158" s="74"/>
      <c r="H158" s="20">
        <v>0</v>
      </c>
      <c r="I158" s="20">
        <v>0</v>
      </c>
      <c r="J158" s="20">
        <v>0</v>
      </c>
      <c r="K158" s="20">
        <v>0</v>
      </c>
      <c r="L158" s="20">
        <v>0</v>
      </c>
      <c r="M158" s="20">
        <v>0</v>
      </c>
      <c r="N158" s="20">
        <v>0</v>
      </c>
      <c r="O158" s="20">
        <v>0</v>
      </c>
      <c r="P158" s="20">
        <v>0</v>
      </c>
      <c r="Q158" s="20">
        <v>0</v>
      </c>
      <c r="R158" s="20">
        <v>0</v>
      </c>
      <c r="S158" s="20">
        <v>0</v>
      </c>
      <c r="T158" s="20">
        <v>0</v>
      </c>
      <c r="U158" s="20">
        <v>0</v>
      </c>
      <c r="V158" s="20">
        <v>0</v>
      </c>
      <c r="W158" s="20">
        <v>0</v>
      </c>
      <c r="X158" s="20">
        <v>0</v>
      </c>
      <c r="Y158" s="20">
        <v>0</v>
      </c>
      <c r="Z158" s="20">
        <v>0</v>
      </c>
      <c r="AA158" s="20">
        <v>0</v>
      </c>
      <c r="AB158" s="20">
        <v>0</v>
      </c>
      <c r="AC158" s="20">
        <v>0</v>
      </c>
      <c r="AD158" s="20">
        <v>0</v>
      </c>
      <c r="AE158" s="20">
        <v>0</v>
      </c>
      <c r="AF158" s="20">
        <v>0</v>
      </c>
      <c r="AG158" s="20">
        <v>0</v>
      </c>
      <c r="AH158" s="20">
        <v>0</v>
      </c>
      <c r="AI158" s="20">
        <v>0</v>
      </c>
      <c r="AJ158" s="20">
        <v>0</v>
      </c>
      <c r="AK158" s="20">
        <v>0</v>
      </c>
      <c r="AL158" s="20">
        <v>0</v>
      </c>
      <c r="AM158" s="20">
        <v>0</v>
      </c>
      <c r="AN158" s="20">
        <v>0</v>
      </c>
      <c r="AO158" s="20">
        <v>0</v>
      </c>
      <c r="AP158" s="20">
        <v>0</v>
      </c>
      <c r="AQ158" s="20">
        <v>0</v>
      </c>
      <c r="AR158" s="20">
        <v>0</v>
      </c>
      <c r="AS158" s="20">
        <v>0</v>
      </c>
      <c r="AT158" s="20">
        <v>0</v>
      </c>
      <c r="AU158" s="20">
        <v>0</v>
      </c>
      <c r="AV158" s="20">
        <f t="shared" si="1049"/>
        <v>0</v>
      </c>
      <c r="AW158" s="578">
        <f t="shared" si="1044"/>
        <v>0</v>
      </c>
      <c r="AX158" s="187"/>
      <c r="AY158" s="602">
        <v>0</v>
      </c>
      <c r="AZ158" s="622">
        <f t="shared" si="1045"/>
        <v>0</v>
      </c>
      <c r="BA158" s="20">
        <v>0</v>
      </c>
      <c r="BB158" s="622">
        <f t="shared" si="1046"/>
        <v>0</v>
      </c>
      <c r="BC158" s="20">
        <v>0</v>
      </c>
      <c r="BD158" s="622">
        <f t="shared" si="1047"/>
        <v>0</v>
      </c>
      <c r="BE158" s="20">
        <v>0</v>
      </c>
      <c r="BF158" s="631">
        <f t="shared" si="1048"/>
        <v>0</v>
      </c>
      <c r="BG158" s="187"/>
      <c r="BH158" s="40"/>
      <c r="BI158" s="40"/>
      <c r="BJ158" s="40"/>
      <c r="BK158" s="40"/>
      <c r="BL158" s="40"/>
      <c r="BM158" s="40"/>
      <c r="BN158" s="40"/>
      <c r="BO158" s="40"/>
      <c r="BP158" s="40"/>
    </row>
    <row r="159" spans="1:68">
      <c r="A159" s="182"/>
      <c r="B159" s="73"/>
      <c r="C159" s="69"/>
      <c r="D159" s="69" t="s">
        <v>184</v>
      </c>
      <c r="E159" s="68"/>
      <c r="F159" s="68" t="s">
        <v>163</v>
      </c>
      <c r="G159" s="75"/>
      <c r="H159" s="20">
        <v>0</v>
      </c>
      <c r="I159" s="20">
        <v>0</v>
      </c>
      <c r="J159" s="20">
        <v>0</v>
      </c>
      <c r="K159" s="20">
        <v>0</v>
      </c>
      <c r="L159" s="20">
        <v>0</v>
      </c>
      <c r="M159" s="20">
        <v>0</v>
      </c>
      <c r="N159" s="20">
        <v>0</v>
      </c>
      <c r="O159" s="20">
        <v>0</v>
      </c>
      <c r="P159" s="20">
        <v>0</v>
      </c>
      <c r="Q159" s="20">
        <v>0</v>
      </c>
      <c r="R159" s="20">
        <v>0</v>
      </c>
      <c r="S159" s="20">
        <v>0</v>
      </c>
      <c r="T159" s="20">
        <v>0</v>
      </c>
      <c r="U159" s="20">
        <v>0</v>
      </c>
      <c r="V159" s="20">
        <v>0</v>
      </c>
      <c r="W159" s="20">
        <v>0</v>
      </c>
      <c r="X159" s="20">
        <v>0</v>
      </c>
      <c r="Y159" s="20">
        <v>0</v>
      </c>
      <c r="Z159" s="20">
        <v>0</v>
      </c>
      <c r="AA159" s="20">
        <v>0</v>
      </c>
      <c r="AB159" s="20">
        <v>0</v>
      </c>
      <c r="AC159" s="20">
        <v>0</v>
      </c>
      <c r="AD159" s="20">
        <v>0</v>
      </c>
      <c r="AE159" s="20">
        <v>0</v>
      </c>
      <c r="AF159" s="20">
        <v>0</v>
      </c>
      <c r="AG159" s="20">
        <v>0</v>
      </c>
      <c r="AH159" s="20">
        <v>0</v>
      </c>
      <c r="AI159" s="20">
        <v>0</v>
      </c>
      <c r="AJ159" s="20">
        <v>0</v>
      </c>
      <c r="AK159" s="20">
        <v>0</v>
      </c>
      <c r="AL159" s="20">
        <v>0</v>
      </c>
      <c r="AM159" s="20">
        <v>0</v>
      </c>
      <c r="AN159" s="20">
        <v>0</v>
      </c>
      <c r="AO159" s="20">
        <v>0</v>
      </c>
      <c r="AP159" s="20">
        <v>0</v>
      </c>
      <c r="AQ159" s="20">
        <v>0</v>
      </c>
      <c r="AR159" s="20">
        <v>0</v>
      </c>
      <c r="AS159" s="20">
        <v>0</v>
      </c>
      <c r="AT159" s="20">
        <v>0</v>
      </c>
      <c r="AU159" s="20">
        <v>0</v>
      </c>
      <c r="AV159" s="20">
        <f t="shared" si="1049"/>
        <v>0</v>
      </c>
      <c r="AW159" s="578">
        <f t="shared" si="1044"/>
        <v>0</v>
      </c>
      <c r="AX159" s="187"/>
      <c r="AY159" s="602">
        <v>0</v>
      </c>
      <c r="AZ159" s="622">
        <f t="shared" si="1045"/>
        <v>0</v>
      </c>
      <c r="BA159" s="20">
        <v>0</v>
      </c>
      <c r="BB159" s="622">
        <f t="shared" si="1046"/>
        <v>0</v>
      </c>
      <c r="BC159" s="20">
        <v>0</v>
      </c>
      <c r="BD159" s="622">
        <f t="shared" si="1047"/>
        <v>0</v>
      </c>
      <c r="BE159" s="20">
        <v>0</v>
      </c>
      <c r="BF159" s="631">
        <f t="shared" si="1048"/>
        <v>0</v>
      </c>
      <c r="BG159" s="187"/>
      <c r="BH159" s="40"/>
      <c r="BI159" s="40"/>
      <c r="BJ159" s="40"/>
      <c r="BK159" s="40"/>
      <c r="BL159" s="40"/>
      <c r="BM159" s="40"/>
      <c r="BN159" s="40"/>
      <c r="BO159" s="40"/>
      <c r="BP159" s="40"/>
    </row>
    <row r="160" spans="1:68">
      <c r="A160" s="182"/>
      <c r="B160" s="73"/>
      <c r="C160" s="69">
        <v>17.3</v>
      </c>
      <c r="D160" s="69"/>
      <c r="E160" s="69" t="s">
        <v>182</v>
      </c>
      <c r="F160" s="69"/>
      <c r="G160" s="74"/>
      <c r="H160" s="20">
        <v>0</v>
      </c>
      <c r="I160" s="20">
        <v>0</v>
      </c>
      <c r="J160" s="20">
        <v>0</v>
      </c>
      <c r="K160" s="20">
        <v>0</v>
      </c>
      <c r="L160" s="20">
        <v>0</v>
      </c>
      <c r="M160" s="20">
        <v>0</v>
      </c>
      <c r="N160" s="20">
        <v>0</v>
      </c>
      <c r="O160" s="20">
        <v>0</v>
      </c>
      <c r="P160" s="20">
        <v>0</v>
      </c>
      <c r="Q160" s="20">
        <v>0</v>
      </c>
      <c r="R160" s="20">
        <v>0</v>
      </c>
      <c r="S160" s="20">
        <v>0</v>
      </c>
      <c r="T160" s="20">
        <v>0</v>
      </c>
      <c r="U160" s="20">
        <v>0</v>
      </c>
      <c r="V160" s="20">
        <v>0</v>
      </c>
      <c r="W160" s="20">
        <v>0</v>
      </c>
      <c r="X160" s="20">
        <v>0</v>
      </c>
      <c r="Y160" s="20">
        <v>0</v>
      </c>
      <c r="Z160" s="20">
        <v>0</v>
      </c>
      <c r="AA160" s="20">
        <v>0</v>
      </c>
      <c r="AB160" s="20">
        <v>0</v>
      </c>
      <c r="AC160" s="20">
        <v>0</v>
      </c>
      <c r="AD160" s="20">
        <v>0</v>
      </c>
      <c r="AE160" s="20">
        <v>0</v>
      </c>
      <c r="AF160" s="20">
        <v>0</v>
      </c>
      <c r="AG160" s="20">
        <v>0</v>
      </c>
      <c r="AH160" s="20">
        <v>0</v>
      </c>
      <c r="AI160" s="20">
        <v>0</v>
      </c>
      <c r="AJ160" s="20">
        <v>0</v>
      </c>
      <c r="AK160" s="20">
        <v>0</v>
      </c>
      <c r="AL160" s="20">
        <v>0</v>
      </c>
      <c r="AM160" s="20">
        <v>0</v>
      </c>
      <c r="AN160" s="20">
        <v>0</v>
      </c>
      <c r="AO160" s="20">
        <v>0</v>
      </c>
      <c r="AP160" s="20">
        <v>0</v>
      </c>
      <c r="AQ160" s="20">
        <v>0</v>
      </c>
      <c r="AR160" s="20">
        <v>0</v>
      </c>
      <c r="AS160" s="20">
        <v>0</v>
      </c>
      <c r="AT160" s="20">
        <v>0</v>
      </c>
      <c r="AU160" s="20">
        <v>0</v>
      </c>
      <c r="AV160" s="20">
        <f t="shared" si="1049"/>
        <v>0</v>
      </c>
      <c r="AW160" s="578">
        <f t="shared" si="1044"/>
        <v>0</v>
      </c>
      <c r="AX160" s="187"/>
      <c r="AY160" s="602">
        <v>0</v>
      </c>
      <c r="AZ160" s="622">
        <f t="shared" si="1045"/>
        <v>0</v>
      </c>
      <c r="BA160" s="20">
        <v>0</v>
      </c>
      <c r="BB160" s="622">
        <f t="shared" si="1046"/>
        <v>0</v>
      </c>
      <c r="BC160" s="20">
        <v>0</v>
      </c>
      <c r="BD160" s="622">
        <f t="shared" si="1047"/>
        <v>0</v>
      </c>
      <c r="BE160" s="20">
        <v>0</v>
      </c>
      <c r="BF160" s="631">
        <f t="shared" si="1048"/>
        <v>0</v>
      </c>
      <c r="BG160" s="187"/>
      <c r="BH160" s="40"/>
      <c r="BI160" s="40"/>
      <c r="BJ160" s="40"/>
      <c r="BK160" s="40"/>
      <c r="BL160" s="40"/>
      <c r="BM160" s="40"/>
      <c r="BN160" s="40"/>
      <c r="BO160" s="40"/>
      <c r="BP160" s="40"/>
    </row>
    <row r="161" spans="1:68">
      <c r="A161" s="182"/>
      <c r="B161" s="73"/>
      <c r="C161" s="69">
        <v>17.399999999999999</v>
      </c>
      <c r="D161" s="69"/>
      <c r="E161" s="68" t="s">
        <v>185</v>
      </c>
      <c r="F161" s="69"/>
      <c r="G161" s="74"/>
      <c r="H161" s="20">
        <v>0</v>
      </c>
      <c r="I161" s="20">
        <v>0</v>
      </c>
      <c r="J161" s="20">
        <v>0</v>
      </c>
      <c r="K161" s="20">
        <v>0</v>
      </c>
      <c r="L161" s="20">
        <v>0</v>
      </c>
      <c r="M161" s="20">
        <v>0</v>
      </c>
      <c r="N161" s="20">
        <v>0</v>
      </c>
      <c r="O161" s="20">
        <v>0</v>
      </c>
      <c r="P161" s="20">
        <v>0</v>
      </c>
      <c r="Q161" s="20">
        <v>0</v>
      </c>
      <c r="R161" s="20">
        <v>0</v>
      </c>
      <c r="S161" s="20">
        <v>0</v>
      </c>
      <c r="T161" s="20">
        <v>0</v>
      </c>
      <c r="U161" s="20">
        <v>0</v>
      </c>
      <c r="V161" s="20">
        <v>0</v>
      </c>
      <c r="W161" s="20">
        <v>0</v>
      </c>
      <c r="X161" s="20">
        <v>0</v>
      </c>
      <c r="Y161" s="20">
        <v>0</v>
      </c>
      <c r="Z161" s="20">
        <v>0</v>
      </c>
      <c r="AA161" s="20">
        <v>0</v>
      </c>
      <c r="AB161" s="20">
        <v>0</v>
      </c>
      <c r="AC161" s="20">
        <v>0</v>
      </c>
      <c r="AD161" s="20">
        <v>0</v>
      </c>
      <c r="AE161" s="20">
        <v>0</v>
      </c>
      <c r="AF161" s="20">
        <v>0</v>
      </c>
      <c r="AG161" s="20">
        <v>0</v>
      </c>
      <c r="AH161" s="20">
        <v>0</v>
      </c>
      <c r="AI161" s="20">
        <v>0</v>
      </c>
      <c r="AJ161" s="20">
        <v>0</v>
      </c>
      <c r="AK161" s="20">
        <v>0</v>
      </c>
      <c r="AL161" s="20">
        <v>0</v>
      </c>
      <c r="AM161" s="20">
        <v>0</v>
      </c>
      <c r="AN161" s="20">
        <v>0</v>
      </c>
      <c r="AO161" s="20">
        <v>0</v>
      </c>
      <c r="AP161" s="20">
        <v>0</v>
      </c>
      <c r="AQ161" s="20">
        <v>0</v>
      </c>
      <c r="AR161" s="20">
        <v>0</v>
      </c>
      <c r="AS161" s="20">
        <v>0</v>
      </c>
      <c r="AT161" s="20">
        <v>0</v>
      </c>
      <c r="AU161" s="20">
        <v>0</v>
      </c>
      <c r="AV161" s="20">
        <f t="shared" si="1049"/>
        <v>0</v>
      </c>
      <c r="AW161" s="578">
        <f t="shared" si="1044"/>
        <v>0</v>
      </c>
      <c r="AX161" s="187"/>
      <c r="AY161" s="602">
        <v>0</v>
      </c>
      <c r="AZ161" s="622">
        <f t="shared" si="1045"/>
        <v>0</v>
      </c>
      <c r="BA161" s="20">
        <v>0</v>
      </c>
      <c r="BB161" s="622">
        <f t="shared" si="1046"/>
        <v>0</v>
      </c>
      <c r="BC161" s="20">
        <v>0</v>
      </c>
      <c r="BD161" s="622">
        <f t="shared" si="1047"/>
        <v>0</v>
      </c>
      <c r="BE161" s="20">
        <v>0</v>
      </c>
      <c r="BF161" s="631">
        <f t="shared" si="1048"/>
        <v>0</v>
      </c>
      <c r="BG161" s="187"/>
      <c r="BH161" s="40"/>
      <c r="BI161" s="40"/>
      <c r="BJ161" s="40"/>
      <c r="BK161" s="40"/>
      <c r="BL161" s="40"/>
      <c r="BM161" s="40"/>
      <c r="BN161" s="40"/>
      <c r="BO161" s="40"/>
      <c r="BP161" s="40"/>
    </row>
    <row r="162" spans="1:68">
      <c r="A162" s="182"/>
      <c r="B162" s="73"/>
      <c r="C162" s="69">
        <v>17.5</v>
      </c>
      <c r="D162" s="69"/>
      <c r="E162" s="68" t="s">
        <v>186</v>
      </c>
      <c r="F162" s="69"/>
      <c r="G162" s="74"/>
      <c r="H162" s="20">
        <v>0</v>
      </c>
      <c r="I162" s="20">
        <v>0</v>
      </c>
      <c r="J162" s="20">
        <v>0</v>
      </c>
      <c r="K162" s="20">
        <v>0</v>
      </c>
      <c r="L162" s="20">
        <v>0</v>
      </c>
      <c r="M162" s="20">
        <v>0</v>
      </c>
      <c r="N162" s="20">
        <v>0</v>
      </c>
      <c r="O162" s="20">
        <v>0</v>
      </c>
      <c r="P162" s="20">
        <v>0</v>
      </c>
      <c r="Q162" s="20">
        <v>0</v>
      </c>
      <c r="R162" s="20">
        <v>0</v>
      </c>
      <c r="S162" s="20">
        <v>0</v>
      </c>
      <c r="T162" s="20">
        <v>0</v>
      </c>
      <c r="U162" s="20">
        <v>0</v>
      </c>
      <c r="V162" s="20">
        <v>0</v>
      </c>
      <c r="W162" s="20">
        <v>0</v>
      </c>
      <c r="X162" s="20">
        <v>0</v>
      </c>
      <c r="Y162" s="20">
        <v>0</v>
      </c>
      <c r="Z162" s="20">
        <v>0</v>
      </c>
      <c r="AA162" s="20">
        <v>0</v>
      </c>
      <c r="AB162" s="20">
        <v>0</v>
      </c>
      <c r="AC162" s="20">
        <v>0</v>
      </c>
      <c r="AD162" s="20">
        <v>0</v>
      </c>
      <c r="AE162" s="20">
        <v>0</v>
      </c>
      <c r="AF162" s="20">
        <v>0</v>
      </c>
      <c r="AG162" s="20">
        <v>0</v>
      </c>
      <c r="AH162" s="20">
        <v>0</v>
      </c>
      <c r="AI162" s="20">
        <v>0</v>
      </c>
      <c r="AJ162" s="20">
        <v>0</v>
      </c>
      <c r="AK162" s="20">
        <v>0</v>
      </c>
      <c r="AL162" s="20">
        <v>0</v>
      </c>
      <c r="AM162" s="20">
        <v>0</v>
      </c>
      <c r="AN162" s="20">
        <v>0</v>
      </c>
      <c r="AO162" s="20">
        <v>0</v>
      </c>
      <c r="AP162" s="20">
        <v>0</v>
      </c>
      <c r="AQ162" s="20">
        <v>0</v>
      </c>
      <c r="AR162" s="20">
        <v>0</v>
      </c>
      <c r="AS162" s="20">
        <v>0</v>
      </c>
      <c r="AT162" s="20">
        <v>0</v>
      </c>
      <c r="AU162" s="20">
        <v>0</v>
      </c>
      <c r="AV162" s="20">
        <f t="shared" si="1049"/>
        <v>0</v>
      </c>
      <c r="AW162" s="578">
        <f t="shared" si="1044"/>
        <v>0</v>
      </c>
      <c r="AX162" s="187"/>
      <c r="AY162" s="602">
        <v>0</v>
      </c>
      <c r="AZ162" s="622">
        <f t="shared" si="1045"/>
        <v>0</v>
      </c>
      <c r="BA162" s="20">
        <v>0</v>
      </c>
      <c r="BB162" s="622">
        <f t="shared" si="1046"/>
        <v>0</v>
      </c>
      <c r="BC162" s="20">
        <v>0</v>
      </c>
      <c r="BD162" s="622">
        <f t="shared" si="1047"/>
        <v>0</v>
      </c>
      <c r="BE162" s="20">
        <v>0</v>
      </c>
      <c r="BF162" s="631">
        <f t="shared" si="1048"/>
        <v>0</v>
      </c>
      <c r="BG162" s="187"/>
      <c r="BH162" s="40"/>
      <c r="BI162" s="40"/>
      <c r="BJ162" s="40"/>
      <c r="BK162" s="40"/>
      <c r="BL162" s="40"/>
      <c r="BM162" s="40"/>
      <c r="BN162" s="40"/>
      <c r="BO162" s="40"/>
      <c r="BP162" s="40"/>
    </row>
    <row r="163" spans="1:68">
      <c r="A163" s="182"/>
      <c r="B163" s="73"/>
      <c r="C163" s="69">
        <v>17.600000000000001</v>
      </c>
      <c r="D163" s="69"/>
      <c r="E163" s="68" t="s">
        <v>187</v>
      </c>
      <c r="F163" s="69"/>
      <c r="G163" s="74"/>
      <c r="H163" s="20">
        <v>0</v>
      </c>
      <c r="I163" s="20">
        <v>0</v>
      </c>
      <c r="J163" s="20">
        <v>0</v>
      </c>
      <c r="K163" s="20">
        <v>0</v>
      </c>
      <c r="L163" s="20">
        <v>0</v>
      </c>
      <c r="M163" s="20">
        <v>0</v>
      </c>
      <c r="N163" s="20">
        <v>0</v>
      </c>
      <c r="O163" s="20">
        <v>0</v>
      </c>
      <c r="P163" s="20">
        <v>0</v>
      </c>
      <c r="Q163" s="20">
        <v>0</v>
      </c>
      <c r="R163" s="20">
        <v>0</v>
      </c>
      <c r="S163" s="20">
        <v>0</v>
      </c>
      <c r="T163" s="20">
        <v>0</v>
      </c>
      <c r="U163" s="20">
        <v>0</v>
      </c>
      <c r="V163" s="20">
        <v>0</v>
      </c>
      <c r="W163" s="20">
        <v>0</v>
      </c>
      <c r="X163" s="20">
        <v>0</v>
      </c>
      <c r="Y163" s="20">
        <v>0</v>
      </c>
      <c r="Z163" s="20">
        <v>0</v>
      </c>
      <c r="AA163" s="20">
        <v>0</v>
      </c>
      <c r="AB163" s="20">
        <v>0</v>
      </c>
      <c r="AC163" s="20">
        <v>0</v>
      </c>
      <c r="AD163" s="20">
        <v>0</v>
      </c>
      <c r="AE163" s="20">
        <v>0</v>
      </c>
      <c r="AF163" s="20">
        <v>0</v>
      </c>
      <c r="AG163" s="20">
        <v>0</v>
      </c>
      <c r="AH163" s="20">
        <v>0</v>
      </c>
      <c r="AI163" s="20">
        <v>0</v>
      </c>
      <c r="AJ163" s="20">
        <v>0</v>
      </c>
      <c r="AK163" s="20">
        <v>0</v>
      </c>
      <c r="AL163" s="20">
        <v>0</v>
      </c>
      <c r="AM163" s="20">
        <v>0</v>
      </c>
      <c r="AN163" s="20">
        <v>0</v>
      </c>
      <c r="AO163" s="20">
        <v>0</v>
      </c>
      <c r="AP163" s="20">
        <v>0</v>
      </c>
      <c r="AQ163" s="20">
        <v>0</v>
      </c>
      <c r="AR163" s="20">
        <v>0</v>
      </c>
      <c r="AS163" s="20">
        <v>0</v>
      </c>
      <c r="AT163" s="20">
        <v>0</v>
      </c>
      <c r="AU163" s="20">
        <v>0</v>
      </c>
      <c r="AV163" s="20">
        <f t="shared" si="1049"/>
        <v>0</v>
      </c>
      <c r="AW163" s="578">
        <f t="shared" si="1044"/>
        <v>0</v>
      </c>
      <c r="AX163" s="187"/>
      <c r="AY163" s="602">
        <v>0</v>
      </c>
      <c r="AZ163" s="622">
        <f t="shared" si="1045"/>
        <v>0</v>
      </c>
      <c r="BA163" s="20">
        <v>0</v>
      </c>
      <c r="BB163" s="622">
        <f t="shared" si="1046"/>
        <v>0</v>
      </c>
      <c r="BC163" s="20">
        <v>0</v>
      </c>
      <c r="BD163" s="622">
        <f t="shared" si="1047"/>
        <v>0</v>
      </c>
      <c r="BE163" s="20">
        <v>0</v>
      </c>
      <c r="BF163" s="631">
        <f t="shared" si="1048"/>
        <v>0</v>
      </c>
      <c r="BG163" s="187"/>
      <c r="BH163" s="40"/>
      <c r="BI163" s="40"/>
      <c r="BJ163" s="40"/>
      <c r="BK163" s="40"/>
      <c r="BL163" s="40"/>
      <c r="BM163" s="40"/>
      <c r="BN163" s="40"/>
      <c r="BO163" s="40"/>
      <c r="BP163" s="40"/>
    </row>
    <row r="164" spans="1:68">
      <c r="A164" s="600"/>
      <c r="B164" s="657"/>
      <c r="C164" s="69">
        <v>17.7</v>
      </c>
      <c r="D164" s="69"/>
      <c r="E164" s="68" t="s">
        <v>898</v>
      </c>
      <c r="F164" s="69"/>
      <c r="G164" s="74"/>
      <c r="H164" s="20">
        <v>0</v>
      </c>
      <c r="I164" s="20">
        <v>0</v>
      </c>
      <c r="J164" s="20">
        <v>0</v>
      </c>
      <c r="K164" s="20">
        <v>0</v>
      </c>
      <c r="L164" s="20">
        <v>0</v>
      </c>
      <c r="M164" s="20">
        <v>0</v>
      </c>
      <c r="N164" s="20">
        <v>0</v>
      </c>
      <c r="O164" s="20">
        <v>0</v>
      </c>
      <c r="P164" s="20">
        <v>0</v>
      </c>
      <c r="Q164" s="20">
        <v>0</v>
      </c>
      <c r="R164" s="20">
        <v>0</v>
      </c>
      <c r="S164" s="20">
        <v>0</v>
      </c>
      <c r="T164" s="20">
        <v>0</v>
      </c>
      <c r="U164" s="20">
        <v>0</v>
      </c>
      <c r="V164" s="20">
        <v>0</v>
      </c>
      <c r="W164" s="20">
        <v>0</v>
      </c>
      <c r="X164" s="20">
        <v>0</v>
      </c>
      <c r="Y164" s="20">
        <v>0</v>
      </c>
      <c r="Z164" s="20">
        <v>0</v>
      </c>
      <c r="AA164" s="20">
        <v>0</v>
      </c>
      <c r="AB164" s="20">
        <v>0</v>
      </c>
      <c r="AC164" s="20">
        <v>0</v>
      </c>
      <c r="AD164" s="20">
        <v>0</v>
      </c>
      <c r="AE164" s="20">
        <v>0</v>
      </c>
      <c r="AF164" s="20">
        <v>0</v>
      </c>
      <c r="AG164" s="20">
        <v>0</v>
      </c>
      <c r="AH164" s="20">
        <v>0</v>
      </c>
      <c r="AI164" s="20">
        <v>0</v>
      </c>
      <c r="AJ164" s="20">
        <v>0</v>
      </c>
      <c r="AK164" s="20">
        <v>0</v>
      </c>
      <c r="AL164" s="20">
        <v>0</v>
      </c>
      <c r="AM164" s="20">
        <v>0</v>
      </c>
      <c r="AN164" s="20">
        <v>0</v>
      </c>
      <c r="AO164" s="20">
        <v>0</v>
      </c>
      <c r="AP164" s="20">
        <v>0</v>
      </c>
      <c r="AQ164" s="20">
        <v>0</v>
      </c>
      <c r="AR164" s="20">
        <v>0</v>
      </c>
      <c r="AS164" s="20">
        <v>0</v>
      </c>
      <c r="AT164" s="20">
        <v>0</v>
      </c>
      <c r="AU164" s="20">
        <v>0</v>
      </c>
      <c r="AV164" s="20">
        <f t="shared" ref="AV164" si="1052">SUM(H164:AU164)</f>
        <v>0</v>
      </c>
      <c r="AW164" s="578">
        <f t="shared" si="1044"/>
        <v>0</v>
      </c>
      <c r="AX164" s="187"/>
      <c r="AY164" s="602">
        <v>0</v>
      </c>
      <c r="AZ164" s="622">
        <f t="shared" si="1045"/>
        <v>0</v>
      </c>
      <c r="BA164" s="20">
        <v>0</v>
      </c>
      <c r="BB164" s="622">
        <f t="shared" si="1046"/>
        <v>0</v>
      </c>
      <c r="BC164" s="20">
        <v>0</v>
      </c>
      <c r="BD164" s="622">
        <f t="shared" si="1047"/>
        <v>0</v>
      </c>
      <c r="BE164" s="20">
        <v>0</v>
      </c>
      <c r="BF164" s="631">
        <f t="shared" si="1048"/>
        <v>0</v>
      </c>
      <c r="BG164" s="187"/>
      <c r="BH164" s="40"/>
      <c r="BI164" s="40"/>
      <c r="BJ164" s="40"/>
      <c r="BK164" s="40"/>
      <c r="BL164" s="40"/>
      <c r="BM164" s="40"/>
      <c r="BN164" s="40"/>
      <c r="BO164" s="40"/>
      <c r="BP164" s="40"/>
    </row>
    <row r="165" spans="1:68" ht="15">
      <c r="A165" s="182"/>
      <c r="B165" s="71">
        <v>18</v>
      </c>
      <c r="C165" s="65"/>
      <c r="D165" s="65" t="s">
        <v>188</v>
      </c>
      <c r="E165" s="64"/>
      <c r="F165" s="65"/>
      <c r="G165" s="66"/>
      <c r="H165" s="20">
        <v>0</v>
      </c>
      <c r="I165" s="20">
        <v>0</v>
      </c>
      <c r="J165" s="20">
        <v>0</v>
      </c>
      <c r="K165" s="20">
        <v>0</v>
      </c>
      <c r="L165" s="20">
        <v>0</v>
      </c>
      <c r="M165" s="20">
        <v>0</v>
      </c>
      <c r="N165" s="20">
        <v>0</v>
      </c>
      <c r="O165" s="20">
        <v>0</v>
      </c>
      <c r="P165" s="20">
        <v>0</v>
      </c>
      <c r="Q165" s="20">
        <v>0</v>
      </c>
      <c r="R165" s="20">
        <v>0</v>
      </c>
      <c r="S165" s="20">
        <v>0</v>
      </c>
      <c r="T165" s="20">
        <v>0</v>
      </c>
      <c r="U165" s="20">
        <v>0</v>
      </c>
      <c r="V165" s="20">
        <v>0</v>
      </c>
      <c r="W165" s="20">
        <v>0</v>
      </c>
      <c r="X165" s="20">
        <v>0</v>
      </c>
      <c r="Y165" s="20">
        <v>0</v>
      </c>
      <c r="Z165" s="20">
        <v>0</v>
      </c>
      <c r="AA165" s="20">
        <v>0</v>
      </c>
      <c r="AB165" s="20">
        <v>0</v>
      </c>
      <c r="AC165" s="20">
        <v>0</v>
      </c>
      <c r="AD165" s="20">
        <v>0</v>
      </c>
      <c r="AE165" s="20">
        <v>0</v>
      </c>
      <c r="AF165" s="20">
        <v>0</v>
      </c>
      <c r="AG165" s="20">
        <v>0</v>
      </c>
      <c r="AH165" s="20">
        <v>0</v>
      </c>
      <c r="AI165" s="20">
        <v>0</v>
      </c>
      <c r="AJ165" s="20">
        <v>0</v>
      </c>
      <c r="AK165" s="20">
        <v>0</v>
      </c>
      <c r="AL165" s="20">
        <v>0</v>
      </c>
      <c r="AM165" s="20">
        <v>0</v>
      </c>
      <c r="AN165" s="20">
        <v>0</v>
      </c>
      <c r="AO165" s="20">
        <v>0</v>
      </c>
      <c r="AP165" s="20">
        <v>0</v>
      </c>
      <c r="AQ165" s="20">
        <v>0</v>
      </c>
      <c r="AR165" s="20">
        <v>0</v>
      </c>
      <c r="AS165" s="20">
        <v>0</v>
      </c>
      <c r="AT165" s="20">
        <v>0</v>
      </c>
      <c r="AU165" s="20">
        <v>0</v>
      </c>
      <c r="AV165" s="20">
        <f t="shared" si="1049"/>
        <v>0</v>
      </c>
      <c r="AW165" s="578">
        <f t="shared" si="1044"/>
        <v>0</v>
      </c>
      <c r="AX165" s="187"/>
      <c r="AY165" s="602">
        <v>0</v>
      </c>
      <c r="AZ165" s="622">
        <f t="shared" si="1045"/>
        <v>0</v>
      </c>
      <c r="BA165" s="20">
        <v>0</v>
      </c>
      <c r="BB165" s="622">
        <f t="shared" si="1046"/>
        <v>0</v>
      </c>
      <c r="BC165" s="20">
        <v>0</v>
      </c>
      <c r="BD165" s="622">
        <f t="shared" si="1047"/>
        <v>0</v>
      </c>
      <c r="BE165" s="20">
        <v>0</v>
      </c>
      <c r="BF165" s="631">
        <f t="shared" si="1048"/>
        <v>0</v>
      </c>
      <c r="BG165" s="187"/>
      <c r="BH165" s="40"/>
      <c r="BI165" s="40"/>
      <c r="BJ165" s="40"/>
      <c r="BK165" s="40"/>
      <c r="BL165" s="40"/>
      <c r="BM165" s="40"/>
      <c r="BN165" s="40"/>
      <c r="BO165" s="40"/>
      <c r="BP165" s="40"/>
    </row>
    <row r="166" spans="1:68" ht="15">
      <c r="A166" s="182"/>
      <c r="B166" s="71">
        <v>19</v>
      </c>
      <c r="C166" s="65"/>
      <c r="D166" s="65" t="s">
        <v>189</v>
      </c>
      <c r="E166" s="64"/>
      <c r="F166" s="65"/>
      <c r="G166" s="66"/>
      <c r="H166" s="20">
        <v>0</v>
      </c>
      <c r="I166" s="20">
        <v>0</v>
      </c>
      <c r="J166" s="20">
        <v>0</v>
      </c>
      <c r="K166" s="20">
        <v>0</v>
      </c>
      <c r="L166" s="20">
        <v>0</v>
      </c>
      <c r="M166" s="20">
        <v>0</v>
      </c>
      <c r="N166" s="20">
        <v>0</v>
      </c>
      <c r="O166" s="20">
        <v>0</v>
      </c>
      <c r="P166" s="20">
        <v>0</v>
      </c>
      <c r="Q166" s="20">
        <v>0</v>
      </c>
      <c r="R166" s="20">
        <v>0</v>
      </c>
      <c r="S166" s="20">
        <v>0</v>
      </c>
      <c r="T166" s="20">
        <v>0</v>
      </c>
      <c r="U166" s="20">
        <v>0</v>
      </c>
      <c r="V166" s="20">
        <v>0</v>
      </c>
      <c r="W166" s="20">
        <v>0</v>
      </c>
      <c r="X166" s="20">
        <v>0</v>
      </c>
      <c r="Y166" s="20">
        <v>0</v>
      </c>
      <c r="Z166" s="20">
        <v>0</v>
      </c>
      <c r="AA166" s="20">
        <v>0</v>
      </c>
      <c r="AB166" s="20">
        <v>0</v>
      </c>
      <c r="AC166" s="20">
        <v>0</v>
      </c>
      <c r="AD166" s="20">
        <v>0</v>
      </c>
      <c r="AE166" s="20">
        <v>0</v>
      </c>
      <c r="AF166" s="20">
        <v>0</v>
      </c>
      <c r="AG166" s="20">
        <v>0</v>
      </c>
      <c r="AH166" s="20">
        <v>0</v>
      </c>
      <c r="AI166" s="20">
        <v>0</v>
      </c>
      <c r="AJ166" s="20">
        <v>0</v>
      </c>
      <c r="AK166" s="20">
        <v>0</v>
      </c>
      <c r="AL166" s="20">
        <v>0</v>
      </c>
      <c r="AM166" s="20">
        <v>0</v>
      </c>
      <c r="AN166" s="20">
        <v>0</v>
      </c>
      <c r="AO166" s="20">
        <v>0</v>
      </c>
      <c r="AP166" s="20">
        <v>0</v>
      </c>
      <c r="AQ166" s="20">
        <v>0</v>
      </c>
      <c r="AR166" s="20">
        <v>0</v>
      </c>
      <c r="AS166" s="20">
        <v>0</v>
      </c>
      <c r="AT166" s="20">
        <v>0</v>
      </c>
      <c r="AU166" s="20">
        <v>0</v>
      </c>
      <c r="AV166" s="20">
        <f t="shared" si="1049"/>
        <v>0</v>
      </c>
      <c r="AW166" s="578">
        <f t="shared" si="1044"/>
        <v>0</v>
      </c>
      <c r="AX166" s="187"/>
      <c r="AY166" s="602">
        <v>0</v>
      </c>
      <c r="AZ166" s="622">
        <f t="shared" si="1045"/>
        <v>0</v>
      </c>
      <c r="BA166" s="20">
        <v>0</v>
      </c>
      <c r="BB166" s="622">
        <f t="shared" si="1046"/>
        <v>0</v>
      </c>
      <c r="BC166" s="20">
        <v>0</v>
      </c>
      <c r="BD166" s="622">
        <f t="shared" si="1047"/>
        <v>0</v>
      </c>
      <c r="BE166" s="20">
        <v>0</v>
      </c>
      <c r="BF166" s="631">
        <f t="shared" si="1048"/>
        <v>0</v>
      </c>
      <c r="BG166" s="187"/>
      <c r="BH166" s="40"/>
      <c r="BI166" s="40"/>
      <c r="BJ166" s="40"/>
      <c r="BK166" s="40"/>
      <c r="BL166" s="40"/>
      <c r="BM166" s="40"/>
      <c r="BN166" s="40"/>
      <c r="BO166" s="40"/>
      <c r="BP166" s="40"/>
    </row>
    <row r="167" spans="1:68" ht="15">
      <c r="A167" s="182"/>
      <c r="B167" s="71">
        <v>20</v>
      </c>
      <c r="C167" s="65"/>
      <c r="D167" s="65" t="s">
        <v>190</v>
      </c>
      <c r="E167" s="64"/>
      <c r="F167" s="65"/>
      <c r="G167" s="66"/>
      <c r="H167" s="20">
        <v>0</v>
      </c>
      <c r="I167" s="20">
        <v>0</v>
      </c>
      <c r="J167" s="20">
        <v>0</v>
      </c>
      <c r="K167" s="20">
        <v>0</v>
      </c>
      <c r="L167" s="20">
        <v>0</v>
      </c>
      <c r="M167" s="20">
        <v>0</v>
      </c>
      <c r="N167" s="20">
        <v>0</v>
      </c>
      <c r="O167" s="20">
        <v>0</v>
      </c>
      <c r="P167" s="20">
        <v>0</v>
      </c>
      <c r="Q167" s="20">
        <v>0</v>
      </c>
      <c r="R167" s="20">
        <v>0</v>
      </c>
      <c r="S167" s="20">
        <v>0</v>
      </c>
      <c r="T167" s="20">
        <v>0</v>
      </c>
      <c r="U167" s="20">
        <v>0</v>
      </c>
      <c r="V167" s="20">
        <v>0</v>
      </c>
      <c r="W167" s="20">
        <v>0</v>
      </c>
      <c r="X167" s="20">
        <v>0</v>
      </c>
      <c r="Y167" s="20">
        <v>0</v>
      </c>
      <c r="Z167" s="20">
        <v>0</v>
      </c>
      <c r="AA167" s="20">
        <v>0</v>
      </c>
      <c r="AB167" s="20">
        <v>0</v>
      </c>
      <c r="AC167" s="20">
        <v>0</v>
      </c>
      <c r="AD167" s="20">
        <v>0</v>
      </c>
      <c r="AE167" s="20">
        <v>0</v>
      </c>
      <c r="AF167" s="20">
        <v>0</v>
      </c>
      <c r="AG167" s="20">
        <v>0</v>
      </c>
      <c r="AH167" s="20">
        <v>0</v>
      </c>
      <c r="AI167" s="20">
        <v>0</v>
      </c>
      <c r="AJ167" s="20">
        <v>0</v>
      </c>
      <c r="AK167" s="20">
        <v>0</v>
      </c>
      <c r="AL167" s="20">
        <v>0</v>
      </c>
      <c r="AM167" s="20">
        <v>0</v>
      </c>
      <c r="AN167" s="20">
        <v>0</v>
      </c>
      <c r="AO167" s="20">
        <v>0</v>
      </c>
      <c r="AP167" s="20">
        <v>0</v>
      </c>
      <c r="AQ167" s="20">
        <v>0</v>
      </c>
      <c r="AR167" s="20">
        <v>0</v>
      </c>
      <c r="AS167" s="20">
        <v>0</v>
      </c>
      <c r="AT167" s="20">
        <v>0</v>
      </c>
      <c r="AU167" s="20">
        <v>0</v>
      </c>
      <c r="AV167" s="20">
        <f t="shared" si="1049"/>
        <v>0</v>
      </c>
      <c r="AW167" s="578">
        <f t="shared" si="1044"/>
        <v>0</v>
      </c>
      <c r="AX167" s="187"/>
      <c r="AY167" s="602">
        <v>0</v>
      </c>
      <c r="AZ167" s="622">
        <f t="shared" si="1045"/>
        <v>0</v>
      </c>
      <c r="BA167" s="20">
        <v>0</v>
      </c>
      <c r="BB167" s="622">
        <f t="shared" si="1046"/>
        <v>0</v>
      </c>
      <c r="BC167" s="20">
        <v>0</v>
      </c>
      <c r="BD167" s="622">
        <f t="shared" si="1047"/>
        <v>0</v>
      </c>
      <c r="BE167" s="20">
        <v>0</v>
      </c>
      <c r="BF167" s="631">
        <f t="shared" si="1048"/>
        <v>0</v>
      </c>
      <c r="BG167" s="187"/>
      <c r="BH167" s="40"/>
      <c r="BI167" s="40"/>
      <c r="BJ167" s="40"/>
      <c r="BK167" s="40"/>
      <c r="BL167" s="40"/>
      <c r="BM167" s="40"/>
      <c r="BN167" s="40"/>
      <c r="BO167" s="40"/>
      <c r="BP167" s="40"/>
    </row>
    <row r="168" spans="1:68" ht="15">
      <c r="A168" s="182"/>
      <c r="B168" s="71">
        <v>21</v>
      </c>
      <c r="C168" s="65"/>
      <c r="D168" s="65" t="s">
        <v>191</v>
      </c>
      <c r="E168" s="64"/>
      <c r="F168" s="65"/>
      <c r="G168" s="66"/>
      <c r="H168" s="20">
        <v>0</v>
      </c>
      <c r="I168" s="20">
        <v>0</v>
      </c>
      <c r="J168" s="20">
        <v>0</v>
      </c>
      <c r="K168" s="20">
        <v>0</v>
      </c>
      <c r="L168" s="20">
        <v>0</v>
      </c>
      <c r="M168" s="20">
        <v>0</v>
      </c>
      <c r="N168" s="20">
        <v>0</v>
      </c>
      <c r="O168" s="20">
        <v>0</v>
      </c>
      <c r="P168" s="20">
        <v>0</v>
      </c>
      <c r="Q168" s="20">
        <v>0</v>
      </c>
      <c r="R168" s="20">
        <v>0</v>
      </c>
      <c r="S168" s="20">
        <v>0</v>
      </c>
      <c r="T168" s="20">
        <v>0</v>
      </c>
      <c r="U168" s="20">
        <v>0</v>
      </c>
      <c r="V168" s="20">
        <v>0</v>
      </c>
      <c r="W168" s="20">
        <v>0</v>
      </c>
      <c r="X168" s="20">
        <v>0</v>
      </c>
      <c r="Y168" s="20">
        <v>0</v>
      </c>
      <c r="Z168" s="20">
        <v>0</v>
      </c>
      <c r="AA168" s="20">
        <v>0</v>
      </c>
      <c r="AB168" s="20">
        <v>0</v>
      </c>
      <c r="AC168" s="20">
        <v>0</v>
      </c>
      <c r="AD168" s="20">
        <v>0</v>
      </c>
      <c r="AE168" s="20">
        <v>0</v>
      </c>
      <c r="AF168" s="20">
        <v>0</v>
      </c>
      <c r="AG168" s="20">
        <v>0</v>
      </c>
      <c r="AH168" s="20">
        <v>0</v>
      </c>
      <c r="AI168" s="20">
        <v>0</v>
      </c>
      <c r="AJ168" s="20">
        <v>0</v>
      </c>
      <c r="AK168" s="20">
        <v>0</v>
      </c>
      <c r="AL168" s="20">
        <v>0</v>
      </c>
      <c r="AM168" s="20">
        <v>0</v>
      </c>
      <c r="AN168" s="20">
        <v>0</v>
      </c>
      <c r="AO168" s="20">
        <v>0</v>
      </c>
      <c r="AP168" s="20">
        <v>0</v>
      </c>
      <c r="AQ168" s="20">
        <v>0</v>
      </c>
      <c r="AR168" s="20">
        <v>0</v>
      </c>
      <c r="AS168" s="20">
        <v>0</v>
      </c>
      <c r="AT168" s="20">
        <v>0</v>
      </c>
      <c r="AU168" s="20">
        <v>0</v>
      </c>
      <c r="AV168" s="20">
        <f t="shared" si="1049"/>
        <v>0</v>
      </c>
      <c r="AW168" s="578">
        <f t="shared" si="1044"/>
        <v>0</v>
      </c>
      <c r="AX168" s="187"/>
      <c r="AY168" s="602">
        <v>0</v>
      </c>
      <c r="AZ168" s="622">
        <f t="shared" si="1045"/>
        <v>0</v>
      </c>
      <c r="BA168" s="20">
        <v>0</v>
      </c>
      <c r="BB168" s="622">
        <f t="shared" si="1046"/>
        <v>0</v>
      </c>
      <c r="BC168" s="20">
        <v>0</v>
      </c>
      <c r="BD168" s="622">
        <f t="shared" si="1047"/>
        <v>0</v>
      </c>
      <c r="BE168" s="20">
        <v>0</v>
      </c>
      <c r="BF168" s="631">
        <f t="shared" si="1048"/>
        <v>0</v>
      </c>
      <c r="BG168" s="187"/>
      <c r="BH168" s="40"/>
      <c r="BI168" s="40"/>
      <c r="BJ168" s="40"/>
      <c r="BK168" s="40"/>
      <c r="BL168" s="40"/>
      <c r="BM168" s="40"/>
      <c r="BN168" s="40"/>
      <c r="BO168" s="40"/>
      <c r="BP168" s="40"/>
    </row>
    <row r="169" spans="1:68" ht="15">
      <c r="A169" s="182"/>
      <c r="B169" s="71">
        <v>22</v>
      </c>
      <c r="C169" s="65"/>
      <c r="D169" s="65" t="s">
        <v>192</v>
      </c>
      <c r="E169" s="64"/>
      <c r="F169" s="65"/>
      <c r="G169" s="66"/>
      <c r="H169" s="20">
        <v>0</v>
      </c>
      <c r="I169" s="20">
        <v>0</v>
      </c>
      <c r="J169" s="20">
        <v>0</v>
      </c>
      <c r="K169" s="20">
        <v>0</v>
      </c>
      <c r="L169" s="20">
        <v>0</v>
      </c>
      <c r="M169" s="20">
        <v>0</v>
      </c>
      <c r="N169" s="20">
        <v>0</v>
      </c>
      <c r="O169" s="20">
        <v>0</v>
      </c>
      <c r="P169" s="20">
        <v>0</v>
      </c>
      <c r="Q169" s="20">
        <v>0</v>
      </c>
      <c r="R169" s="20">
        <v>0</v>
      </c>
      <c r="S169" s="20">
        <v>0</v>
      </c>
      <c r="T169" s="20">
        <v>0</v>
      </c>
      <c r="U169" s="20">
        <v>0</v>
      </c>
      <c r="V169" s="20">
        <v>0</v>
      </c>
      <c r="W169" s="20">
        <v>0</v>
      </c>
      <c r="X169" s="20">
        <v>0</v>
      </c>
      <c r="Y169" s="20">
        <v>0</v>
      </c>
      <c r="Z169" s="20">
        <v>0</v>
      </c>
      <c r="AA169" s="20">
        <v>0</v>
      </c>
      <c r="AB169" s="20">
        <v>0</v>
      </c>
      <c r="AC169" s="20">
        <v>0</v>
      </c>
      <c r="AD169" s="20">
        <v>0</v>
      </c>
      <c r="AE169" s="20">
        <v>0</v>
      </c>
      <c r="AF169" s="20">
        <v>0</v>
      </c>
      <c r="AG169" s="20">
        <v>0</v>
      </c>
      <c r="AH169" s="20">
        <v>0</v>
      </c>
      <c r="AI169" s="20">
        <v>0</v>
      </c>
      <c r="AJ169" s="20">
        <v>0</v>
      </c>
      <c r="AK169" s="20">
        <v>0</v>
      </c>
      <c r="AL169" s="20">
        <v>0</v>
      </c>
      <c r="AM169" s="20">
        <v>0</v>
      </c>
      <c r="AN169" s="20">
        <v>0</v>
      </c>
      <c r="AO169" s="20">
        <v>0</v>
      </c>
      <c r="AP169" s="20">
        <v>0</v>
      </c>
      <c r="AQ169" s="20">
        <v>0</v>
      </c>
      <c r="AR169" s="20">
        <v>0</v>
      </c>
      <c r="AS169" s="20">
        <v>0</v>
      </c>
      <c r="AT169" s="20">
        <v>0</v>
      </c>
      <c r="AU169" s="20">
        <v>0</v>
      </c>
      <c r="AV169" s="20">
        <f t="shared" si="1049"/>
        <v>0</v>
      </c>
      <c r="AW169" s="578">
        <f t="shared" si="1044"/>
        <v>0</v>
      </c>
      <c r="AX169" s="187"/>
      <c r="AY169" s="602">
        <v>0</v>
      </c>
      <c r="AZ169" s="622">
        <f t="shared" si="1045"/>
        <v>0</v>
      </c>
      <c r="BA169" s="20">
        <v>0</v>
      </c>
      <c r="BB169" s="622">
        <f t="shared" si="1046"/>
        <v>0</v>
      </c>
      <c r="BC169" s="20">
        <v>0</v>
      </c>
      <c r="BD169" s="622">
        <f t="shared" si="1047"/>
        <v>0</v>
      </c>
      <c r="BE169" s="20">
        <v>0</v>
      </c>
      <c r="BF169" s="631">
        <f t="shared" si="1048"/>
        <v>0</v>
      </c>
      <c r="BG169" s="187"/>
      <c r="BH169" s="40"/>
      <c r="BI169" s="40"/>
      <c r="BJ169" s="40"/>
      <c r="BK169" s="40"/>
      <c r="BL169" s="40"/>
      <c r="BM169" s="40"/>
      <c r="BN169" s="40"/>
      <c r="BO169" s="40"/>
      <c r="BP169" s="40"/>
    </row>
    <row r="170" spans="1:68" ht="15">
      <c r="A170" s="182"/>
      <c r="B170" s="71">
        <v>23</v>
      </c>
      <c r="C170" s="65"/>
      <c r="D170" s="65" t="s">
        <v>193</v>
      </c>
      <c r="E170" s="64"/>
      <c r="F170" s="65"/>
      <c r="G170" s="66"/>
      <c r="H170" s="38">
        <f t="shared" ref="H170" si="1053">SUM(H171:H173)</f>
        <v>0</v>
      </c>
      <c r="I170" s="38">
        <f t="shared" ref="I170" si="1054">SUM(I171:I173)</f>
        <v>0</v>
      </c>
      <c r="J170" s="38">
        <f t="shared" ref="J170" si="1055">SUM(J171:J173)</f>
        <v>0</v>
      </c>
      <c r="K170" s="38">
        <f t="shared" ref="K170" si="1056">SUM(K171:K173)</f>
        <v>0</v>
      </c>
      <c r="L170" s="38">
        <f t="shared" ref="L170" si="1057">SUM(L171:L173)</f>
        <v>0</v>
      </c>
      <c r="M170" s="38">
        <f t="shared" ref="M170" si="1058">SUM(M171:M173)</f>
        <v>0</v>
      </c>
      <c r="N170" s="38">
        <f t="shared" ref="N170" si="1059">SUM(N171:N173)</f>
        <v>0</v>
      </c>
      <c r="O170" s="38">
        <f t="shared" ref="O170" si="1060">SUM(O171:O173)</f>
        <v>0</v>
      </c>
      <c r="P170" s="38">
        <f t="shared" ref="P170" si="1061">SUM(P171:P173)</f>
        <v>0</v>
      </c>
      <c r="Q170" s="38">
        <f t="shared" ref="Q170" si="1062">SUM(Q171:Q173)</f>
        <v>0</v>
      </c>
      <c r="R170" s="38">
        <f t="shared" ref="R170" si="1063">SUM(R171:R173)</f>
        <v>0</v>
      </c>
      <c r="S170" s="38">
        <f t="shared" ref="S170" si="1064">SUM(S171:S173)</f>
        <v>0</v>
      </c>
      <c r="T170" s="38">
        <f t="shared" ref="T170" si="1065">SUM(T171:T173)</f>
        <v>0</v>
      </c>
      <c r="U170" s="38">
        <f t="shared" ref="U170" si="1066">SUM(U171:U173)</f>
        <v>0</v>
      </c>
      <c r="V170" s="38">
        <f t="shared" ref="V170" si="1067">SUM(V171:V173)</f>
        <v>0</v>
      </c>
      <c r="W170" s="38">
        <f t="shared" ref="W170" si="1068">SUM(W171:W173)</f>
        <v>0</v>
      </c>
      <c r="X170" s="38">
        <f t="shared" ref="X170" si="1069">SUM(X171:X173)</f>
        <v>0</v>
      </c>
      <c r="Y170" s="38">
        <f t="shared" ref="Y170" si="1070">SUM(Y171:Y173)</f>
        <v>0</v>
      </c>
      <c r="Z170" s="38">
        <f t="shared" ref="Z170" si="1071">SUM(Z171:Z173)</f>
        <v>0</v>
      </c>
      <c r="AA170" s="38">
        <f t="shared" ref="AA170" si="1072">SUM(AA171:AA173)</f>
        <v>0</v>
      </c>
      <c r="AB170" s="38">
        <f t="shared" ref="AB170" si="1073">SUM(AB171:AB173)</f>
        <v>0</v>
      </c>
      <c r="AC170" s="38">
        <f t="shared" ref="AC170" si="1074">SUM(AC171:AC173)</f>
        <v>0</v>
      </c>
      <c r="AD170" s="38">
        <f t="shared" ref="AD170" si="1075">SUM(AD171:AD173)</f>
        <v>0</v>
      </c>
      <c r="AE170" s="38">
        <f t="shared" ref="AE170" si="1076">SUM(AE171:AE173)</f>
        <v>0</v>
      </c>
      <c r="AF170" s="38">
        <f t="shared" ref="AF170" si="1077">SUM(AF171:AF173)</f>
        <v>0</v>
      </c>
      <c r="AG170" s="38">
        <f t="shared" ref="AG170" si="1078">SUM(AG171:AG173)</f>
        <v>0</v>
      </c>
      <c r="AH170" s="38">
        <f t="shared" ref="AH170" si="1079">SUM(AH171:AH173)</f>
        <v>0</v>
      </c>
      <c r="AI170" s="38">
        <f t="shared" ref="AI170" si="1080">SUM(AI171:AI173)</f>
        <v>0</v>
      </c>
      <c r="AJ170" s="38">
        <f t="shared" ref="AJ170" si="1081">SUM(AJ171:AJ173)</f>
        <v>0</v>
      </c>
      <c r="AK170" s="38">
        <f t="shared" ref="AK170" si="1082">SUM(AK171:AK173)</f>
        <v>0</v>
      </c>
      <c r="AL170" s="38">
        <f t="shared" ref="AL170" si="1083">SUM(AL171:AL173)</f>
        <v>0</v>
      </c>
      <c r="AM170" s="38">
        <f t="shared" ref="AM170" si="1084">SUM(AM171:AM173)</f>
        <v>0</v>
      </c>
      <c r="AN170" s="38">
        <f t="shared" ref="AN170" si="1085">SUM(AN171:AN173)</f>
        <v>0</v>
      </c>
      <c r="AO170" s="38">
        <f t="shared" ref="AO170" si="1086">SUM(AO171:AO173)</f>
        <v>0</v>
      </c>
      <c r="AP170" s="38">
        <f t="shared" ref="AP170" si="1087">SUM(AP171:AP173)</f>
        <v>0</v>
      </c>
      <c r="AQ170" s="38">
        <f t="shared" ref="AQ170" si="1088">SUM(AQ171:AQ173)</f>
        <v>0</v>
      </c>
      <c r="AR170" s="38">
        <f t="shared" ref="AR170" si="1089">SUM(AR171:AR173)</f>
        <v>0</v>
      </c>
      <c r="AS170" s="38">
        <f t="shared" ref="AS170" si="1090">SUM(AS171:AS173)</f>
        <v>0</v>
      </c>
      <c r="AT170" s="38">
        <f t="shared" ref="AT170" si="1091">SUM(AT171:AT173)</f>
        <v>0</v>
      </c>
      <c r="AU170" s="38">
        <f t="shared" ref="AU170" si="1092">SUM(AU171:AU173)</f>
        <v>0</v>
      </c>
      <c r="AV170" s="38">
        <f t="shared" si="1049"/>
        <v>0</v>
      </c>
      <c r="AW170" s="578">
        <f t="shared" si="1044"/>
        <v>0</v>
      </c>
      <c r="AX170" s="201"/>
      <c r="AY170" s="641">
        <f t="shared" ref="AY170" si="1093">SUM(AY171:AY173)</f>
        <v>0</v>
      </c>
      <c r="AZ170" s="622">
        <f t="shared" si="1045"/>
        <v>0</v>
      </c>
      <c r="BA170" s="38">
        <f t="shared" ref="BA170" si="1094">SUM(BA171:BA173)</f>
        <v>0</v>
      </c>
      <c r="BB170" s="622">
        <f t="shared" si="1046"/>
        <v>0</v>
      </c>
      <c r="BC170" s="38">
        <f t="shared" ref="BC170" si="1095">SUM(BC171:BC173)</f>
        <v>0</v>
      </c>
      <c r="BD170" s="622">
        <f t="shared" si="1047"/>
        <v>0</v>
      </c>
      <c r="BE170" s="38">
        <f t="shared" ref="BE170" si="1096">SUM(BE171:BE173)</f>
        <v>0</v>
      </c>
      <c r="BF170" s="631">
        <f t="shared" si="1048"/>
        <v>0</v>
      </c>
      <c r="BG170" s="201"/>
      <c r="BH170" s="39"/>
      <c r="BI170" s="39"/>
      <c r="BJ170" s="39"/>
      <c r="BK170" s="39"/>
      <c r="BL170" s="39"/>
      <c r="BM170" s="39"/>
      <c r="BN170" s="39"/>
      <c r="BO170" s="39"/>
      <c r="BP170" s="39"/>
    </row>
    <row r="171" spans="1:68">
      <c r="A171" s="182"/>
      <c r="B171" s="73"/>
      <c r="C171" s="69">
        <v>23.1</v>
      </c>
      <c r="D171" s="69"/>
      <c r="E171" s="78" t="s">
        <v>194</v>
      </c>
      <c r="F171" s="69"/>
      <c r="G171" s="70"/>
      <c r="H171" s="20">
        <v>0</v>
      </c>
      <c r="I171" s="20">
        <v>0</v>
      </c>
      <c r="J171" s="20">
        <v>0</v>
      </c>
      <c r="K171" s="20">
        <v>0</v>
      </c>
      <c r="L171" s="20">
        <v>0</v>
      </c>
      <c r="M171" s="20">
        <v>0</v>
      </c>
      <c r="N171" s="20">
        <v>0</v>
      </c>
      <c r="O171" s="20">
        <v>0</v>
      </c>
      <c r="P171" s="20">
        <v>0</v>
      </c>
      <c r="Q171" s="20">
        <v>0</v>
      </c>
      <c r="R171" s="20">
        <v>0</v>
      </c>
      <c r="S171" s="20">
        <v>0</v>
      </c>
      <c r="T171" s="20">
        <v>0</v>
      </c>
      <c r="U171" s="20">
        <v>0</v>
      </c>
      <c r="V171" s="20">
        <v>0</v>
      </c>
      <c r="W171" s="20">
        <v>0</v>
      </c>
      <c r="X171" s="20">
        <v>0</v>
      </c>
      <c r="Y171" s="20">
        <v>0</v>
      </c>
      <c r="Z171" s="20">
        <v>0</v>
      </c>
      <c r="AA171" s="20">
        <v>0</v>
      </c>
      <c r="AB171" s="20">
        <v>0</v>
      </c>
      <c r="AC171" s="20">
        <v>0</v>
      </c>
      <c r="AD171" s="20">
        <v>0</v>
      </c>
      <c r="AE171" s="20">
        <v>0</v>
      </c>
      <c r="AF171" s="20">
        <v>0</v>
      </c>
      <c r="AG171" s="20">
        <v>0</v>
      </c>
      <c r="AH171" s="20">
        <v>0</v>
      </c>
      <c r="AI171" s="20">
        <v>0</v>
      </c>
      <c r="AJ171" s="20">
        <v>0</v>
      </c>
      <c r="AK171" s="20">
        <v>0</v>
      </c>
      <c r="AL171" s="20">
        <v>0</v>
      </c>
      <c r="AM171" s="20">
        <v>0</v>
      </c>
      <c r="AN171" s="20">
        <v>0</v>
      </c>
      <c r="AO171" s="20">
        <v>0</v>
      </c>
      <c r="AP171" s="20">
        <v>0</v>
      </c>
      <c r="AQ171" s="20">
        <v>0</v>
      </c>
      <c r="AR171" s="20">
        <v>0</v>
      </c>
      <c r="AS171" s="20">
        <v>0</v>
      </c>
      <c r="AT171" s="20">
        <v>0</v>
      </c>
      <c r="AU171" s="20">
        <v>0</v>
      </c>
      <c r="AV171" s="20">
        <f t="shared" si="1049"/>
        <v>0</v>
      </c>
      <c r="AW171" s="578">
        <f t="shared" si="1044"/>
        <v>0</v>
      </c>
      <c r="AX171" s="187"/>
      <c r="AY171" s="602">
        <v>0</v>
      </c>
      <c r="AZ171" s="622">
        <f t="shared" si="1045"/>
        <v>0</v>
      </c>
      <c r="BA171" s="20">
        <v>0</v>
      </c>
      <c r="BB171" s="622">
        <f t="shared" si="1046"/>
        <v>0</v>
      </c>
      <c r="BC171" s="20">
        <v>0</v>
      </c>
      <c r="BD171" s="622">
        <f t="shared" si="1047"/>
        <v>0</v>
      </c>
      <c r="BE171" s="20">
        <v>0</v>
      </c>
      <c r="BF171" s="631">
        <f t="shared" si="1048"/>
        <v>0</v>
      </c>
      <c r="BG171" s="187"/>
      <c r="BH171" s="40"/>
      <c r="BI171" s="40"/>
      <c r="BJ171" s="40"/>
      <c r="BK171" s="40"/>
      <c r="BL171" s="40"/>
      <c r="BM171" s="40"/>
      <c r="BN171" s="40"/>
      <c r="BO171" s="40"/>
      <c r="BP171" s="40"/>
    </row>
    <row r="172" spans="1:68">
      <c r="A172" s="182"/>
      <c r="B172" s="73"/>
      <c r="C172" s="69">
        <v>23.2</v>
      </c>
      <c r="D172" s="69"/>
      <c r="E172" s="78" t="s">
        <v>195</v>
      </c>
      <c r="F172" s="69"/>
      <c r="G172" s="70"/>
      <c r="H172" s="20">
        <v>0</v>
      </c>
      <c r="I172" s="20">
        <v>0</v>
      </c>
      <c r="J172" s="20">
        <v>0</v>
      </c>
      <c r="K172" s="20">
        <v>0</v>
      </c>
      <c r="L172" s="20">
        <v>0</v>
      </c>
      <c r="M172" s="20">
        <v>0</v>
      </c>
      <c r="N172" s="20">
        <v>0</v>
      </c>
      <c r="O172" s="20">
        <v>0</v>
      </c>
      <c r="P172" s="20">
        <v>0</v>
      </c>
      <c r="Q172" s="20">
        <v>0</v>
      </c>
      <c r="R172" s="20">
        <v>0</v>
      </c>
      <c r="S172" s="20">
        <v>0</v>
      </c>
      <c r="T172" s="20">
        <v>0</v>
      </c>
      <c r="U172" s="20">
        <v>0</v>
      </c>
      <c r="V172" s="20">
        <v>0</v>
      </c>
      <c r="W172" s="20">
        <v>0</v>
      </c>
      <c r="X172" s="20">
        <v>0</v>
      </c>
      <c r="Y172" s="20">
        <v>0</v>
      </c>
      <c r="Z172" s="20">
        <v>0</v>
      </c>
      <c r="AA172" s="20">
        <v>0</v>
      </c>
      <c r="AB172" s="20">
        <v>0</v>
      </c>
      <c r="AC172" s="20">
        <v>0</v>
      </c>
      <c r="AD172" s="20">
        <v>0</v>
      </c>
      <c r="AE172" s="20">
        <v>0</v>
      </c>
      <c r="AF172" s="20">
        <v>0</v>
      </c>
      <c r="AG172" s="20">
        <v>0</v>
      </c>
      <c r="AH172" s="20">
        <v>0</v>
      </c>
      <c r="AI172" s="20">
        <v>0</v>
      </c>
      <c r="AJ172" s="20">
        <v>0</v>
      </c>
      <c r="AK172" s="20">
        <v>0</v>
      </c>
      <c r="AL172" s="20">
        <v>0</v>
      </c>
      <c r="AM172" s="20">
        <v>0</v>
      </c>
      <c r="AN172" s="20">
        <v>0</v>
      </c>
      <c r="AO172" s="20">
        <v>0</v>
      </c>
      <c r="AP172" s="20">
        <v>0</v>
      </c>
      <c r="AQ172" s="20">
        <v>0</v>
      </c>
      <c r="AR172" s="20">
        <v>0</v>
      </c>
      <c r="AS172" s="20">
        <v>0</v>
      </c>
      <c r="AT172" s="20">
        <v>0</v>
      </c>
      <c r="AU172" s="20">
        <v>0</v>
      </c>
      <c r="AV172" s="20">
        <f t="shared" si="1049"/>
        <v>0</v>
      </c>
      <c r="AW172" s="578">
        <f t="shared" si="1044"/>
        <v>0</v>
      </c>
      <c r="AX172" s="187"/>
      <c r="AY172" s="602">
        <v>0</v>
      </c>
      <c r="AZ172" s="622">
        <f t="shared" si="1045"/>
        <v>0</v>
      </c>
      <c r="BA172" s="20">
        <v>0</v>
      </c>
      <c r="BB172" s="622">
        <f t="shared" si="1046"/>
        <v>0</v>
      </c>
      <c r="BC172" s="20">
        <v>0</v>
      </c>
      <c r="BD172" s="622">
        <f t="shared" si="1047"/>
        <v>0</v>
      </c>
      <c r="BE172" s="20">
        <v>0</v>
      </c>
      <c r="BF172" s="631">
        <f t="shared" si="1048"/>
        <v>0</v>
      </c>
      <c r="BG172" s="187"/>
      <c r="BH172" s="40"/>
      <c r="BI172" s="40"/>
      <c r="BJ172" s="40"/>
      <c r="BK172" s="40"/>
      <c r="BL172" s="40"/>
      <c r="BM172" s="40"/>
      <c r="BN172" s="40"/>
      <c r="BO172" s="40"/>
      <c r="BP172" s="40"/>
    </row>
    <row r="173" spans="1:68">
      <c r="A173" s="182"/>
      <c r="B173" s="73"/>
      <c r="C173" s="69">
        <v>23.3</v>
      </c>
      <c r="D173" s="79"/>
      <c r="E173" s="80" t="s">
        <v>196</v>
      </c>
      <c r="F173" s="69"/>
      <c r="G173" s="70"/>
      <c r="H173" s="20">
        <v>0</v>
      </c>
      <c r="I173" s="20">
        <v>0</v>
      </c>
      <c r="J173" s="20">
        <v>0</v>
      </c>
      <c r="K173" s="20">
        <v>0</v>
      </c>
      <c r="L173" s="20">
        <v>0</v>
      </c>
      <c r="M173" s="20">
        <v>0</v>
      </c>
      <c r="N173" s="20">
        <v>0</v>
      </c>
      <c r="O173" s="20">
        <v>0</v>
      </c>
      <c r="P173" s="20">
        <v>0</v>
      </c>
      <c r="Q173" s="20">
        <v>0</v>
      </c>
      <c r="R173" s="20">
        <v>0</v>
      </c>
      <c r="S173" s="20">
        <v>0</v>
      </c>
      <c r="T173" s="20">
        <v>0</v>
      </c>
      <c r="U173" s="20">
        <v>0</v>
      </c>
      <c r="V173" s="20">
        <v>0</v>
      </c>
      <c r="W173" s="20">
        <v>0</v>
      </c>
      <c r="X173" s="20">
        <v>0</v>
      </c>
      <c r="Y173" s="20">
        <v>0</v>
      </c>
      <c r="Z173" s="20">
        <v>0</v>
      </c>
      <c r="AA173" s="20">
        <v>0</v>
      </c>
      <c r="AB173" s="20">
        <v>0</v>
      </c>
      <c r="AC173" s="20">
        <v>0</v>
      </c>
      <c r="AD173" s="20">
        <v>0</v>
      </c>
      <c r="AE173" s="20">
        <v>0</v>
      </c>
      <c r="AF173" s="20">
        <v>0</v>
      </c>
      <c r="AG173" s="20">
        <v>0</v>
      </c>
      <c r="AH173" s="20">
        <v>0</v>
      </c>
      <c r="AI173" s="20">
        <v>0</v>
      </c>
      <c r="AJ173" s="20">
        <v>0</v>
      </c>
      <c r="AK173" s="20">
        <v>0</v>
      </c>
      <c r="AL173" s="20">
        <v>0</v>
      </c>
      <c r="AM173" s="20">
        <v>0</v>
      </c>
      <c r="AN173" s="20">
        <v>0</v>
      </c>
      <c r="AO173" s="20">
        <v>0</v>
      </c>
      <c r="AP173" s="20">
        <v>0</v>
      </c>
      <c r="AQ173" s="20">
        <v>0</v>
      </c>
      <c r="AR173" s="20">
        <v>0</v>
      </c>
      <c r="AS173" s="20">
        <v>0</v>
      </c>
      <c r="AT173" s="20">
        <v>0</v>
      </c>
      <c r="AU173" s="20">
        <v>0</v>
      </c>
      <c r="AV173" s="20">
        <f t="shared" si="1049"/>
        <v>0</v>
      </c>
      <c r="AW173" s="578">
        <f t="shared" si="1044"/>
        <v>0</v>
      </c>
      <c r="AX173" s="187"/>
      <c r="AY173" s="602">
        <v>0</v>
      </c>
      <c r="AZ173" s="622">
        <f t="shared" si="1045"/>
        <v>0</v>
      </c>
      <c r="BA173" s="20">
        <v>0</v>
      </c>
      <c r="BB173" s="622">
        <f t="shared" si="1046"/>
        <v>0</v>
      </c>
      <c r="BC173" s="20">
        <v>0</v>
      </c>
      <c r="BD173" s="622">
        <f t="shared" si="1047"/>
        <v>0</v>
      </c>
      <c r="BE173" s="20">
        <v>0</v>
      </c>
      <c r="BF173" s="631">
        <f t="shared" si="1048"/>
        <v>0</v>
      </c>
      <c r="BG173" s="187"/>
      <c r="BH173" s="40"/>
      <c r="BI173" s="40"/>
      <c r="BJ173" s="40"/>
      <c r="BK173" s="40"/>
      <c r="BL173" s="40"/>
      <c r="BM173" s="40"/>
      <c r="BN173" s="40"/>
      <c r="BO173" s="40"/>
      <c r="BP173" s="40"/>
    </row>
    <row r="174" spans="1:68" ht="15.75" thickBot="1">
      <c r="A174" s="182"/>
      <c r="B174" s="81">
        <v>24</v>
      </c>
      <c r="C174" s="82"/>
      <c r="D174" s="82" t="s">
        <v>197</v>
      </c>
      <c r="E174" s="83"/>
      <c r="F174" s="82"/>
      <c r="G174" s="77"/>
      <c r="H174" s="20">
        <v>0</v>
      </c>
      <c r="I174" s="20">
        <v>0</v>
      </c>
      <c r="J174" s="20">
        <v>0</v>
      </c>
      <c r="K174" s="20">
        <v>0</v>
      </c>
      <c r="L174" s="20">
        <v>0</v>
      </c>
      <c r="M174" s="20">
        <v>0</v>
      </c>
      <c r="N174" s="20">
        <v>0</v>
      </c>
      <c r="O174" s="20">
        <v>0</v>
      </c>
      <c r="P174" s="20">
        <v>0</v>
      </c>
      <c r="Q174" s="20">
        <v>0</v>
      </c>
      <c r="R174" s="20">
        <v>0</v>
      </c>
      <c r="S174" s="20">
        <v>0</v>
      </c>
      <c r="T174" s="20">
        <v>0</v>
      </c>
      <c r="U174" s="20">
        <v>0</v>
      </c>
      <c r="V174" s="20">
        <v>0</v>
      </c>
      <c r="W174" s="20">
        <v>0</v>
      </c>
      <c r="X174" s="20">
        <v>0</v>
      </c>
      <c r="Y174" s="20">
        <v>0</v>
      </c>
      <c r="Z174" s="20">
        <v>0</v>
      </c>
      <c r="AA174" s="20">
        <v>0</v>
      </c>
      <c r="AB174" s="20">
        <v>0</v>
      </c>
      <c r="AC174" s="20">
        <v>0</v>
      </c>
      <c r="AD174" s="20">
        <v>0</v>
      </c>
      <c r="AE174" s="20">
        <v>0</v>
      </c>
      <c r="AF174" s="20">
        <v>0</v>
      </c>
      <c r="AG174" s="20">
        <v>0</v>
      </c>
      <c r="AH174" s="20">
        <v>0</v>
      </c>
      <c r="AI174" s="20">
        <v>0</v>
      </c>
      <c r="AJ174" s="20">
        <v>0</v>
      </c>
      <c r="AK174" s="20">
        <v>0</v>
      </c>
      <c r="AL174" s="20">
        <v>0</v>
      </c>
      <c r="AM174" s="20">
        <v>0</v>
      </c>
      <c r="AN174" s="20">
        <v>0</v>
      </c>
      <c r="AO174" s="20">
        <v>0</v>
      </c>
      <c r="AP174" s="20">
        <v>0</v>
      </c>
      <c r="AQ174" s="20">
        <v>0</v>
      </c>
      <c r="AR174" s="20">
        <v>0</v>
      </c>
      <c r="AS174" s="20">
        <v>0</v>
      </c>
      <c r="AT174" s="20">
        <v>0</v>
      </c>
      <c r="AU174" s="20">
        <v>0</v>
      </c>
      <c r="AV174" s="20">
        <f t="shared" si="1049"/>
        <v>0</v>
      </c>
      <c r="AW174" s="578">
        <f t="shared" si="1044"/>
        <v>0</v>
      </c>
      <c r="AX174" s="187"/>
      <c r="AY174" s="602">
        <v>0</v>
      </c>
      <c r="AZ174" s="622">
        <f t="shared" si="1045"/>
        <v>0</v>
      </c>
      <c r="BA174" s="20">
        <v>0</v>
      </c>
      <c r="BB174" s="622">
        <f t="shared" si="1046"/>
        <v>0</v>
      </c>
      <c r="BC174" s="20">
        <v>0</v>
      </c>
      <c r="BD174" s="622">
        <f t="shared" si="1047"/>
        <v>0</v>
      </c>
      <c r="BE174" s="20">
        <v>0</v>
      </c>
      <c r="BF174" s="631">
        <f t="shared" si="1048"/>
        <v>0</v>
      </c>
      <c r="BG174" s="187"/>
      <c r="BH174" s="40"/>
      <c r="BI174" s="40"/>
      <c r="BJ174" s="40"/>
      <c r="BK174" s="40"/>
      <c r="BL174" s="40"/>
      <c r="BM174" s="40"/>
      <c r="BN174" s="40"/>
      <c r="BO174" s="40"/>
      <c r="BP174" s="40"/>
    </row>
    <row r="175" spans="1:68" ht="15.75" thickBot="1">
      <c r="A175" s="182"/>
      <c r="B175" s="85" t="s">
        <v>198</v>
      </c>
      <c r="C175" s="86"/>
      <c r="D175" s="86"/>
      <c r="E175" s="87"/>
      <c r="F175" s="86"/>
      <c r="G175" s="88"/>
      <c r="H175" s="627">
        <f>SUM(H174,H165:H170,H156,H137:H138,H133,H128,H90,H82,H65,H59,H42,H36,H33,H28:H29,H25,H20,H13)</f>
        <v>0</v>
      </c>
      <c r="I175" s="627">
        <f t="shared" ref="I175:AU175" si="1097">SUM(I174,I165:I170,I156,I137:I138,I133,I128,I90,I82,I65,I59,I42,I36,I33,I28:I29,I25,I20,I13)</f>
        <v>0</v>
      </c>
      <c r="J175" s="627">
        <f t="shared" si="1097"/>
        <v>0</v>
      </c>
      <c r="K175" s="627">
        <f t="shared" si="1097"/>
        <v>0</v>
      </c>
      <c r="L175" s="627">
        <f t="shared" si="1097"/>
        <v>0</v>
      </c>
      <c r="M175" s="627">
        <f t="shared" si="1097"/>
        <v>0</v>
      </c>
      <c r="N175" s="627">
        <f t="shared" si="1097"/>
        <v>0</v>
      </c>
      <c r="O175" s="627">
        <f t="shared" si="1097"/>
        <v>0</v>
      </c>
      <c r="P175" s="627">
        <f t="shared" si="1097"/>
        <v>0</v>
      </c>
      <c r="Q175" s="627">
        <f t="shared" si="1097"/>
        <v>0</v>
      </c>
      <c r="R175" s="627">
        <f t="shared" si="1097"/>
        <v>0</v>
      </c>
      <c r="S175" s="627">
        <f t="shared" si="1097"/>
        <v>0</v>
      </c>
      <c r="T175" s="627">
        <f t="shared" si="1097"/>
        <v>0</v>
      </c>
      <c r="U175" s="627">
        <f t="shared" si="1097"/>
        <v>0</v>
      </c>
      <c r="V175" s="627">
        <f t="shared" si="1097"/>
        <v>0</v>
      </c>
      <c r="W175" s="627">
        <f t="shared" si="1097"/>
        <v>0</v>
      </c>
      <c r="X175" s="627">
        <f t="shared" si="1097"/>
        <v>0</v>
      </c>
      <c r="Y175" s="627">
        <f t="shared" si="1097"/>
        <v>0</v>
      </c>
      <c r="Z175" s="627">
        <f t="shared" si="1097"/>
        <v>0</v>
      </c>
      <c r="AA175" s="627">
        <f t="shared" si="1097"/>
        <v>0</v>
      </c>
      <c r="AB175" s="627">
        <f t="shared" si="1097"/>
        <v>0</v>
      </c>
      <c r="AC175" s="627">
        <f t="shared" si="1097"/>
        <v>0</v>
      </c>
      <c r="AD175" s="627">
        <f t="shared" si="1097"/>
        <v>0</v>
      </c>
      <c r="AE175" s="627">
        <f t="shared" si="1097"/>
        <v>0</v>
      </c>
      <c r="AF175" s="627">
        <f t="shared" si="1097"/>
        <v>0</v>
      </c>
      <c r="AG175" s="627">
        <f t="shared" si="1097"/>
        <v>0</v>
      </c>
      <c r="AH175" s="627">
        <f t="shared" si="1097"/>
        <v>0</v>
      </c>
      <c r="AI175" s="627">
        <f t="shared" si="1097"/>
        <v>0</v>
      </c>
      <c r="AJ175" s="627">
        <f t="shared" si="1097"/>
        <v>0</v>
      </c>
      <c r="AK175" s="627">
        <f t="shared" si="1097"/>
        <v>0</v>
      </c>
      <c r="AL175" s="627">
        <f t="shared" si="1097"/>
        <v>0</v>
      </c>
      <c r="AM175" s="627">
        <f t="shared" si="1097"/>
        <v>0</v>
      </c>
      <c r="AN175" s="627">
        <f t="shared" si="1097"/>
        <v>0</v>
      </c>
      <c r="AO175" s="627">
        <f t="shared" si="1097"/>
        <v>0</v>
      </c>
      <c r="AP175" s="627">
        <f t="shared" si="1097"/>
        <v>0</v>
      </c>
      <c r="AQ175" s="627">
        <f t="shared" si="1097"/>
        <v>0</v>
      </c>
      <c r="AR175" s="627">
        <f t="shared" si="1097"/>
        <v>0</v>
      </c>
      <c r="AS175" s="627">
        <f t="shared" si="1097"/>
        <v>0</v>
      </c>
      <c r="AT175" s="627">
        <f t="shared" si="1097"/>
        <v>0</v>
      </c>
      <c r="AU175" s="627">
        <f t="shared" si="1097"/>
        <v>0</v>
      </c>
      <c r="AV175" s="627">
        <f t="shared" si="1049"/>
        <v>0</v>
      </c>
      <c r="AW175" s="637">
        <f t="shared" si="1044"/>
        <v>0</v>
      </c>
      <c r="AX175" s="201"/>
      <c r="AY175" s="643">
        <f>SUM(AY174,AY165:AY170,AY156,AY137:AY138,AY133,AY128,AY90,AY82,AY65,AY59,AY42,AY36,AY33,AY28:AY29,AY25,AY20,AY13)</f>
        <v>0</v>
      </c>
      <c r="AZ175" s="628">
        <f t="shared" si="1045"/>
        <v>0</v>
      </c>
      <c r="BA175" s="627">
        <f>SUM(BA174,BA165:BA170,BA156,BA137:BA138,BA133,BA128,BA90,BA82,BA65,BA59,BA42,BA36,BA33,BA28:BA29,BA25,BA20,BA13)</f>
        <v>0</v>
      </c>
      <c r="BB175" s="628">
        <f t="shared" si="1046"/>
        <v>0</v>
      </c>
      <c r="BC175" s="627">
        <f t="shared" ref="BC175:BE175" si="1098">SUM(BC174,BC165:BC170,BC156,BC137:BC138,BC133,BC128,BC90,BC82,BC65,BC59,BC42,BC36,BC33,BC28:BC29,BC25,BC20,BC13)</f>
        <v>0</v>
      </c>
      <c r="BD175" s="628">
        <f t="shared" si="1047"/>
        <v>0</v>
      </c>
      <c r="BE175" s="627">
        <f t="shared" si="1098"/>
        <v>0</v>
      </c>
      <c r="BF175" s="632">
        <f t="shared" si="1048"/>
        <v>0</v>
      </c>
      <c r="BG175" s="201"/>
      <c r="BH175" s="39"/>
      <c r="BI175" s="39"/>
      <c r="BJ175" s="39"/>
      <c r="BK175" s="39"/>
      <c r="BL175" s="39"/>
      <c r="BM175" s="39"/>
      <c r="BN175" s="39"/>
      <c r="BO175" s="39"/>
      <c r="BP175" s="39"/>
    </row>
    <row r="176" spans="1:68" ht="15" thickBot="1">
      <c r="A176" s="182"/>
      <c r="B176" s="73"/>
      <c r="C176" s="69"/>
      <c r="D176" s="69"/>
      <c r="E176" s="69"/>
      <c r="F176" s="69"/>
      <c r="G176" s="72"/>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629"/>
      <c r="AX176" s="182"/>
      <c r="AY176" s="653"/>
      <c r="AZ176" s="654"/>
      <c r="BA176" s="47"/>
      <c r="BB176" s="654"/>
      <c r="BC176" s="47"/>
      <c r="BD176" s="654"/>
      <c r="BE176" s="47"/>
      <c r="BF176" s="655"/>
      <c r="BG176" s="182"/>
    </row>
    <row r="177" spans="1:68" ht="15">
      <c r="A177" s="182"/>
      <c r="B177" s="59"/>
      <c r="C177" s="60"/>
      <c r="D177" s="89" t="s">
        <v>199</v>
      </c>
      <c r="E177" s="60"/>
      <c r="F177" s="60"/>
      <c r="G177" s="62"/>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606"/>
      <c r="AW177" s="569"/>
      <c r="AX177" s="182"/>
      <c r="AY177" s="614"/>
      <c r="AZ177" s="621"/>
      <c r="BA177" s="44"/>
      <c r="BB177" s="621"/>
      <c r="BC177" s="44"/>
      <c r="BD177" s="621"/>
      <c r="BE177" s="44"/>
      <c r="BF177" s="630"/>
      <c r="BG177" s="182"/>
    </row>
    <row r="178" spans="1:68" ht="15">
      <c r="A178" s="182"/>
      <c r="B178" s="71">
        <v>25</v>
      </c>
      <c r="C178" s="65"/>
      <c r="D178" s="90" t="s">
        <v>200</v>
      </c>
      <c r="E178" s="65"/>
      <c r="F178" s="65"/>
      <c r="G178" s="66"/>
      <c r="H178" s="20">
        <v>0</v>
      </c>
      <c r="I178" s="20">
        <v>0</v>
      </c>
      <c r="J178" s="20">
        <v>0</v>
      </c>
      <c r="K178" s="20">
        <v>0</v>
      </c>
      <c r="L178" s="20">
        <v>0</v>
      </c>
      <c r="M178" s="20">
        <v>0</v>
      </c>
      <c r="N178" s="20">
        <v>0</v>
      </c>
      <c r="O178" s="20">
        <v>0</v>
      </c>
      <c r="P178" s="20">
        <v>0</v>
      </c>
      <c r="Q178" s="20">
        <v>0</v>
      </c>
      <c r="R178" s="20">
        <v>0</v>
      </c>
      <c r="S178" s="20">
        <v>0</v>
      </c>
      <c r="T178" s="20">
        <v>0</v>
      </c>
      <c r="U178" s="20">
        <v>0</v>
      </c>
      <c r="V178" s="20">
        <v>0</v>
      </c>
      <c r="W178" s="20">
        <v>0</v>
      </c>
      <c r="X178" s="20">
        <v>0</v>
      </c>
      <c r="Y178" s="20">
        <v>0</v>
      </c>
      <c r="Z178" s="20">
        <v>0</v>
      </c>
      <c r="AA178" s="20">
        <v>0</v>
      </c>
      <c r="AB178" s="20">
        <v>0</v>
      </c>
      <c r="AC178" s="20">
        <v>0</v>
      </c>
      <c r="AD178" s="20">
        <v>0</v>
      </c>
      <c r="AE178" s="20">
        <v>0</v>
      </c>
      <c r="AF178" s="20">
        <v>0</v>
      </c>
      <c r="AG178" s="20">
        <v>0</v>
      </c>
      <c r="AH178" s="20">
        <v>0</v>
      </c>
      <c r="AI178" s="20">
        <v>0</v>
      </c>
      <c r="AJ178" s="20">
        <v>0</v>
      </c>
      <c r="AK178" s="20">
        <v>0</v>
      </c>
      <c r="AL178" s="20">
        <v>0</v>
      </c>
      <c r="AM178" s="20">
        <v>0</v>
      </c>
      <c r="AN178" s="20">
        <v>0</v>
      </c>
      <c r="AO178" s="20">
        <v>0</v>
      </c>
      <c r="AP178" s="20">
        <v>0</v>
      </c>
      <c r="AQ178" s="20">
        <v>0</v>
      </c>
      <c r="AR178" s="20">
        <v>0</v>
      </c>
      <c r="AS178" s="20">
        <v>0</v>
      </c>
      <c r="AT178" s="20">
        <v>0</v>
      </c>
      <c r="AU178" s="20">
        <v>0</v>
      </c>
      <c r="AV178" s="20">
        <f t="shared" si="1049"/>
        <v>0</v>
      </c>
      <c r="AW178" s="638"/>
      <c r="AX178" s="187"/>
      <c r="AY178" s="602">
        <v>0</v>
      </c>
      <c r="AZ178" s="624"/>
      <c r="BA178" s="20">
        <v>0</v>
      </c>
      <c r="BB178" s="624"/>
      <c r="BC178" s="20">
        <v>0</v>
      </c>
      <c r="BD178" s="624"/>
      <c r="BE178" s="20">
        <v>0</v>
      </c>
      <c r="BF178" s="633"/>
      <c r="BG178" s="187"/>
      <c r="BH178" s="40"/>
      <c r="BI178" s="40"/>
      <c r="BJ178" s="40"/>
      <c r="BK178" s="40"/>
      <c r="BL178" s="40"/>
      <c r="BM178" s="40"/>
      <c r="BN178" s="40"/>
      <c r="BO178" s="40"/>
      <c r="BP178" s="40"/>
    </row>
    <row r="179" spans="1:68" ht="15">
      <c r="A179" s="182"/>
      <c r="B179" s="71">
        <v>26</v>
      </c>
      <c r="C179" s="65"/>
      <c r="D179" s="91" t="s">
        <v>201</v>
      </c>
      <c r="E179" s="65"/>
      <c r="F179" s="65"/>
      <c r="G179" s="66"/>
      <c r="H179" s="20">
        <v>0</v>
      </c>
      <c r="I179" s="20">
        <v>0</v>
      </c>
      <c r="J179" s="20">
        <v>0</v>
      </c>
      <c r="K179" s="20">
        <v>0</v>
      </c>
      <c r="L179" s="20">
        <v>0</v>
      </c>
      <c r="M179" s="20">
        <v>0</v>
      </c>
      <c r="N179" s="20">
        <v>0</v>
      </c>
      <c r="O179" s="20">
        <v>0</v>
      </c>
      <c r="P179" s="20">
        <v>0</v>
      </c>
      <c r="Q179" s="20">
        <v>0</v>
      </c>
      <c r="R179" s="20">
        <v>0</v>
      </c>
      <c r="S179" s="20">
        <v>0</v>
      </c>
      <c r="T179" s="20">
        <v>0</v>
      </c>
      <c r="U179" s="20">
        <v>0</v>
      </c>
      <c r="V179" s="20">
        <v>0</v>
      </c>
      <c r="W179" s="20">
        <v>0</v>
      </c>
      <c r="X179" s="20">
        <v>0</v>
      </c>
      <c r="Y179" s="20">
        <v>0</v>
      </c>
      <c r="Z179" s="20">
        <v>0</v>
      </c>
      <c r="AA179" s="20">
        <v>0</v>
      </c>
      <c r="AB179" s="20">
        <v>0</v>
      </c>
      <c r="AC179" s="20">
        <v>0</v>
      </c>
      <c r="AD179" s="20">
        <v>0</v>
      </c>
      <c r="AE179" s="20">
        <v>0</v>
      </c>
      <c r="AF179" s="20">
        <v>0</v>
      </c>
      <c r="AG179" s="20">
        <v>0</v>
      </c>
      <c r="AH179" s="20">
        <v>0</v>
      </c>
      <c r="AI179" s="20">
        <v>0</v>
      </c>
      <c r="AJ179" s="20">
        <v>0</v>
      </c>
      <c r="AK179" s="20">
        <v>0</v>
      </c>
      <c r="AL179" s="20">
        <v>0</v>
      </c>
      <c r="AM179" s="20">
        <v>0</v>
      </c>
      <c r="AN179" s="20">
        <v>0</v>
      </c>
      <c r="AO179" s="20">
        <v>0</v>
      </c>
      <c r="AP179" s="20">
        <v>0</v>
      </c>
      <c r="AQ179" s="20">
        <v>0</v>
      </c>
      <c r="AR179" s="20">
        <v>0</v>
      </c>
      <c r="AS179" s="20">
        <v>0</v>
      </c>
      <c r="AT179" s="20">
        <v>0</v>
      </c>
      <c r="AU179" s="20">
        <v>0</v>
      </c>
      <c r="AV179" s="20">
        <f t="shared" si="1049"/>
        <v>0</v>
      </c>
      <c r="AW179" s="638"/>
      <c r="AX179" s="187"/>
      <c r="AY179" s="602">
        <v>0</v>
      </c>
      <c r="AZ179" s="624"/>
      <c r="BA179" s="20">
        <v>0</v>
      </c>
      <c r="BB179" s="624"/>
      <c r="BC179" s="20">
        <v>0</v>
      </c>
      <c r="BD179" s="624"/>
      <c r="BE179" s="20">
        <v>0</v>
      </c>
      <c r="BF179" s="633"/>
      <c r="BG179" s="187"/>
      <c r="BH179" s="40"/>
      <c r="BI179" s="40"/>
      <c r="BJ179" s="40"/>
      <c r="BK179" s="40"/>
      <c r="BL179" s="40"/>
      <c r="BM179" s="40"/>
      <c r="BN179" s="40"/>
      <c r="BO179" s="40"/>
      <c r="BP179" s="40"/>
    </row>
    <row r="180" spans="1:68" ht="15">
      <c r="A180" s="182"/>
      <c r="B180" s="71">
        <v>27</v>
      </c>
      <c r="C180" s="65"/>
      <c r="D180" s="91" t="s">
        <v>202</v>
      </c>
      <c r="E180" s="65"/>
      <c r="F180" s="65"/>
      <c r="G180" s="66"/>
      <c r="H180" s="20">
        <v>0</v>
      </c>
      <c r="I180" s="20">
        <v>0</v>
      </c>
      <c r="J180" s="20">
        <v>0</v>
      </c>
      <c r="K180" s="20">
        <v>0</v>
      </c>
      <c r="L180" s="20">
        <v>0</v>
      </c>
      <c r="M180" s="20">
        <v>0</v>
      </c>
      <c r="N180" s="20">
        <v>0</v>
      </c>
      <c r="O180" s="20">
        <v>0</v>
      </c>
      <c r="P180" s="20">
        <v>0</v>
      </c>
      <c r="Q180" s="20">
        <v>0</v>
      </c>
      <c r="R180" s="20">
        <v>0</v>
      </c>
      <c r="S180" s="20">
        <v>0</v>
      </c>
      <c r="T180" s="20">
        <v>0</v>
      </c>
      <c r="U180" s="20">
        <v>0</v>
      </c>
      <c r="V180" s="20">
        <v>0</v>
      </c>
      <c r="W180" s="20">
        <v>0</v>
      </c>
      <c r="X180" s="20">
        <v>0</v>
      </c>
      <c r="Y180" s="20">
        <v>0</v>
      </c>
      <c r="Z180" s="20">
        <v>0</v>
      </c>
      <c r="AA180" s="20">
        <v>0</v>
      </c>
      <c r="AB180" s="20">
        <v>0</v>
      </c>
      <c r="AC180" s="20">
        <v>0</v>
      </c>
      <c r="AD180" s="20">
        <v>0</v>
      </c>
      <c r="AE180" s="20">
        <v>0</v>
      </c>
      <c r="AF180" s="20">
        <v>0</v>
      </c>
      <c r="AG180" s="20">
        <v>0</v>
      </c>
      <c r="AH180" s="20">
        <v>0</v>
      </c>
      <c r="AI180" s="20">
        <v>0</v>
      </c>
      <c r="AJ180" s="20">
        <v>0</v>
      </c>
      <c r="AK180" s="20">
        <v>0</v>
      </c>
      <c r="AL180" s="20">
        <v>0</v>
      </c>
      <c r="AM180" s="20">
        <v>0</v>
      </c>
      <c r="AN180" s="20">
        <v>0</v>
      </c>
      <c r="AO180" s="20">
        <v>0</v>
      </c>
      <c r="AP180" s="20">
        <v>0</v>
      </c>
      <c r="AQ180" s="20">
        <v>0</v>
      </c>
      <c r="AR180" s="20">
        <v>0</v>
      </c>
      <c r="AS180" s="20">
        <v>0</v>
      </c>
      <c r="AT180" s="20">
        <v>0</v>
      </c>
      <c r="AU180" s="20">
        <v>0</v>
      </c>
      <c r="AV180" s="20">
        <f t="shared" si="1049"/>
        <v>0</v>
      </c>
      <c r="AW180" s="638"/>
      <c r="AX180" s="187"/>
      <c r="AY180" s="602">
        <v>0</v>
      </c>
      <c r="AZ180" s="624"/>
      <c r="BA180" s="20">
        <v>0</v>
      </c>
      <c r="BB180" s="624"/>
      <c r="BC180" s="20">
        <v>0</v>
      </c>
      <c r="BD180" s="624"/>
      <c r="BE180" s="20">
        <v>0</v>
      </c>
      <c r="BF180" s="633"/>
      <c r="BG180" s="187"/>
      <c r="BH180" s="40"/>
      <c r="BI180" s="40"/>
      <c r="BJ180" s="40"/>
      <c r="BK180" s="40"/>
      <c r="BL180" s="40"/>
      <c r="BM180" s="40"/>
      <c r="BN180" s="40"/>
      <c r="BO180" s="40"/>
      <c r="BP180" s="40"/>
    </row>
    <row r="181" spans="1:68" ht="15">
      <c r="A181" s="182"/>
      <c r="B181" s="71">
        <v>28</v>
      </c>
      <c r="C181" s="65"/>
      <c r="D181" s="91" t="s">
        <v>203</v>
      </c>
      <c r="E181" s="65"/>
      <c r="F181" s="65"/>
      <c r="G181" s="66"/>
      <c r="H181" s="38">
        <f>SUM(H182:H185)</f>
        <v>0</v>
      </c>
      <c r="I181" s="38">
        <f t="shared" ref="I181:AU181" si="1099">SUM(I182:I185)</f>
        <v>0</v>
      </c>
      <c r="J181" s="38">
        <f t="shared" si="1099"/>
        <v>0</v>
      </c>
      <c r="K181" s="38">
        <f t="shared" si="1099"/>
        <v>0</v>
      </c>
      <c r="L181" s="38">
        <f t="shared" si="1099"/>
        <v>0</v>
      </c>
      <c r="M181" s="38">
        <f t="shared" si="1099"/>
        <v>0</v>
      </c>
      <c r="N181" s="38">
        <f t="shared" si="1099"/>
        <v>0</v>
      </c>
      <c r="O181" s="38">
        <f t="shared" si="1099"/>
        <v>0</v>
      </c>
      <c r="P181" s="38">
        <f t="shared" si="1099"/>
        <v>0</v>
      </c>
      <c r="Q181" s="38">
        <f t="shared" si="1099"/>
        <v>0</v>
      </c>
      <c r="R181" s="38">
        <f t="shared" si="1099"/>
        <v>0</v>
      </c>
      <c r="S181" s="38">
        <f t="shared" si="1099"/>
        <v>0</v>
      </c>
      <c r="T181" s="38">
        <f t="shared" si="1099"/>
        <v>0</v>
      </c>
      <c r="U181" s="38">
        <f t="shared" si="1099"/>
        <v>0</v>
      </c>
      <c r="V181" s="38">
        <f t="shared" si="1099"/>
        <v>0</v>
      </c>
      <c r="W181" s="38">
        <f t="shared" si="1099"/>
        <v>0</v>
      </c>
      <c r="X181" s="38">
        <f t="shared" si="1099"/>
        <v>0</v>
      </c>
      <c r="Y181" s="38">
        <f t="shared" si="1099"/>
        <v>0</v>
      </c>
      <c r="Z181" s="38">
        <f t="shared" si="1099"/>
        <v>0</v>
      </c>
      <c r="AA181" s="38">
        <f t="shared" si="1099"/>
        <v>0</v>
      </c>
      <c r="AB181" s="38">
        <f t="shared" si="1099"/>
        <v>0</v>
      </c>
      <c r="AC181" s="38">
        <f t="shared" si="1099"/>
        <v>0</v>
      </c>
      <c r="AD181" s="38">
        <f t="shared" si="1099"/>
        <v>0</v>
      </c>
      <c r="AE181" s="38">
        <f t="shared" si="1099"/>
        <v>0</v>
      </c>
      <c r="AF181" s="38">
        <f t="shared" si="1099"/>
        <v>0</v>
      </c>
      <c r="AG181" s="38">
        <f t="shared" si="1099"/>
        <v>0</v>
      </c>
      <c r="AH181" s="38">
        <f t="shared" si="1099"/>
        <v>0</v>
      </c>
      <c r="AI181" s="38">
        <f t="shared" si="1099"/>
        <v>0</v>
      </c>
      <c r="AJ181" s="38">
        <f t="shared" si="1099"/>
        <v>0</v>
      </c>
      <c r="AK181" s="38">
        <f t="shared" si="1099"/>
        <v>0</v>
      </c>
      <c r="AL181" s="38">
        <f t="shared" si="1099"/>
        <v>0</v>
      </c>
      <c r="AM181" s="38">
        <f t="shared" si="1099"/>
        <v>0</v>
      </c>
      <c r="AN181" s="38">
        <f t="shared" si="1099"/>
        <v>0</v>
      </c>
      <c r="AO181" s="38">
        <f t="shared" si="1099"/>
        <v>0</v>
      </c>
      <c r="AP181" s="38">
        <f t="shared" si="1099"/>
        <v>0</v>
      </c>
      <c r="AQ181" s="38">
        <f t="shared" si="1099"/>
        <v>0</v>
      </c>
      <c r="AR181" s="38">
        <f t="shared" si="1099"/>
        <v>0</v>
      </c>
      <c r="AS181" s="38">
        <f t="shared" si="1099"/>
        <v>0</v>
      </c>
      <c r="AT181" s="38">
        <f t="shared" si="1099"/>
        <v>0</v>
      </c>
      <c r="AU181" s="38">
        <f t="shared" si="1099"/>
        <v>0</v>
      </c>
      <c r="AV181" s="38">
        <f t="shared" si="1049"/>
        <v>0</v>
      </c>
      <c r="AW181" s="578"/>
      <c r="AX181" s="201"/>
      <c r="AY181" s="641">
        <f>SUM(AY182:AY185)</f>
        <v>0</v>
      </c>
      <c r="AZ181" s="622"/>
      <c r="BA181" s="38">
        <f>SUM(BA182:BA185)</f>
        <v>0</v>
      </c>
      <c r="BB181" s="622"/>
      <c r="BC181" s="38">
        <f t="shared" ref="BC181:BE181" si="1100">SUM(BC182:BC185)</f>
        <v>0</v>
      </c>
      <c r="BD181" s="622"/>
      <c r="BE181" s="38">
        <f t="shared" si="1100"/>
        <v>0</v>
      </c>
      <c r="BF181" s="631"/>
      <c r="BG181" s="201"/>
      <c r="BH181" s="39"/>
      <c r="BI181" s="39"/>
      <c r="BJ181" s="39"/>
      <c r="BK181" s="39"/>
      <c r="BL181" s="39"/>
      <c r="BM181" s="39"/>
      <c r="BN181" s="39"/>
      <c r="BO181" s="39"/>
      <c r="BP181" s="39"/>
    </row>
    <row r="182" spans="1:68">
      <c r="A182" s="182"/>
      <c r="B182" s="73"/>
      <c r="C182" s="69">
        <v>28.1</v>
      </c>
      <c r="D182" s="69"/>
      <c r="E182" s="78" t="s">
        <v>204</v>
      </c>
      <c r="F182" s="69"/>
      <c r="G182" s="70"/>
      <c r="H182" s="20">
        <v>0</v>
      </c>
      <c r="I182" s="20">
        <v>0</v>
      </c>
      <c r="J182" s="20">
        <v>0</v>
      </c>
      <c r="K182" s="20">
        <v>0</v>
      </c>
      <c r="L182" s="20">
        <v>0</v>
      </c>
      <c r="M182" s="20">
        <v>0</v>
      </c>
      <c r="N182" s="20">
        <v>0</v>
      </c>
      <c r="O182" s="20">
        <v>0</v>
      </c>
      <c r="P182" s="20">
        <v>0</v>
      </c>
      <c r="Q182" s="20">
        <v>0</v>
      </c>
      <c r="R182" s="20">
        <v>0</v>
      </c>
      <c r="S182" s="20">
        <v>0</v>
      </c>
      <c r="T182" s="20">
        <v>0</v>
      </c>
      <c r="U182" s="20">
        <v>0</v>
      </c>
      <c r="V182" s="20">
        <v>0</v>
      </c>
      <c r="W182" s="20">
        <v>0</v>
      </c>
      <c r="X182" s="20">
        <v>0</v>
      </c>
      <c r="Y182" s="20">
        <v>0</v>
      </c>
      <c r="Z182" s="20">
        <v>0</v>
      </c>
      <c r="AA182" s="20">
        <v>0</v>
      </c>
      <c r="AB182" s="20">
        <v>0</v>
      </c>
      <c r="AC182" s="20">
        <v>0</v>
      </c>
      <c r="AD182" s="20">
        <v>0</v>
      </c>
      <c r="AE182" s="20">
        <v>0</v>
      </c>
      <c r="AF182" s="20">
        <v>0</v>
      </c>
      <c r="AG182" s="20">
        <v>0</v>
      </c>
      <c r="AH182" s="20">
        <v>0</v>
      </c>
      <c r="AI182" s="20">
        <v>0</v>
      </c>
      <c r="AJ182" s="20">
        <v>0</v>
      </c>
      <c r="AK182" s="20">
        <v>0</v>
      </c>
      <c r="AL182" s="20">
        <v>0</v>
      </c>
      <c r="AM182" s="20">
        <v>0</v>
      </c>
      <c r="AN182" s="20">
        <v>0</v>
      </c>
      <c r="AO182" s="20">
        <v>0</v>
      </c>
      <c r="AP182" s="20">
        <v>0</v>
      </c>
      <c r="AQ182" s="20">
        <v>0</v>
      </c>
      <c r="AR182" s="20">
        <v>0</v>
      </c>
      <c r="AS182" s="20">
        <v>0</v>
      </c>
      <c r="AT182" s="20">
        <v>0</v>
      </c>
      <c r="AU182" s="20">
        <v>0</v>
      </c>
      <c r="AV182" s="20">
        <f t="shared" si="1049"/>
        <v>0</v>
      </c>
      <c r="AW182" s="638"/>
      <c r="AX182" s="187"/>
      <c r="AY182" s="602">
        <v>0</v>
      </c>
      <c r="AZ182" s="624"/>
      <c r="BA182" s="20">
        <v>0</v>
      </c>
      <c r="BB182" s="624"/>
      <c r="BC182" s="20">
        <v>0</v>
      </c>
      <c r="BD182" s="624"/>
      <c r="BE182" s="20">
        <v>0</v>
      </c>
      <c r="BF182" s="633"/>
      <c r="BG182" s="187"/>
      <c r="BH182" s="40"/>
      <c r="BI182" s="40"/>
      <c r="BJ182" s="40"/>
      <c r="BK182" s="40"/>
      <c r="BL182" s="40"/>
      <c r="BM182" s="40"/>
      <c r="BN182" s="40"/>
      <c r="BO182" s="40"/>
      <c r="BP182" s="40"/>
    </row>
    <row r="183" spans="1:68">
      <c r="A183" s="182"/>
      <c r="B183" s="73"/>
      <c r="C183" s="69">
        <v>28.2</v>
      </c>
      <c r="D183" s="69"/>
      <c r="E183" s="78" t="s">
        <v>205</v>
      </c>
      <c r="F183" s="69"/>
      <c r="G183" s="70"/>
      <c r="H183" s="20">
        <v>0</v>
      </c>
      <c r="I183" s="20">
        <v>0</v>
      </c>
      <c r="J183" s="20">
        <v>0</v>
      </c>
      <c r="K183" s="20">
        <v>0</v>
      </c>
      <c r="L183" s="20">
        <v>0</v>
      </c>
      <c r="M183" s="20">
        <v>0</v>
      </c>
      <c r="N183" s="20">
        <v>0</v>
      </c>
      <c r="O183" s="20">
        <v>0</v>
      </c>
      <c r="P183" s="20">
        <v>0</v>
      </c>
      <c r="Q183" s="20">
        <v>0</v>
      </c>
      <c r="R183" s="20">
        <v>0</v>
      </c>
      <c r="S183" s="20">
        <v>0</v>
      </c>
      <c r="T183" s="20">
        <v>0</v>
      </c>
      <c r="U183" s="20">
        <v>0</v>
      </c>
      <c r="V183" s="20">
        <v>0</v>
      </c>
      <c r="W183" s="20">
        <v>0</v>
      </c>
      <c r="X183" s="20">
        <v>0</v>
      </c>
      <c r="Y183" s="20">
        <v>0</v>
      </c>
      <c r="Z183" s="20">
        <v>0</v>
      </c>
      <c r="AA183" s="20">
        <v>0</v>
      </c>
      <c r="AB183" s="20">
        <v>0</v>
      </c>
      <c r="AC183" s="20">
        <v>0</v>
      </c>
      <c r="AD183" s="20">
        <v>0</v>
      </c>
      <c r="AE183" s="20">
        <v>0</v>
      </c>
      <c r="AF183" s="20">
        <v>0</v>
      </c>
      <c r="AG183" s="20">
        <v>0</v>
      </c>
      <c r="AH183" s="20">
        <v>0</v>
      </c>
      <c r="AI183" s="20">
        <v>0</v>
      </c>
      <c r="AJ183" s="20">
        <v>0</v>
      </c>
      <c r="AK183" s="20">
        <v>0</v>
      </c>
      <c r="AL183" s="20">
        <v>0</v>
      </c>
      <c r="AM183" s="20">
        <v>0</v>
      </c>
      <c r="AN183" s="20">
        <v>0</v>
      </c>
      <c r="AO183" s="20">
        <v>0</v>
      </c>
      <c r="AP183" s="20">
        <v>0</v>
      </c>
      <c r="AQ183" s="20">
        <v>0</v>
      </c>
      <c r="AR183" s="20">
        <v>0</v>
      </c>
      <c r="AS183" s="20">
        <v>0</v>
      </c>
      <c r="AT183" s="20">
        <v>0</v>
      </c>
      <c r="AU183" s="20">
        <v>0</v>
      </c>
      <c r="AV183" s="20">
        <f t="shared" si="1049"/>
        <v>0</v>
      </c>
      <c r="AW183" s="638"/>
      <c r="AX183" s="187"/>
      <c r="AY183" s="602">
        <v>0</v>
      </c>
      <c r="AZ183" s="624"/>
      <c r="BA183" s="20">
        <v>0</v>
      </c>
      <c r="BB183" s="624"/>
      <c r="BC183" s="20">
        <v>0</v>
      </c>
      <c r="BD183" s="624"/>
      <c r="BE183" s="20">
        <v>0</v>
      </c>
      <c r="BF183" s="633"/>
      <c r="BG183" s="187"/>
      <c r="BH183" s="40"/>
      <c r="BI183" s="40"/>
      <c r="BJ183" s="40"/>
      <c r="BK183" s="40"/>
      <c r="BL183" s="40"/>
      <c r="BM183" s="40"/>
      <c r="BN183" s="40"/>
      <c r="BO183" s="40"/>
      <c r="BP183" s="40"/>
    </row>
    <row r="184" spans="1:68">
      <c r="A184" s="182"/>
      <c r="B184" s="73"/>
      <c r="C184" s="69">
        <v>28.3</v>
      </c>
      <c r="D184" s="69"/>
      <c r="E184" s="78" t="s">
        <v>206</v>
      </c>
      <c r="F184" s="69"/>
      <c r="G184" s="70"/>
      <c r="H184" s="20">
        <v>0</v>
      </c>
      <c r="I184" s="20">
        <v>0</v>
      </c>
      <c r="J184" s="20">
        <v>0</v>
      </c>
      <c r="K184" s="20">
        <v>0</v>
      </c>
      <c r="L184" s="20">
        <v>0</v>
      </c>
      <c r="M184" s="20">
        <v>0</v>
      </c>
      <c r="N184" s="20">
        <v>0</v>
      </c>
      <c r="O184" s="20">
        <v>0</v>
      </c>
      <c r="P184" s="20">
        <v>0</v>
      </c>
      <c r="Q184" s="20">
        <v>0</v>
      </c>
      <c r="R184" s="20">
        <v>0</v>
      </c>
      <c r="S184" s="20">
        <v>0</v>
      </c>
      <c r="T184" s="20">
        <v>0</v>
      </c>
      <c r="U184" s="20">
        <v>0</v>
      </c>
      <c r="V184" s="20">
        <v>0</v>
      </c>
      <c r="W184" s="20">
        <v>0</v>
      </c>
      <c r="X184" s="20">
        <v>0</v>
      </c>
      <c r="Y184" s="20">
        <v>0</v>
      </c>
      <c r="Z184" s="20">
        <v>0</v>
      </c>
      <c r="AA184" s="20">
        <v>0</v>
      </c>
      <c r="AB184" s="20">
        <v>0</v>
      </c>
      <c r="AC184" s="20">
        <v>0</v>
      </c>
      <c r="AD184" s="20">
        <v>0</v>
      </c>
      <c r="AE184" s="20">
        <v>0</v>
      </c>
      <c r="AF184" s="20">
        <v>0</v>
      </c>
      <c r="AG184" s="20">
        <v>0</v>
      </c>
      <c r="AH184" s="20">
        <v>0</v>
      </c>
      <c r="AI184" s="20">
        <v>0</v>
      </c>
      <c r="AJ184" s="20">
        <v>0</v>
      </c>
      <c r="AK184" s="20">
        <v>0</v>
      </c>
      <c r="AL184" s="20">
        <v>0</v>
      </c>
      <c r="AM184" s="20">
        <v>0</v>
      </c>
      <c r="AN184" s="20">
        <v>0</v>
      </c>
      <c r="AO184" s="20">
        <v>0</v>
      </c>
      <c r="AP184" s="20">
        <v>0</v>
      </c>
      <c r="AQ184" s="20">
        <v>0</v>
      </c>
      <c r="AR184" s="20">
        <v>0</v>
      </c>
      <c r="AS184" s="20">
        <v>0</v>
      </c>
      <c r="AT184" s="20">
        <v>0</v>
      </c>
      <c r="AU184" s="20">
        <v>0</v>
      </c>
      <c r="AV184" s="20">
        <f t="shared" si="1049"/>
        <v>0</v>
      </c>
      <c r="AW184" s="638"/>
      <c r="AX184" s="187"/>
      <c r="AY184" s="602">
        <v>0</v>
      </c>
      <c r="AZ184" s="624"/>
      <c r="BA184" s="20">
        <v>0</v>
      </c>
      <c r="BB184" s="624"/>
      <c r="BC184" s="20">
        <v>0</v>
      </c>
      <c r="BD184" s="624"/>
      <c r="BE184" s="20">
        <v>0</v>
      </c>
      <c r="BF184" s="633"/>
      <c r="BG184" s="187"/>
      <c r="BH184" s="40"/>
      <c r="BI184" s="40"/>
      <c r="BJ184" s="40"/>
      <c r="BK184" s="40"/>
      <c r="BL184" s="40"/>
      <c r="BM184" s="40"/>
      <c r="BN184" s="40"/>
      <c r="BO184" s="40"/>
      <c r="BP184" s="40"/>
    </row>
    <row r="185" spans="1:68">
      <c r="A185" s="182"/>
      <c r="B185" s="73"/>
      <c r="C185" s="69">
        <v>28.4</v>
      </c>
      <c r="D185" s="69"/>
      <c r="E185" s="78" t="s">
        <v>207</v>
      </c>
      <c r="F185" s="69"/>
      <c r="G185" s="70"/>
      <c r="H185" s="20">
        <v>0</v>
      </c>
      <c r="I185" s="20">
        <v>0</v>
      </c>
      <c r="J185" s="20">
        <v>0</v>
      </c>
      <c r="K185" s="20">
        <v>0</v>
      </c>
      <c r="L185" s="20">
        <v>0</v>
      </c>
      <c r="M185" s="20">
        <v>0</v>
      </c>
      <c r="N185" s="20">
        <v>0</v>
      </c>
      <c r="O185" s="20">
        <v>0</v>
      </c>
      <c r="P185" s="20">
        <v>0</v>
      </c>
      <c r="Q185" s="20">
        <v>0</v>
      </c>
      <c r="R185" s="20">
        <v>0</v>
      </c>
      <c r="S185" s="20">
        <v>0</v>
      </c>
      <c r="T185" s="20">
        <v>0</v>
      </c>
      <c r="U185" s="20">
        <v>0</v>
      </c>
      <c r="V185" s="20">
        <v>0</v>
      </c>
      <c r="W185" s="20">
        <v>0</v>
      </c>
      <c r="X185" s="20">
        <v>0</v>
      </c>
      <c r="Y185" s="20">
        <v>0</v>
      </c>
      <c r="Z185" s="20">
        <v>0</v>
      </c>
      <c r="AA185" s="20">
        <v>0</v>
      </c>
      <c r="AB185" s="20">
        <v>0</v>
      </c>
      <c r="AC185" s="20">
        <v>0</v>
      </c>
      <c r="AD185" s="20">
        <v>0</v>
      </c>
      <c r="AE185" s="20">
        <v>0</v>
      </c>
      <c r="AF185" s="20">
        <v>0</v>
      </c>
      <c r="AG185" s="20">
        <v>0</v>
      </c>
      <c r="AH185" s="20">
        <v>0</v>
      </c>
      <c r="AI185" s="20">
        <v>0</v>
      </c>
      <c r="AJ185" s="20">
        <v>0</v>
      </c>
      <c r="AK185" s="20">
        <v>0</v>
      </c>
      <c r="AL185" s="20">
        <v>0</v>
      </c>
      <c r="AM185" s="20">
        <v>0</v>
      </c>
      <c r="AN185" s="20">
        <v>0</v>
      </c>
      <c r="AO185" s="20">
        <v>0</v>
      </c>
      <c r="AP185" s="20">
        <v>0</v>
      </c>
      <c r="AQ185" s="20">
        <v>0</v>
      </c>
      <c r="AR185" s="20">
        <v>0</v>
      </c>
      <c r="AS185" s="20">
        <v>0</v>
      </c>
      <c r="AT185" s="20">
        <v>0</v>
      </c>
      <c r="AU185" s="20">
        <v>0</v>
      </c>
      <c r="AV185" s="20">
        <f t="shared" si="1049"/>
        <v>0</v>
      </c>
      <c r="AW185" s="638"/>
      <c r="AX185" s="187"/>
      <c r="AY185" s="602">
        <v>0</v>
      </c>
      <c r="AZ185" s="624"/>
      <c r="BA185" s="20">
        <v>0</v>
      </c>
      <c r="BB185" s="624"/>
      <c r="BC185" s="20">
        <v>0</v>
      </c>
      <c r="BD185" s="624"/>
      <c r="BE185" s="20">
        <v>0</v>
      </c>
      <c r="BF185" s="633"/>
      <c r="BG185" s="187"/>
      <c r="BH185" s="40"/>
      <c r="BI185" s="40"/>
      <c r="BJ185" s="40"/>
      <c r="BK185" s="40"/>
      <c r="BL185" s="40"/>
      <c r="BM185" s="40"/>
      <c r="BN185" s="40"/>
      <c r="BO185" s="40"/>
      <c r="BP185" s="40"/>
    </row>
    <row r="186" spans="1:68" ht="15">
      <c r="A186" s="182"/>
      <c r="B186" s="71">
        <v>29</v>
      </c>
      <c r="C186" s="65"/>
      <c r="D186" s="91" t="s">
        <v>208</v>
      </c>
      <c r="E186" s="65"/>
      <c r="F186" s="65"/>
      <c r="G186" s="66"/>
      <c r="H186" s="38">
        <f>SUM(H187:H188)</f>
        <v>0</v>
      </c>
      <c r="I186" s="38">
        <f t="shared" ref="I186:AU186" si="1101">SUM(I187:I188)</f>
        <v>0</v>
      </c>
      <c r="J186" s="38">
        <f t="shared" si="1101"/>
        <v>0</v>
      </c>
      <c r="K186" s="38">
        <f t="shared" si="1101"/>
        <v>0</v>
      </c>
      <c r="L186" s="38">
        <f t="shared" si="1101"/>
        <v>0</v>
      </c>
      <c r="M186" s="38">
        <f t="shared" si="1101"/>
        <v>0</v>
      </c>
      <c r="N186" s="38">
        <f t="shared" si="1101"/>
        <v>0</v>
      </c>
      <c r="O186" s="38">
        <f t="shared" si="1101"/>
        <v>0</v>
      </c>
      <c r="P186" s="38">
        <f t="shared" si="1101"/>
        <v>0</v>
      </c>
      <c r="Q186" s="38">
        <f t="shared" si="1101"/>
        <v>0</v>
      </c>
      <c r="R186" s="38">
        <f t="shared" si="1101"/>
        <v>0</v>
      </c>
      <c r="S186" s="38">
        <f t="shared" si="1101"/>
        <v>0</v>
      </c>
      <c r="T186" s="38">
        <f t="shared" si="1101"/>
        <v>0</v>
      </c>
      <c r="U186" s="38">
        <f t="shared" si="1101"/>
        <v>0</v>
      </c>
      <c r="V186" s="38">
        <f t="shared" si="1101"/>
        <v>0</v>
      </c>
      <c r="W186" s="38">
        <f t="shared" si="1101"/>
        <v>0</v>
      </c>
      <c r="X186" s="38">
        <f t="shared" si="1101"/>
        <v>0</v>
      </c>
      <c r="Y186" s="38">
        <f t="shared" si="1101"/>
        <v>0</v>
      </c>
      <c r="Z186" s="38">
        <f t="shared" si="1101"/>
        <v>0</v>
      </c>
      <c r="AA186" s="38">
        <f t="shared" si="1101"/>
        <v>0</v>
      </c>
      <c r="AB186" s="38">
        <f t="shared" si="1101"/>
        <v>0</v>
      </c>
      <c r="AC186" s="38">
        <f t="shared" si="1101"/>
        <v>0</v>
      </c>
      <c r="AD186" s="38">
        <f t="shared" si="1101"/>
        <v>0</v>
      </c>
      <c r="AE186" s="38">
        <f t="shared" si="1101"/>
        <v>0</v>
      </c>
      <c r="AF186" s="38">
        <f t="shared" si="1101"/>
        <v>0</v>
      </c>
      <c r="AG186" s="38">
        <f t="shared" si="1101"/>
        <v>0</v>
      </c>
      <c r="AH186" s="38">
        <f t="shared" si="1101"/>
        <v>0</v>
      </c>
      <c r="AI186" s="38">
        <f t="shared" si="1101"/>
        <v>0</v>
      </c>
      <c r="AJ186" s="38">
        <f t="shared" si="1101"/>
        <v>0</v>
      </c>
      <c r="AK186" s="38">
        <f t="shared" si="1101"/>
        <v>0</v>
      </c>
      <c r="AL186" s="38">
        <f t="shared" si="1101"/>
        <v>0</v>
      </c>
      <c r="AM186" s="38">
        <f t="shared" si="1101"/>
        <v>0</v>
      </c>
      <c r="AN186" s="38">
        <f t="shared" si="1101"/>
        <v>0</v>
      </c>
      <c r="AO186" s="38">
        <f t="shared" si="1101"/>
        <v>0</v>
      </c>
      <c r="AP186" s="38">
        <f t="shared" si="1101"/>
        <v>0</v>
      </c>
      <c r="AQ186" s="38">
        <f t="shared" si="1101"/>
        <v>0</v>
      </c>
      <c r="AR186" s="38">
        <f t="shared" si="1101"/>
        <v>0</v>
      </c>
      <c r="AS186" s="38">
        <f t="shared" si="1101"/>
        <v>0</v>
      </c>
      <c r="AT186" s="38">
        <f t="shared" si="1101"/>
        <v>0</v>
      </c>
      <c r="AU186" s="38">
        <f t="shared" si="1101"/>
        <v>0</v>
      </c>
      <c r="AV186" s="38">
        <f t="shared" si="1049"/>
        <v>0</v>
      </c>
      <c r="AW186" s="578"/>
      <c r="AX186" s="201"/>
      <c r="AY186" s="641">
        <f>SUM(AY187:AY188)</f>
        <v>0</v>
      </c>
      <c r="AZ186" s="622"/>
      <c r="BA186" s="38">
        <f>SUM(BA187:BA188)</f>
        <v>0</v>
      </c>
      <c r="BB186" s="622"/>
      <c r="BC186" s="38">
        <f t="shared" ref="BC186:BE186" si="1102">SUM(BC187:BC188)</f>
        <v>0</v>
      </c>
      <c r="BD186" s="622"/>
      <c r="BE186" s="38">
        <f t="shared" si="1102"/>
        <v>0</v>
      </c>
      <c r="BF186" s="631"/>
      <c r="BG186" s="201"/>
      <c r="BH186" s="39"/>
      <c r="BI186" s="39"/>
      <c r="BJ186" s="39"/>
      <c r="BK186" s="39"/>
      <c r="BL186" s="39"/>
      <c r="BM186" s="39"/>
      <c r="BN186" s="39"/>
      <c r="BO186" s="39"/>
      <c r="BP186" s="39"/>
    </row>
    <row r="187" spans="1:68">
      <c r="A187" s="182"/>
      <c r="B187" s="73"/>
      <c r="C187" s="69">
        <v>29.1</v>
      </c>
      <c r="D187" s="69"/>
      <c r="E187" s="78" t="s">
        <v>209</v>
      </c>
      <c r="F187" s="69"/>
      <c r="G187" s="70"/>
      <c r="H187" s="20">
        <v>0</v>
      </c>
      <c r="I187" s="20">
        <v>0</v>
      </c>
      <c r="J187" s="20">
        <v>0</v>
      </c>
      <c r="K187" s="20">
        <v>0</v>
      </c>
      <c r="L187" s="20">
        <v>0</v>
      </c>
      <c r="M187" s="20">
        <v>0</v>
      </c>
      <c r="N187" s="20">
        <v>0</v>
      </c>
      <c r="O187" s="20">
        <v>0</v>
      </c>
      <c r="P187" s="20">
        <v>0</v>
      </c>
      <c r="Q187" s="20">
        <v>0</v>
      </c>
      <c r="R187" s="20">
        <v>0</v>
      </c>
      <c r="S187" s="20">
        <v>0</v>
      </c>
      <c r="T187" s="20">
        <v>0</v>
      </c>
      <c r="U187" s="20">
        <v>0</v>
      </c>
      <c r="V187" s="20">
        <v>0</v>
      </c>
      <c r="W187" s="20">
        <v>0</v>
      </c>
      <c r="X187" s="20">
        <v>0</v>
      </c>
      <c r="Y187" s="20">
        <v>0</v>
      </c>
      <c r="Z187" s="20">
        <v>0</v>
      </c>
      <c r="AA187" s="20">
        <v>0</v>
      </c>
      <c r="AB187" s="20">
        <v>0</v>
      </c>
      <c r="AC187" s="20">
        <v>0</v>
      </c>
      <c r="AD187" s="20">
        <v>0</v>
      </c>
      <c r="AE187" s="20">
        <v>0</v>
      </c>
      <c r="AF187" s="20">
        <v>0</v>
      </c>
      <c r="AG187" s="20">
        <v>0</v>
      </c>
      <c r="AH187" s="20">
        <v>0</v>
      </c>
      <c r="AI187" s="20">
        <v>0</v>
      </c>
      <c r="AJ187" s="20">
        <v>0</v>
      </c>
      <c r="AK187" s="20">
        <v>0</v>
      </c>
      <c r="AL187" s="20">
        <v>0</v>
      </c>
      <c r="AM187" s="20">
        <v>0</v>
      </c>
      <c r="AN187" s="20">
        <v>0</v>
      </c>
      <c r="AO187" s="20">
        <v>0</v>
      </c>
      <c r="AP187" s="20">
        <v>0</v>
      </c>
      <c r="AQ187" s="20">
        <v>0</v>
      </c>
      <c r="AR187" s="20">
        <v>0</v>
      </c>
      <c r="AS187" s="20">
        <v>0</v>
      </c>
      <c r="AT187" s="20">
        <v>0</v>
      </c>
      <c r="AU187" s="20">
        <v>0</v>
      </c>
      <c r="AV187" s="20">
        <f t="shared" si="1049"/>
        <v>0</v>
      </c>
      <c r="AW187" s="638"/>
      <c r="AX187" s="187"/>
      <c r="AY187" s="602">
        <v>0</v>
      </c>
      <c r="AZ187" s="624"/>
      <c r="BA187" s="20">
        <v>0</v>
      </c>
      <c r="BB187" s="624"/>
      <c r="BC187" s="20">
        <v>0</v>
      </c>
      <c r="BD187" s="624"/>
      <c r="BE187" s="20">
        <v>0</v>
      </c>
      <c r="BF187" s="633"/>
      <c r="BG187" s="187"/>
      <c r="BH187" s="40"/>
      <c r="BI187" s="40"/>
      <c r="BJ187" s="40"/>
      <c r="BK187" s="40"/>
      <c r="BL187" s="40"/>
      <c r="BM187" s="40"/>
      <c r="BN187" s="40"/>
      <c r="BO187" s="40"/>
      <c r="BP187" s="40"/>
    </row>
    <row r="188" spans="1:68">
      <c r="A188" s="182"/>
      <c r="B188" s="73"/>
      <c r="C188" s="69">
        <v>29.2</v>
      </c>
      <c r="D188" s="69"/>
      <c r="E188" s="78" t="s">
        <v>210</v>
      </c>
      <c r="F188" s="69"/>
      <c r="G188" s="70"/>
      <c r="H188" s="20">
        <v>0</v>
      </c>
      <c r="I188" s="20">
        <v>0</v>
      </c>
      <c r="J188" s="20">
        <v>0</v>
      </c>
      <c r="K188" s="20">
        <v>0</v>
      </c>
      <c r="L188" s="20">
        <v>0</v>
      </c>
      <c r="M188" s="20">
        <v>0</v>
      </c>
      <c r="N188" s="20">
        <v>0</v>
      </c>
      <c r="O188" s="20">
        <v>0</v>
      </c>
      <c r="P188" s="20">
        <v>0</v>
      </c>
      <c r="Q188" s="20">
        <v>0</v>
      </c>
      <c r="R188" s="20">
        <v>0</v>
      </c>
      <c r="S188" s="20">
        <v>0</v>
      </c>
      <c r="T188" s="20">
        <v>0</v>
      </c>
      <c r="U188" s="20">
        <v>0</v>
      </c>
      <c r="V188" s="20">
        <v>0</v>
      </c>
      <c r="W188" s="20">
        <v>0</v>
      </c>
      <c r="X188" s="20">
        <v>0</v>
      </c>
      <c r="Y188" s="20">
        <v>0</v>
      </c>
      <c r="Z188" s="20">
        <v>0</v>
      </c>
      <c r="AA188" s="20">
        <v>0</v>
      </c>
      <c r="AB188" s="20">
        <v>0</v>
      </c>
      <c r="AC188" s="20">
        <v>0</v>
      </c>
      <c r="AD188" s="20">
        <v>0</v>
      </c>
      <c r="AE188" s="20">
        <v>0</v>
      </c>
      <c r="AF188" s="20">
        <v>0</v>
      </c>
      <c r="AG188" s="20">
        <v>0</v>
      </c>
      <c r="AH188" s="20">
        <v>0</v>
      </c>
      <c r="AI188" s="20">
        <v>0</v>
      </c>
      <c r="AJ188" s="20">
        <v>0</v>
      </c>
      <c r="AK188" s="20">
        <v>0</v>
      </c>
      <c r="AL188" s="20">
        <v>0</v>
      </c>
      <c r="AM188" s="20">
        <v>0</v>
      </c>
      <c r="AN188" s="20">
        <v>0</v>
      </c>
      <c r="AO188" s="20">
        <v>0</v>
      </c>
      <c r="AP188" s="20">
        <v>0</v>
      </c>
      <c r="AQ188" s="20">
        <v>0</v>
      </c>
      <c r="AR188" s="20">
        <v>0</v>
      </c>
      <c r="AS188" s="20">
        <v>0</v>
      </c>
      <c r="AT188" s="20">
        <v>0</v>
      </c>
      <c r="AU188" s="20">
        <v>0</v>
      </c>
      <c r="AV188" s="20">
        <f t="shared" si="1049"/>
        <v>0</v>
      </c>
      <c r="AW188" s="638"/>
      <c r="AX188" s="187"/>
      <c r="AY188" s="602">
        <v>0</v>
      </c>
      <c r="AZ188" s="624"/>
      <c r="BA188" s="20">
        <v>0</v>
      </c>
      <c r="BB188" s="624"/>
      <c r="BC188" s="20">
        <v>0</v>
      </c>
      <c r="BD188" s="624"/>
      <c r="BE188" s="20">
        <v>0</v>
      </c>
      <c r="BF188" s="633"/>
      <c r="BG188" s="187"/>
      <c r="BH188" s="40"/>
      <c r="BI188" s="40"/>
      <c r="BJ188" s="40"/>
      <c r="BK188" s="40"/>
      <c r="BL188" s="40"/>
      <c r="BM188" s="40"/>
      <c r="BN188" s="40"/>
      <c r="BO188" s="40"/>
      <c r="BP188" s="40"/>
    </row>
    <row r="189" spans="1:68" ht="15">
      <c r="A189" s="182"/>
      <c r="B189" s="71">
        <v>30</v>
      </c>
      <c r="C189" s="65"/>
      <c r="D189" s="91" t="s">
        <v>211</v>
      </c>
      <c r="E189" s="65"/>
      <c r="F189" s="65"/>
      <c r="G189" s="66"/>
      <c r="H189" s="38">
        <f>H190</f>
        <v>0</v>
      </c>
      <c r="I189" s="38">
        <f t="shared" ref="I189:AU189" si="1103">I190</f>
        <v>0</v>
      </c>
      <c r="J189" s="38">
        <f t="shared" si="1103"/>
        <v>0</v>
      </c>
      <c r="K189" s="38">
        <f t="shared" si="1103"/>
        <v>0</v>
      </c>
      <c r="L189" s="38">
        <f t="shared" si="1103"/>
        <v>0</v>
      </c>
      <c r="M189" s="38">
        <f t="shared" si="1103"/>
        <v>0</v>
      </c>
      <c r="N189" s="38">
        <f t="shared" si="1103"/>
        <v>0</v>
      </c>
      <c r="O189" s="38">
        <f t="shared" si="1103"/>
        <v>0</v>
      </c>
      <c r="P189" s="38">
        <f t="shared" si="1103"/>
        <v>0</v>
      </c>
      <c r="Q189" s="38">
        <f t="shared" si="1103"/>
        <v>0</v>
      </c>
      <c r="R189" s="38">
        <f t="shared" si="1103"/>
        <v>0</v>
      </c>
      <c r="S189" s="38">
        <f t="shared" si="1103"/>
        <v>0</v>
      </c>
      <c r="T189" s="38">
        <f t="shared" si="1103"/>
        <v>0</v>
      </c>
      <c r="U189" s="38">
        <f t="shared" si="1103"/>
        <v>0</v>
      </c>
      <c r="V189" s="38">
        <f t="shared" si="1103"/>
        <v>0</v>
      </c>
      <c r="W189" s="38">
        <f t="shared" si="1103"/>
        <v>0</v>
      </c>
      <c r="X189" s="38">
        <f t="shared" si="1103"/>
        <v>0</v>
      </c>
      <c r="Y189" s="38">
        <f t="shared" si="1103"/>
        <v>0</v>
      </c>
      <c r="Z189" s="38">
        <f t="shared" si="1103"/>
        <v>0</v>
      </c>
      <c r="AA189" s="38">
        <f t="shared" si="1103"/>
        <v>0</v>
      </c>
      <c r="AB189" s="38">
        <f t="shared" si="1103"/>
        <v>0</v>
      </c>
      <c r="AC189" s="38">
        <f t="shared" si="1103"/>
        <v>0</v>
      </c>
      <c r="AD189" s="38">
        <f t="shared" si="1103"/>
        <v>0</v>
      </c>
      <c r="AE189" s="38">
        <f t="shared" si="1103"/>
        <v>0</v>
      </c>
      <c r="AF189" s="38">
        <f t="shared" si="1103"/>
        <v>0</v>
      </c>
      <c r="AG189" s="38">
        <f t="shared" si="1103"/>
        <v>0</v>
      </c>
      <c r="AH189" s="38">
        <f t="shared" si="1103"/>
        <v>0</v>
      </c>
      <c r="AI189" s="38">
        <f t="shared" si="1103"/>
        <v>0</v>
      </c>
      <c r="AJ189" s="38">
        <f t="shared" si="1103"/>
        <v>0</v>
      </c>
      <c r="AK189" s="38">
        <f t="shared" si="1103"/>
        <v>0</v>
      </c>
      <c r="AL189" s="38">
        <f t="shared" si="1103"/>
        <v>0</v>
      </c>
      <c r="AM189" s="38">
        <f t="shared" si="1103"/>
        <v>0</v>
      </c>
      <c r="AN189" s="38">
        <f t="shared" si="1103"/>
        <v>0</v>
      </c>
      <c r="AO189" s="38">
        <f t="shared" si="1103"/>
        <v>0</v>
      </c>
      <c r="AP189" s="38">
        <f t="shared" si="1103"/>
        <v>0</v>
      </c>
      <c r="AQ189" s="38">
        <f t="shared" si="1103"/>
        <v>0</v>
      </c>
      <c r="AR189" s="38">
        <f t="shared" si="1103"/>
        <v>0</v>
      </c>
      <c r="AS189" s="38">
        <f t="shared" si="1103"/>
        <v>0</v>
      </c>
      <c r="AT189" s="38">
        <f t="shared" si="1103"/>
        <v>0</v>
      </c>
      <c r="AU189" s="38">
        <f t="shared" si="1103"/>
        <v>0</v>
      </c>
      <c r="AV189" s="38">
        <f t="shared" si="1049"/>
        <v>0</v>
      </c>
      <c r="AW189" s="578"/>
      <c r="AX189" s="201"/>
      <c r="AY189" s="641">
        <f>AY190</f>
        <v>0</v>
      </c>
      <c r="AZ189" s="622"/>
      <c r="BA189" s="38">
        <f>BA190</f>
        <v>0</v>
      </c>
      <c r="BB189" s="622"/>
      <c r="BC189" s="38">
        <f t="shared" ref="BC189:BE189" si="1104">BC190</f>
        <v>0</v>
      </c>
      <c r="BD189" s="622"/>
      <c r="BE189" s="38">
        <f t="shared" si="1104"/>
        <v>0</v>
      </c>
      <c r="BF189" s="631"/>
      <c r="BG189" s="201"/>
      <c r="BH189" s="39"/>
      <c r="BI189" s="39"/>
      <c r="BJ189" s="39"/>
      <c r="BK189" s="39"/>
      <c r="BL189" s="39"/>
      <c r="BM189" s="39"/>
      <c r="BN189" s="39"/>
      <c r="BO189" s="39"/>
      <c r="BP189" s="39"/>
    </row>
    <row r="190" spans="1:68">
      <c r="A190" s="182"/>
      <c r="B190" s="73"/>
      <c r="C190" s="69">
        <v>30.1</v>
      </c>
      <c r="D190" s="69"/>
      <c r="E190" s="78" t="s">
        <v>212</v>
      </c>
      <c r="F190" s="69"/>
      <c r="G190" s="70"/>
      <c r="H190" s="20">
        <v>0</v>
      </c>
      <c r="I190" s="20">
        <v>0</v>
      </c>
      <c r="J190" s="20">
        <v>0</v>
      </c>
      <c r="K190" s="20">
        <v>0</v>
      </c>
      <c r="L190" s="20">
        <v>0</v>
      </c>
      <c r="M190" s="20">
        <v>0</v>
      </c>
      <c r="N190" s="20">
        <v>0</v>
      </c>
      <c r="O190" s="20">
        <v>0</v>
      </c>
      <c r="P190" s="20">
        <v>0</v>
      </c>
      <c r="Q190" s="20">
        <v>0</v>
      </c>
      <c r="R190" s="20">
        <v>0</v>
      </c>
      <c r="S190" s="20">
        <v>0</v>
      </c>
      <c r="T190" s="20">
        <v>0</v>
      </c>
      <c r="U190" s="20">
        <v>0</v>
      </c>
      <c r="V190" s="20">
        <v>0</v>
      </c>
      <c r="W190" s="20">
        <v>0</v>
      </c>
      <c r="X190" s="20">
        <v>0</v>
      </c>
      <c r="Y190" s="20">
        <v>0</v>
      </c>
      <c r="Z190" s="20">
        <v>0</v>
      </c>
      <c r="AA190" s="20">
        <v>0</v>
      </c>
      <c r="AB190" s="20">
        <v>0</v>
      </c>
      <c r="AC190" s="20">
        <v>0</v>
      </c>
      <c r="AD190" s="20">
        <v>0</v>
      </c>
      <c r="AE190" s="20">
        <v>0</v>
      </c>
      <c r="AF190" s="20">
        <v>0</v>
      </c>
      <c r="AG190" s="20">
        <v>0</v>
      </c>
      <c r="AH190" s="20">
        <v>0</v>
      </c>
      <c r="AI190" s="20">
        <v>0</v>
      </c>
      <c r="AJ190" s="20">
        <v>0</v>
      </c>
      <c r="AK190" s="20">
        <v>0</v>
      </c>
      <c r="AL190" s="20">
        <v>0</v>
      </c>
      <c r="AM190" s="20">
        <v>0</v>
      </c>
      <c r="AN190" s="20">
        <v>0</v>
      </c>
      <c r="AO190" s="20">
        <v>0</v>
      </c>
      <c r="AP190" s="20">
        <v>0</v>
      </c>
      <c r="AQ190" s="20">
        <v>0</v>
      </c>
      <c r="AR190" s="20">
        <v>0</v>
      </c>
      <c r="AS190" s="20">
        <v>0</v>
      </c>
      <c r="AT190" s="20">
        <v>0</v>
      </c>
      <c r="AU190" s="20">
        <v>0</v>
      </c>
      <c r="AV190" s="20">
        <f t="shared" si="1049"/>
        <v>0</v>
      </c>
      <c r="AW190" s="638"/>
      <c r="AX190" s="187"/>
      <c r="AY190" s="602">
        <v>0</v>
      </c>
      <c r="AZ190" s="624"/>
      <c r="BA190" s="20">
        <v>0</v>
      </c>
      <c r="BB190" s="624"/>
      <c r="BC190" s="20">
        <v>0</v>
      </c>
      <c r="BD190" s="624"/>
      <c r="BE190" s="20">
        <v>0</v>
      </c>
      <c r="BF190" s="633"/>
      <c r="BG190" s="187"/>
      <c r="BH190" s="40"/>
      <c r="BI190" s="40"/>
      <c r="BJ190" s="40"/>
      <c r="BK190" s="40"/>
      <c r="BL190" s="40"/>
      <c r="BM190" s="40"/>
      <c r="BN190" s="40"/>
      <c r="BO190" s="40"/>
      <c r="BP190" s="40"/>
    </row>
    <row r="191" spans="1:68" ht="15">
      <c r="A191" s="182"/>
      <c r="B191" s="71">
        <v>31</v>
      </c>
      <c r="C191" s="65"/>
      <c r="D191" s="91" t="s">
        <v>213</v>
      </c>
      <c r="E191" s="65"/>
      <c r="F191" s="65"/>
      <c r="G191" s="66"/>
      <c r="H191" s="20">
        <v>0</v>
      </c>
      <c r="I191" s="20">
        <v>0</v>
      </c>
      <c r="J191" s="20">
        <v>0</v>
      </c>
      <c r="K191" s="20">
        <v>0</v>
      </c>
      <c r="L191" s="20">
        <v>0</v>
      </c>
      <c r="M191" s="20">
        <v>0</v>
      </c>
      <c r="N191" s="20">
        <v>0</v>
      </c>
      <c r="O191" s="20">
        <v>0</v>
      </c>
      <c r="P191" s="20">
        <v>0</v>
      </c>
      <c r="Q191" s="20">
        <v>0</v>
      </c>
      <c r="R191" s="20">
        <v>0</v>
      </c>
      <c r="S191" s="20">
        <v>0</v>
      </c>
      <c r="T191" s="20">
        <v>0</v>
      </c>
      <c r="U191" s="20">
        <v>0</v>
      </c>
      <c r="V191" s="20">
        <v>0</v>
      </c>
      <c r="W191" s="20">
        <v>0</v>
      </c>
      <c r="X191" s="20">
        <v>0</v>
      </c>
      <c r="Y191" s="20">
        <v>0</v>
      </c>
      <c r="Z191" s="20">
        <v>0</v>
      </c>
      <c r="AA191" s="20">
        <v>0</v>
      </c>
      <c r="AB191" s="20">
        <v>0</v>
      </c>
      <c r="AC191" s="20">
        <v>0</v>
      </c>
      <c r="AD191" s="20">
        <v>0</v>
      </c>
      <c r="AE191" s="20">
        <v>0</v>
      </c>
      <c r="AF191" s="20">
        <v>0</v>
      </c>
      <c r="AG191" s="20">
        <v>0</v>
      </c>
      <c r="AH191" s="20">
        <v>0</v>
      </c>
      <c r="AI191" s="20">
        <v>0</v>
      </c>
      <c r="AJ191" s="20">
        <v>0</v>
      </c>
      <c r="AK191" s="20">
        <v>0</v>
      </c>
      <c r="AL191" s="20">
        <v>0</v>
      </c>
      <c r="AM191" s="20">
        <v>0</v>
      </c>
      <c r="AN191" s="20">
        <v>0</v>
      </c>
      <c r="AO191" s="20">
        <v>0</v>
      </c>
      <c r="AP191" s="20">
        <v>0</v>
      </c>
      <c r="AQ191" s="20">
        <v>0</v>
      </c>
      <c r="AR191" s="20">
        <v>0</v>
      </c>
      <c r="AS191" s="20">
        <v>0</v>
      </c>
      <c r="AT191" s="20">
        <v>0</v>
      </c>
      <c r="AU191" s="20">
        <v>0</v>
      </c>
      <c r="AV191" s="20">
        <f t="shared" si="1049"/>
        <v>0</v>
      </c>
      <c r="AW191" s="638"/>
      <c r="AX191" s="187"/>
      <c r="AY191" s="602">
        <v>0</v>
      </c>
      <c r="AZ191" s="624"/>
      <c r="BA191" s="20">
        <v>0</v>
      </c>
      <c r="BB191" s="624"/>
      <c r="BC191" s="20">
        <v>0</v>
      </c>
      <c r="BD191" s="624"/>
      <c r="BE191" s="20">
        <v>0</v>
      </c>
      <c r="BF191" s="633"/>
      <c r="BG191" s="187"/>
      <c r="BH191" s="40"/>
      <c r="BI191" s="40"/>
      <c r="BJ191" s="40"/>
      <c r="BK191" s="40"/>
      <c r="BL191" s="40"/>
      <c r="BM191" s="40"/>
      <c r="BN191" s="40"/>
      <c r="BO191" s="40"/>
      <c r="BP191" s="40"/>
    </row>
    <row r="192" spans="1:68" ht="15">
      <c r="A192" s="182"/>
      <c r="B192" s="71">
        <v>32</v>
      </c>
      <c r="C192" s="65"/>
      <c r="D192" s="91" t="s">
        <v>214</v>
      </c>
      <c r="E192" s="65"/>
      <c r="F192" s="65"/>
      <c r="G192" s="66"/>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f t="shared" si="1049"/>
        <v>0</v>
      </c>
      <c r="AW192" s="636"/>
      <c r="AX192" s="187"/>
      <c r="AY192" s="644"/>
      <c r="AZ192" s="625"/>
      <c r="BA192" s="41"/>
      <c r="BB192" s="625"/>
      <c r="BC192" s="41"/>
      <c r="BD192" s="625"/>
      <c r="BE192" s="41"/>
      <c r="BF192" s="623"/>
      <c r="BG192" s="187"/>
      <c r="BH192" s="40"/>
      <c r="BI192" s="40"/>
      <c r="BJ192" s="40"/>
      <c r="BK192" s="40"/>
      <c r="BL192" s="40"/>
      <c r="BM192" s="40"/>
      <c r="BN192" s="40"/>
      <c r="BO192" s="40"/>
      <c r="BP192" s="40"/>
    </row>
    <row r="193" spans="1:68" ht="15">
      <c r="A193" s="182"/>
      <c r="B193" s="71">
        <v>33</v>
      </c>
      <c r="C193" s="65"/>
      <c r="D193" s="91" t="s">
        <v>215</v>
      </c>
      <c r="E193" s="65"/>
      <c r="F193" s="65"/>
      <c r="G193" s="66"/>
      <c r="H193" s="20">
        <v>0</v>
      </c>
      <c r="I193" s="20">
        <v>0</v>
      </c>
      <c r="J193" s="20">
        <v>0</v>
      </c>
      <c r="K193" s="20">
        <v>0</v>
      </c>
      <c r="L193" s="20">
        <v>0</v>
      </c>
      <c r="M193" s="20">
        <v>0</v>
      </c>
      <c r="N193" s="20">
        <v>0</v>
      </c>
      <c r="O193" s="20">
        <v>0</v>
      </c>
      <c r="P193" s="20">
        <v>0</v>
      </c>
      <c r="Q193" s="20">
        <v>0</v>
      </c>
      <c r="R193" s="20">
        <v>0</v>
      </c>
      <c r="S193" s="20">
        <v>0</v>
      </c>
      <c r="T193" s="20">
        <v>0</v>
      </c>
      <c r="U193" s="20">
        <v>0</v>
      </c>
      <c r="V193" s="20">
        <v>0</v>
      </c>
      <c r="W193" s="20">
        <v>0</v>
      </c>
      <c r="X193" s="20">
        <v>0</v>
      </c>
      <c r="Y193" s="20">
        <v>0</v>
      </c>
      <c r="Z193" s="20">
        <v>0</v>
      </c>
      <c r="AA193" s="20">
        <v>0</v>
      </c>
      <c r="AB193" s="20">
        <v>0</v>
      </c>
      <c r="AC193" s="20">
        <v>0</v>
      </c>
      <c r="AD193" s="20">
        <v>0</v>
      </c>
      <c r="AE193" s="20">
        <v>0</v>
      </c>
      <c r="AF193" s="20">
        <v>0</v>
      </c>
      <c r="AG193" s="20">
        <v>0</v>
      </c>
      <c r="AH193" s="20">
        <v>0</v>
      </c>
      <c r="AI193" s="20">
        <v>0</v>
      </c>
      <c r="AJ193" s="20">
        <v>0</v>
      </c>
      <c r="AK193" s="20">
        <v>0</v>
      </c>
      <c r="AL193" s="20">
        <v>0</v>
      </c>
      <c r="AM193" s="20">
        <v>0</v>
      </c>
      <c r="AN193" s="20">
        <v>0</v>
      </c>
      <c r="AO193" s="20">
        <v>0</v>
      </c>
      <c r="AP193" s="20">
        <v>0</v>
      </c>
      <c r="AQ193" s="20">
        <v>0</v>
      </c>
      <c r="AR193" s="20">
        <v>0</v>
      </c>
      <c r="AS193" s="20">
        <v>0</v>
      </c>
      <c r="AT193" s="20">
        <v>0</v>
      </c>
      <c r="AU193" s="20">
        <v>0</v>
      </c>
      <c r="AV193" s="20">
        <f t="shared" si="1049"/>
        <v>0</v>
      </c>
      <c r="AW193" s="638"/>
      <c r="AX193" s="187"/>
      <c r="AY193" s="602">
        <v>0</v>
      </c>
      <c r="AZ193" s="624"/>
      <c r="BA193" s="20">
        <v>0</v>
      </c>
      <c r="BB193" s="624"/>
      <c r="BC193" s="20">
        <v>0</v>
      </c>
      <c r="BD193" s="624"/>
      <c r="BE193" s="20">
        <v>0</v>
      </c>
      <c r="BF193" s="633"/>
      <c r="BG193" s="187"/>
      <c r="BH193" s="40"/>
      <c r="BI193" s="40"/>
      <c r="BJ193" s="40"/>
      <c r="BK193" s="40"/>
      <c r="BL193" s="40"/>
      <c r="BM193" s="40"/>
      <c r="BN193" s="40"/>
      <c r="BO193" s="40"/>
      <c r="BP193" s="40"/>
    </row>
    <row r="194" spans="1:68" ht="15">
      <c r="A194" s="182"/>
      <c r="B194" s="71">
        <v>34</v>
      </c>
      <c r="C194" s="65"/>
      <c r="D194" s="91" t="s">
        <v>216</v>
      </c>
      <c r="E194" s="65"/>
      <c r="F194" s="65"/>
      <c r="G194" s="66"/>
      <c r="H194" s="20">
        <v>0</v>
      </c>
      <c r="I194" s="20">
        <v>0</v>
      </c>
      <c r="J194" s="20">
        <v>0</v>
      </c>
      <c r="K194" s="20">
        <v>0</v>
      </c>
      <c r="L194" s="20">
        <v>0</v>
      </c>
      <c r="M194" s="20">
        <v>0</v>
      </c>
      <c r="N194" s="20">
        <v>0</v>
      </c>
      <c r="O194" s="20">
        <v>0</v>
      </c>
      <c r="P194" s="20">
        <v>0</v>
      </c>
      <c r="Q194" s="20">
        <v>0</v>
      </c>
      <c r="R194" s="20">
        <v>0</v>
      </c>
      <c r="S194" s="20">
        <v>0</v>
      </c>
      <c r="T194" s="20">
        <v>0</v>
      </c>
      <c r="U194" s="20">
        <v>0</v>
      </c>
      <c r="V194" s="20">
        <v>0</v>
      </c>
      <c r="W194" s="20">
        <v>0</v>
      </c>
      <c r="X194" s="20">
        <v>0</v>
      </c>
      <c r="Y194" s="20">
        <v>0</v>
      </c>
      <c r="Z194" s="20">
        <v>0</v>
      </c>
      <c r="AA194" s="20">
        <v>0</v>
      </c>
      <c r="AB194" s="20">
        <v>0</v>
      </c>
      <c r="AC194" s="20">
        <v>0</v>
      </c>
      <c r="AD194" s="20">
        <v>0</v>
      </c>
      <c r="AE194" s="20">
        <v>0</v>
      </c>
      <c r="AF194" s="20">
        <v>0</v>
      </c>
      <c r="AG194" s="20">
        <v>0</v>
      </c>
      <c r="AH194" s="20">
        <v>0</v>
      </c>
      <c r="AI194" s="20">
        <v>0</v>
      </c>
      <c r="AJ194" s="20">
        <v>0</v>
      </c>
      <c r="AK194" s="20">
        <v>0</v>
      </c>
      <c r="AL194" s="20">
        <v>0</v>
      </c>
      <c r="AM194" s="20">
        <v>0</v>
      </c>
      <c r="AN194" s="20">
        <v>0</v>
      </c>
      <c r="AO194" s="20">
        <v>0</v>
      </c>
      <c r="AP194" s="20">
        <v>0</v>
      </c>
      <c r="AQ194" s="20">
        <v>0</v>
      </c>
      <c r="AR194" s="20">
        <v>0</v>
      </c>
      <c r="AS194" s="20">
        <v>0</v>
      </c>
      <c r="AT194" s="20">
        <v>0</v>
      </c>
      <c r="AU194" s="20">
        <v>0</v>
      </c>
      <c r="AV194" s="20">
        <f t="shared" si="1049"/>
        <v>0</v>
      </c>
      <c r="AW194" s="638"/>
      <c r="AX194" s="187"/>
      <c r="AY194" s="602">
        <v>0</v>
      </c>
      <c r="AZ194" s="624"/>
      <c r="BA194" s="20">
        <v>0</v>
      </c>
      <c r="BB194" s="624"/>
      <c r="BC194" s="20">
        <v>0</v>
      </c>
      <c r="BD194" s="624"/>
      <c r="BE194" s="20">
        <v>0</v>
      </c>
      <c r="BF194" s="633"/>
      <c r="BG194" s="187"/>
      <c r="BH194" s="40"/>
      <c r="BI194" s="40"/>
      <c r="BJ194" s="40"/>
      <c r="BK194" s="40"/>
      <c r="BL194" s="40"/>
      <c r="BM194" s="40"/>
      <c r="BN194" s="40"/>
      <c r="BO194" s="40"/>
      <c r="BP194" s="40"/>
    </row>
    <row r="195" spans="1:68" ht="15">
      <c r="A195" s="182"/>
      <c r="B195" s="71">
        <v>35</v>
      </c>
      <c r="C195" s="65"/>
      <c r="D195" s="91" t="s">
        <v>217</v>
      </c>
      <c r="E195" s="65"/>
      <c r="F195" s="65"/>
      <c r="G195" s="66"/>
      <c r="H195" s="20">
        <v>0</v>
      </c>
      <c r="I195" s="20">
        <v>0</v>
      </c>
      <c r="J195" s="20">
        <v>0</v>
      </c>
      <c r="K195" s="20">
        <v>0</v>
      </c>
      <c r="L195" s="20">
        <v>0</v>
      </c>
      <c r="M195" s="20">
        <v>0</v>
      </c>
      <c r="N195" s="20">
        <v>0</v>
      </c>
      <c r="O195" s="20">
        <v>0</v>
      </c>
      <c r="P195" s="20">
        <v>0</v>
      </c>
      <c r="Q195" s="20">
        <v>0</v>
      </c>
      <c r="R195" s="20">
        <v>0</v>
      </c>
      <c r="S195" s="20">
        <v>0</v>
      </c>
      <c r="T195" s="20">
        <v>0</v>
      </c>
      <c r="U195" s="20">
        <v>0</v>
      </c>
      <c r="V195" s="20">
        <v>0</v>
      </c>
      <c r="W195" s="20">
        <v>0</v>
      </c>
      <c r="X195" s="20">
        <v>0</v>
      </c>
      <c r="Y195" s="20">
        <v>0</v>
      </c>
      <c r="Z195" s="20">
        <v>0</v>
      </c>
      <c r="AA195" s="20">
        <v>0</v>
      </c>
      <c r="AB195" s="20">
        <v>0</v>
      </c>
      <c r="AC195" s="20">
        <v>0</v>
      </c>
      <c r="AD195" s="20">
        <v>0</v>
      </c>
      <c r="AE195" s="20">
        <v>0</v>
      </c>
      <c r="AF195" s="20">
        <v>0</v>
      </c>
      <c r="AG195" s="20">
        <v>0</v>
      </c>
      <c r="AH195" s="20">
        <v>0</v>
      </c>
      <c r="AI195" s="20">
        <v>0</v>
      </c>
      <c r="AJ195" s="20">
        <v>0</v>
      </c>
      <c r="AK195" s="20">
        <v>0</v>
      </c>
      <c r="AL195" s="20">
        <v>0</v>
      </c>
      <c r="AM195" s="20">
        <v>0</v>
      </c>
      <c r="AN195" s="20">
        <v>0</v>
      </c>
      <c r="AO195" s="20">
        <v>0</v>
      </c>
      <c r="AP195" s="20">
        <v>0</v>
      </c>
      <c r="AQ195" s="20">
        <v>0</v>
      </c>
      <c r="AR195" s="20">
        <v>0</v>
      </c>
      <c r="AS195" s="20">
        <v>0</v>
      </c>
      <c r="AT195" s="20">
        <v>0</v>
      </c>
      <c r="AU195" s="20">
        <v>0</v>
      </c>
      <c r="AV195" s="20">
        <f t="shared" si="1049"/>
        <v>0</v>
      </c>
      <c r="AW195" s="638"/>
      <c r="AX195" s="187"/>
      <c r="AY195" s="602">
        <v>0</v>
      </c>
      <c r="AZ195" s="624"/>
      <c r="BA195" s="20">
        <v>0</v>
      </c>
      <c r="BB195" s="624"/>
      <c r="BC195" s="20">
        <v>0</v>
      </c>
      <c r="BD195" s="624"/>
      <c r="BE195" s="20">
        <v>0</v>
      </c>
      <c r="BF195" s="633"/>
      <c r="BG195" s="187"/>
      <c r="BH195" s="40"/>
      <c r="BI195" s="40"/>
      <c r="BJ195" s="40"/>
      <c r="BK195" s="40"/>
      <c r="BL195" s="40"/>
      <c r="BM195" s="40"/>
      <c r="BN195" s="40"/>
      <c r="BO195" s="40"/>
      <c r="BP195" s="40"/>
    </row>
    <row r="196" spans="1:68" ht="15">
      <c r="A196" s="182"/>
      <c r="B196" s="71">
        <v>36</v>
      </c>
      <c r="C196" s="65"/>
      <c r="D196" s="91" t="s">
        <v>218</v>
      </c>
      <c r="E196" s="65"/>
      <c r="F196" s="65"/>
      <c r="G196" s="66"/>
      <c r="H196" s="38">
        <f>SUM(H197:H198)</f>
        <v>0</v>
      </c>
      <c r="I196" s="38">
        <f t="shared" ref="I196:AU196" si="1105">SUM(I197:I198)</f>
        <v>0</v>
      </c>
      <c r="J196" s="38">
        <f t="shared" si="1105"/>
        <v>0</v>
      </c>
      <c r="K196" s="38">
        <f t="shared" si="1105"/>
        <v>0</v>
      </c>
      <c r="L196" s="38">
        <f t="shared" si="1105"/>
        <v>0</v>
      </c>
      <c r="M196" s="38">
        <f t="shared" si="1105"/>
        <v>0</v>
      </c>
      <c r="N196" s="38">
        <f t="shared" si="1105"/>
        <v>0</v>
      </c>
      <c r="O196" s="38">
        <f t="shared" si="1105"/>
        <v>0</v>
      </c>
      <c r="P196" s="38">
        <f t="shared" si="1105"/>
        <v>0</v>
      </c>
      <c r="Q196" s="38">
        <f t="shared" si="1105"/>
        <v>0</v>
      </c>
      <c r="R196" s="38">
        <f t="shared" si="1105"/>
        <v>0</v>
      </c>
      <c r="S196" s="38">
        <f t="shared" si="1105"/>
        <v>0</v>
      </c>
      <c r="T196" s="38">
        <f t="shared" si="1105"/>
        <v>0</v>
      </c>
      <c r="U196" s="38">
        <f t="shared" si="1105"/>
        <v>0</v>
      </c>
      <c r="V196" s="38">
        <f t="shared" si="1105"/>
        <v>0</v>
      </c>
      <c r="W196" s="38">
        <f t="shared" si="1105"/>
        <v>0</v>
      </c>
      <c r="X196" s="38">
        <f t="shared" si="1105"/>
        <v>0</v>
      </c>
      <c r="Y196" s="38">
        <f t="shared" si="1105"/>
        <v>0</v>
      </c>
      <c r="Z196" s="38">
        <f t="shared" si="1105"/>
        <v>0</v>
      </c>
      <c r="AA196" s="38">
        <f t="shared" si="1105"/>
        <v>0</v>
      </c>
      <c r="AB196" s="38">
        <f t="shared" si="1105"/>
        <v>0</v>
      </c>
      <c r="AC196" s="38">
        <f t="shared" si="1105"/>
        <v>0</v>
      </c>
      <c r="AD196" s="38">
        <f t="shared" si="1105"/>
        <v>0</v>
      </c>
      <c r="AE196" s="38">
        <f t="shared" si="1105"/>
        <v>0</v>
      </c>
      <c r="AF196" s="38">
        <f t="shared" si="1105"/>
        <v>0</v>
      </c>
      <c r="AG196" s="38">
        <f t="shared" si="1105"/>
        <v>0</v>
      </c>
      <c r="AH196" s="38">
        <f t="shared" si="1105"/>
        <v>0</v>
      </c>
      <c r="AI196" s="38">
        <f t="shared" si="1105"/>
        <v>0</v>
      </c>
      <c r="AJ196" s="38">
        <f t="shared" si="1105"/>
        <v>0</v>
      </c>
      <c r="AK196" s="38">
        <f t="shared" si="1105"/>
        <v>0</v>
      </c>
      <c r="AL196" s="38">
        <f t="shared" si="1105"/>
        <v>0</v>
      </c>
      <c r="AM196" s="38">
        <f t="shared" si="1105"/>
        <v>0</v>
      </c>
      <c r="AN196" s="38">
        <f t="shared" si="1105"/>
        <v>0</v>
      </c>
      <c r="AO196" s="38">
        <f t="shared" si="1105"/>
        <v>0</v>
      </c>
      <c r="AP196" s="38">
        <f t="shared" si="1105"/>
        <v>0</v>
      </c>
      <c r="AQ196" s="38">
        <f t="shared" si="1105"/>
        <v>0</v>
      </c>
      <c r="AR196" s="38">
        <f t="shared" si="1105"/>
        <v>0</v>
      </c>
      <c r="AS196" s="38">
        <f t="shared" si="1105"/>
        <v>0</v>
      </c>
      <c r="AT196" s="38">
        <f t="shared" si="1105"/>
        <v>0</v>
      </c>
      <c r="AU196" s="38">
        <f t="shared" si="1105"/>
        <v>0</v>
      </c>
      <c r="AV196" s="38">
        <f t="shared" si="1049"/>
        <v>0</v>
      </c>
      <c r="AW196" s="578"/>
      <c r="AX196" s="201"/>
      <c r="AY196" s="641">
        <f>SUM(AY197:AY198)</f>
        <v>0</v>
      </c>
      <c r="AZ196" s="622"/>
      <c r="BA196" s="38">
        <f>SUM(BA197:BA198)</f>
        <v>0</v>
      </c>
      <c r="BB196" s="622"/>
      <c r="BC196" s="38">
        <f t="shared" ref="BC196:BE196" si="1106">SUM(BC197:BC198)</f>
        <v>0</v>
      </c>
      <c r="BD196" s="622"/>
      <c r="BE196" s="38">
        <f t="shared" si="1106"/>
        <v>0</v>
      </c>
      <c r="BF196" s="631"/>
      <c r="BG196" s="201"/>
      <c r="BH196" s="39"/>
      <c r="BI196" s="39"/>
      <c r="BJ196" s="39"/>
      <c r="BK196" s="39"/>
      <c r="BL196" s="39"/>
      <c r="BM196" s="39"/>
      <c r="BN196" s="39"/>
      <c r="BO196" s="39"/>
      <c r="BP196" s="39"/>
    </row>
    <row r="197" spans="1:68">
      <c r="A197" s="182"/>
      <c r="B197" s="73"/>
      <c r="C197" s="69">
        <v>36.1</v>
      </c>
      <c r="D197" s="78"/>
      <c r="E197" s="69" t="s">
        <v>219</v>
      </c>
      <c r="F197" s="69"/>
      <c r="G197" s="72"/>
      <c r="H197" s="20">
        <v>0</v>
      </c>
      <c r="I197" s="20">
        <v>0</v>
      </c>
      <c r="J197" s="20">
        <v>0</v>
      </c>
      <c r="K197" s="20">
        <v>0</v>
      </c>
      <c r="L197" s="20">
        <v>0</v>
      </c>
      <c r="M197" s="20">
        <v>0</v>
      </c>
      <c r="N197" s="20">
        <v>0</v>
      </c>
      <c r="O197" s="20">
        <v>0</v>
      </c>
      <c r="P197" s="20">
        <v>0</v>
      </c>
      <c r="Q197" s="20">
        <v>0</v>
      </c>
      <c r="R197" s="20">
        <v>0</v>
      </c>
      <c r="S197" s="20">
        <v>0</v>
      </c>
      <c r="T197" s="20">
        <v>0</v>
      </c>
      <c r="U197" s="20">
        <v>0</v>
      </c>
      <c r="V197" s="20">
        <v>0</v>
      </c>
      <c r="W197" s="20">
        <v>0</v>
      </c>
      <c r="X197" s="20">
        <v>0</v>
      </c>
      <c r="Y197" s="20">
        <v>0</v>
      </c>
      <c r="Z197" s="20">
        <v>0</v>
      </c>
      <c r="AA197" s="20">
        <v>0</v>
      </c>
      <c r="AB197" s="20">
        <v>0</v>
      </c>
      <c r="AC197" s="20">
        <v>0</v>
      </c>
      <c r="AD197" s="20">
        <v>0</v>
      </c>
      <c r="AE197" s="20">
        <v>0</v>
      </c>
      <c r="AF197" s="20">
        <v>0</v>
      </c>
      <c r="AG197" s="20">
        <v>0</v>
      </c>
      <c r="AH197" s="20">
        <v>0</v>
      </c>
      <c r="AI197" s="20">
        <v>0</v>
      </c>
      <c r="AJ197" s="20">
        <v>0</v>
      </c>
      <c r="AK197" s="20">
        <v>0</v>
      </c>
      <c r="AL197" s="20">
        <v>0</v>
      </c>
      <c r="AM197" s="20">
        <v>0</v>
      </c>
      <c r="AN197" s="20">
        <v>0</v>
      </c>
      <c r="AO197" s="20">
        <v>0</v>
      </c>
      <c r="AP197" s="20">
        <v>0</v>
      </c>
      <c r="AQ197" s="20">
        <v>0</v>
      </c>
      <c r="AR197" s="20">
        <v>0</v>
      </c>
      <c r="AS197" s="20">
        <v>0</v>
      </c>
      <c r="AT197" s="20">
        <v>0</v>
      </c>
      <c r="AU197" s="20">
        <v>0</v>
      </c>
      <c r="AV197" s="20">
        <f t="shared" si="1049"/>
        <v>0</v>
      </c>
      <c r="AW197" s="638"/>
      <c r="AX197" s="187"/>
      <c r="AY197" s="602">
        <v>0</v>
      </c>
      <c r="AZ197" s="624"/>
      <c r="BA197" s="20">
        <v>0</v>
      </c>
      <c r="BB197" s="624"/>
      <c r="BC197" s="20">
        <v>0</v>
      </c>
      <c r="BD197" s="624"/>
      <c r="BE197" s="20">
        <v>0</v>
      </c>
      <c r="BF197" s="633"/>
      <c r="BG197" s="187"/>
      <c r="BH197" s="40"/>
      <c r="BI197" s="40"/>
      <c r="BJ197" s="40"/>
      <c r="BK197" s="40"/>
      <c r="BL197" s="40"/>
      <c r="BM197" s="40"/>
      <c r="BN197" s="40"/>
      <c r="BO197" s="40"/>
      <c r="BP197" s="40"/>
    </row>
    <row r="198" spans="1:68">
      <c r="A198" s="182"/>
      <c r="B198" s="73"/>
      <c r="C198" s="69">
        <v>36.200000000000003</v>
      </c>
      <c r="D198" s="78"/>
      <c r="E198" s="69" t="s">
        <v>220</v>
      </c>
      <c r="F198" s="69"/>
      <c r="G198" s="72"/>
      <c r="H198" s="20">
        <v>0</v>
      </c>
      <c r="I198" s="20">
        <v>0</v>
      </c>
      <c r="J198" s="20">
        <v>0</v>
      </c>
      <c r="K198" s="20">
        <v>0</v>
      </c>
      <c r="L198" s="20">
        <v>0</v>
      </c>
      <c r="M198" s="20">
        <v>0</v>
      </c>
      <c r="N198" s="20">
        <v>0</v>
      </c>
      <c r="O198" s="20">
        <v>0</v>
      </c>
      <c r="P198" s="20">
        <v>0</v>
      </c>
      <c r="Q198" s="20">
        <v>0</v>
      </c>
      <c r="R198" s="20">
        <v>0</v>
      </c>
      <c r="S198" s="20">
        <v>0</v>
      </c>
      <c r="T198" s="20">
        <v>0</v>
      </c>
      <c r="U198" s="20">
        <v>0</v>
      </c>
      <c r="V198" s="20">
        <v>0</v>
      </c>
      <c r="W198" s="20">
        <v>0</v>
      </c>
      <c r="X198" s="20">
        <v>0</v>
      </c>
      <c r="Y198" s="20">
        <v>0</v>
      </c>
      <c r="Z198" s="20">
        <v>0</v>
      </c>
      <c r="AA198" s="20">
        <v>0</v>
      </c>
      <c r="AB198" s="20">
        <v>0</v>
      </c>
      <c r="AC198" s="20">
        <v>0</v>
      </c>
      <c r="AD198" s="20">
        <v>0</v>
      </c>
      <c r="AE198" s="20">
        <v>0</v>
      </c>
      <c r="AF198" s="20">
        <v>0</v>
      </c>
      <c r="AG198" s="20">
        <v>0</v>
      </c>
      <c r="AH198" s="20">
        <v>0</v>
      </c>
      <c r="AI198" s="20">
        <v>0</v>
      </c>
      <c r="AJ198" s="20">
        <v>0</v>
      </c>
      <c r="AK198" s="20">
        <v>0</v>
      </c>
      <c r="AL198" s="20">
        <v>0</v>
      </c>
      <c r="AM198" s="20">
        <v>0</v>
      </c>
      <c r="AN198" s="20">
        <v>0</v>
      </c>
      <c r="AO198" s="20">
        <v>0</v>
      </c>
      <c r="AP198" s="20">
        <v>0</v>
      </c>
      <c r="AQ198" s="20">
        <v>0</v>
      </c>
      <c r="AR198" s="20">
        <v>0</v>
      </c>
      <c r="AS198" s="20">
        <v>0</v>
      </c>
      <c r="AT198" s="20">
        <v>0</v>
      </c>
      <c r="AU198" s="20">
        <v>0</v>
      </c>
      <c r="AV198" s="20">
        <f t="shared" si="1049"/>
        <v>0</v>
      </c>
      <c r="AW198" s="638"/>
      <c r="AX198" s="187"/>
      <c r="AY198" s="602">
        <v>0</v>
      </c>
      <c r="AZ198" s="624"/>
      <c r="BA198" s="20">
        <v>0</v>
      </c>
      <c r="BB198" s="624"/>
      <c r="BC198" s="20">
        <v>0</v>
      </c>
      <c r="BD198" s="624"/>
      <c r="BE198" s="20">
        <v>0</v>
      </c>
      <c r="BF198" s="633"/>
      <c r="BG198" s="187"/>
      <c r="BH198" s="40"/>
      <c r="BI198" s="40"/>
      <c r="BJ198" s="40"/>
      <c r="BK198" s="40"/>
      <c r="BL198" s="40"/>
      <c r="BM198" s="40"/>
      <c r="BN198" s="40"/>
      <c r="BO198" s="40"/>
      <c r="BP198" s="40"/>
    </row>
    <row r="199" spans="1:68" ht="15">
      <c r="A199" s="182"/>
      <c r="B199" s="71">
        <v>37</v>
      </c>
      <c r="C199" s="65"/>
      <c r="D199" s="91" t="s">
        <v>221</v>
      </c>
      <c r="E199" s="65"/>
      <c r="F199" s="65"/>
      <c r="G199" s="66"/>
      <c r="H199" s="20">
        <v>0</v>
      </c>
      <c r="I199" s="20">
        <v>0</v>
      </c>
      <c r="J199" s="20">
        <v>0</v>
      </c>
      <c r="K199" s="20">
        <v>0</v>
      </c>
      <c r="L199" s="20">
        <v>0</v>
      </c>
      <c r="M199" s="20">
        <v>0</v>
      </c>
      <c r="N199" s="20">
        <v>0</v>
      </c>
      <c r="O199" s="20">
        <v>0</v>
      </c>
      <c r="P199" s="20">
        <v>0</v>
      </c>
      <c r="Q199" s="20">
        <v>0</v>
      </c>
      <c r="R199" s="20">
        <v>0</v>
      </c>
      <c r="S199" s="20">
        <v>0</v>
      </c>
      <c r="T199" s="20">
        <v>0</v>
      </c>
      <c r="U199" s="20">
        <v>0</v>
      </c>
      <c r="V199" s="20">
        <v>0</v>
      </c>
      <c r="W199" s="20">
        <v>0</v>
      </c>
      <c r="X199" s="20">
        <v>0</v>
      </c>
      <c r="Y199" s="20">
        <v>0</v>
      </c>
      <c r="Z199" s="20">
        <v>0</v>
      </c>
      <c r="AA199" s="20">
        <v>0</v>
      </c>
      <c r="AB199" s="20">
        <v>0</v>
      </c>
      <c r="AC199" s="20">
        <v>0</v>
      </c>
      <c r="AD199" s="20">
        <v>0</v>
      </c>
      <c r="AE199" s="20">
        <v>0</v>
      </c>
      <c r="AF199" s="20">
        <v>0</v>
      </c>
      <c r="AG199" s="20">
        <v>0</v>
      </c>
      <c r="AH199" s="20">
        <v>0</v>
      </c>
      <c r="AI199" s="20">
        <v>0</v>
      </c>
      <c r="AJ199" s="20">
        <v>0</v>
      </c>
      <c r="AK199" s="20">
        <v>0</v>
      </c>
      <c r="AL199" s="20">
        <v>0</v>
      </c>
      <c r="AM199" s="20">
        <v>0</v>
      </c>
      <c r="AN199" s="20">
        <v>0</v>
      </c>
      <c r="AO199" s="20">
        <v>0</v>
      </c>
      <c r="AP199" s="20">
        <v>0</v>
      </c>
      <c r="AQ199" s="20">
        <v>0</v>
      </c>
      <c r="AR199" s="20">
        <v>0</v>
      </c>
      <c r="AS199" s="20">
        <v>0</v>
      </c>
      <c r="AT199" s="20">
        <v>0</v>
      </c>
      <c r="AU199" s="20">
        <v>0</v>
      </c>
      <c r="AV199" s="20">
        <f t="shared" si="1049"/>
        <v>0</v>
      </c>
      <c r="AW199" s="638"/>
      <c r="AX199" s="187"/>
      <c r="AY199" s="602">
        <v>0</v>
      </c>
      <c r="AZ199" s="624"/>
      <c r="BA199" s="20">
        <v>0</v>
      </c>
      <c r="BB199" s="624"/>
      <c r="BC199" s="20">
        <v>0</v>
      </c>
      <c r="BD199" s="624"/>
      <c r="BE199" s="20">
        <v>0</v>
      </c>
      <c r="BF199" s="633"/>
      <c r="BG199" s="187"/>
      <c r="BH199" s="40"/>
      <c r="BI199" s="40"/>
      <c r="BJ199" s="40"/>
      <c r="BK199" s="40"/>
      <c r="BL199" s="40"/>
      <c r="BM199" s="40"/>
      <c r="BN199" s="40"/>
      <c r="BO199" s="40"/>
      <c r="BP199" s="40"/>
    </row>
    <row r="200" spans="1:68" ht="15">
      <c r="A200" s="182"/>
      <c r="B200" s="71">
        <v>38</v>
      </c>
      <c r="C200" s="65"/>
      <c r="D200" s="91" t="s">
        <v>222</v>
      </c>
      <c r="E200" s="65"/>
      <c r="F200" s="65"/>
      <c r="G200" s="66"/>
      <c r="H200" s="20">
        <v>0</v>
      </c>
      <c r="I200" s="20">
        <v>0</v>
      </c>
      <c r="J200" s="20">
        <v>0</v>
      </c>
      <c r="K200" s="20">
        <v>0</v>
      </c>
      <c r="L200" s="20">
        <v>0</v>
      </c>
      <c r="M200" s="20">
        <v>0</v>
      </c>
      <c r="N200" s="20">
        <v>0</v>
      </c>
      <c r="O200" s="20">
        <v>0</v>
      </c>
      <c r="P200" s="20">
        <v>0</v>
      </c>
      <c r="Q200" s="20">
        <v>0</v>
      </c>
      <c r="R200" s="20">
        <v>0</v>
      </c>
      <c r="S200" s="20">
        <v>0</v>
      </c>
      <c r="T200" s="20">
        <v>0</v>
      </c>
      <c r="U200" s="20">
        <v>0</v>
      </c>
      <c r="V200" s="20">
        <v>0</v>
      </c>
      <c r="W200" s="20">
        <v>0</v>
      </c>
      <c r="X200" s="20">
        <v>0</v>
      </c>
      <c r="Y200" s="20">
        <v>0</v>
      </c>
      <c r="Z200" s="20">
        <v>0</v>
      </c>
      <c r="AA200" s="20">
        <v>0</v>
      </c>
      <c r="AB200" s="20">
        <v>0</v>
      </c>
      <c r="AC200" s="20">
        <v>0</v>
      </c>
      <c r="AD200" s="20">
        <v>0</v>
      </c>
      <c r="AE200" s="20">
        <v>0</v>
      </c>
      <c r="AF200" s="20">
        <v>0</v>
      </c>
      <c r="AG200" s="20">
        <v>0</v>
      </c>
      <c r="AH200" s="20">
        <v>0</v>
      </c>
      <c r="AI200" s="20">
        <v>0</v>
      </c>
      <c r="AJ200" s="20">
        <v>0</v>
      </c>
      <c r="AK200" s="20">
        <v>0</v>
      </c>
      <c r="AL200" s="20">
        <v>0</v>
      </c>
      <c r="AM200" s="20">
        <v>0</v>
      </c>
      <c r="AN200" s="20">
        <v>0</v>
      </c>
      <c r="AO200" s="20">
        <v>0</v>
      </c>
      <c r="AP200" s="20">
        <v>0</v>
      </c>
      <c r="AQ200" s="20">
        <v>0</v>
      </c>
      <c r="AR200" s="20">
        <v>0</v>
      </c>
      <c r="AS200" s="20">
        <v>0</v>
      </c>
      <c r="AT200" s="20">
        <v>0</v>
      </c>
      <c r="AU200" s="20">
        <v>0</v>
      </c>
      <c r="AV200" s="20">
        <f t="shared" si="1049"/>
        <v>0</v>
      </c>
      <c r="AW200" s="638"/>
      <c r="AX200" s="187"/>
      <c r="AY200" s="602">
        <v>0</v>
      </c>
      <c r="AZ200" s="624"/>
      <c r="BA200" s="20">
        <v>0</v>
      </c>
      <c r="BB200" s="624"/>
      <c r="BC200" s="20">
        <v>0</v>
      </c>
      <c r="BD200" s="624"/>
      <c r="BE200" s="20">
        <v>0</v>
      </c>
      <c r="BF200" s="633"/>
      <c r="BG200" s="187"/>
      <c r="BH200" s="40"/>
      <c r="BI200" s="40"/>
      <c r="BJ200" s="40"/>
      <c r="BK200" s="40"/>
      <c r="BL200" s="40"/>
      <c r="BM200" s="40"/>
      <c r="BN200" s="40"/>
      <c r="BO200" s="40"/>
      <c r="BP200" s="40"/>
    </row>
    <row r="201" spans="1:68" ht="15">
      <c r="A201" s="182"/>
      <c r="B201" s="71">
        <v>39</v>
      </c>
      <c r="C201" s="65"/>
      <c r="D201" s="91" t="s">
        <v>223</v>
      </c>
      <c r="E201" s="65"/>
      <c r="F201" s="65"/>
      <c r="G201" s="66"/>
      <c r="H201" s="20">
        <v>0</v>
      </c>
      <c r="I201" s="20">
        <v>0</v>
      </c>
      <c r="J201" s="20">
        <v>0</v>
      </c>
      <c r="K201" s="20">
        <v>0</v>
      </c>
      <c r="L201" s="20">
        <v>0</v>
      </c>
      <c r="M201" s="20">
        <v>0</v>
      </c>
      <c r="N201" s="20">
        <v>0</v>
      </c>
      <c r="O201" s="20">
        <v>0</v>
      </c>
      <c r="P201" s="20">
        <v>0</v>
      </c>
      <c r="Q201" s="20">
        <v>0</v>
      </c>
      <c r="R201" s="20">
        <v>0</v>
      </c>
      <c r="S201" s="20">
        <v>0</v>
      </c>
      <c r="T201" s="20">
        <v>0</v>
      </c>
      <c r="U201" s="20">
        <v>0</v>
      </c>
      <c r="V201" s="20">
        <v>0</v>
      </c>
      <c r="W201" s="20">
        <v>0</v>
      </c>
      <c r="X201" s="20">
        <v>0</v>
      </c>
      <c r="Y201" s="20">
        <v>0</v>
      </c>
      <c r="Z201" s="20">
        <v>0</v>
      </c>
      <c r="AA201" s="20">
        <v>0</v>
      </c>
      <c r="AB201" s="20">
        <v>0</v>
      </c>
      <c r="AC201" s="20">
        <v>0</v>
      </c>
      <c r="AD201" s="20">
        <v>0</v>
      </c>
      <c r="AE201" s="20">
        <v>0</v>
      </c>
      <c r="AF201" s="20">
        <v>0</v>
      </c>
      <c r="AG201" s="20">
        <v>0</v>
      </c>
      <c r="AH201" s="20">
        <v>0</v>
      </c>
      <c r="AI201" s="20">
        <v>0</v>
      </c>
      <c r="AJ201" s="20">
        <v>0</v>
      </c>
      <c r="AK201" s="20">
        <v>0</v>
      </c>
      <c r="AL201" s="20">
        <v>0</v>
      </c>
      <c r="AM201" s="20">
        <v>0</v>
      </c>
      <c r="AN201" s="20">
        <v>0</v>
      </c>
      <c r="AO201" s="20">
        <v>0</v>
      </c>
      <c r="AP201" s="20">
        <v>0</v>
      </c>
      <c r="AQ201" s="20">
        <v>0</v>
      </c>
      <c r="AR201" s="20">
        <v>0</v>
      </c>
      <c r="AS201" s="20">
        <v>0</v>
      </c>
      <c r="AT201" s="20">
        <v>0</v>
      </c>
      <c r="AU201" s="20">
        <v>0</v>
      </c>
      <c r="AV201" s="20">
        <f t="shared" si="1049"/>
        <v>0</v>
      </c>
      <c r="AW201" s="638"/>
      <c r="AX201" s="187"/>
      <c r="AY201" s="602">
        <v>0</v>
      </c>
      <c r="AZ201" s="624"/>
      <c r="BA201" s="20">
        <v>0</v>
      </c>
      <c r="BB201" s="624"/>
      <c r="BC201" s="20">
        <v>0</v>
      </c>
      <c r="BD201" s="624"/>
      <c r="BE201" s="20">
        <v>0</v>
      </c>
      <c r="BF201" s="633"/>
      <c r="BG201" s="187"/>
      <c r="BH201" s="40"/>
      <c r="BI201" s="40"/>
      <c r="BJ201" s="40"/>
      <c r="BK201" s="40"/>
      <c r="BL201" s="40"/>
      <c r="BM201" s="40"/>
      <c r="BN201" s="40"/>
      <c r="BO201" s="40"/>
      <c r="BP201" s="40"/>
    </row>
    <row r="202" spans="1:68" ht="15">
      <c r="A202" s="182"/>
      <c r="B202" s="71">
        <v>40</v>
      </c>
      <c r="C202" s="65"/>
      <c r="D202" s="91" t="s">
        <v>224</v>
      </c>
      <c r="E202" s="65"/>
      <c r="F202" s="65"/>
      <c r="G202" s="66"/>
      <c r="H202" s="20">
        <v>0</v>
      </c>
      <c r="I202" s="20">
        <v>0</v>
      </c>
      <c r="J202" s="20">
        <v>0</v>
      </c>
      <c r="K202" s="20">
        <v>0</v>
      </c>
      <c r="L202" s="20">
        <v>0</v>
      </c>
      <c r="M202" s="20">
        <v>0</v>
      </c>
      <c r="N202" s="20">
        <v>0</v>
      </c>
      <c r="O202" s="20">
        <v>0</v>
      </c>
      <c r="P202" s="20">
        <v>0</v>
      </c>
      <c r="Q202" s="20">
        <v>0</v>
      </c>
      <c r="R202" s="20">
        <v>0</v>
      </c>
      <c r="S202" s="20">
        <v>0</v>
      </c>
      <c r="T202" s="20">
        <v>0</v>
      </c>
      <c r="U202" s="20">
        <v>0</v>
      </c>
      <c r="V202" s="20">
        <v>0</v>
      </c>
      <c r="W202" s="20">
        <v>0</v>
      </c>
      <c r="X202" s="20">
        <v>0</v>
      </c>
      <c r="Y202" s="20">
        <v>0</v>
      </c>
      <c r="Z202" s="20">
        <v>0</v>
      </c>
      <c r="AA202" s="20">
        <v>0</v>
      </c>
      <c r="AB202" s="20">
        <v>0</v>
      </c>
      <c r="AC202" s="20">
        <v>0</v>
      </c>
      <c r="AD202" s="20">
        <v>0</v>
      </c>
      <c r="AE202" s="20">
        <v>0</v>
      </c>
      <c r="AF202" s="20">
        <v>0</v>
      </c>
      <c r="AG202" s="20">
        <v>0</v>
      </c>
      <c r="AH202" s="20">
        <v>0</v>
      </c>
      <c r="AI202" s="20">
        <v>0</v>
      </c>
      <c r="AJ202" s="20">
        <v>0</v>
      </c>
      <c r="AK202" s="20">
        <v>0</v>
      </c>
      <c r="AL202" s="20">
        <v>0</v>
      </c>
      <c r="AM202" s="20">
        <v>0</v>
      </c>
      <c r="AN202" s="20">
        <v>0</v>
      </c>
      <c r="AO202" s="20">
        <v>0</v>
      </c>
      <c r="AP202" s="20">
        <v>0</v>
      </c>
      <c r="AQ202" s="20">
        <v>0</v>
      </c>
      <c r="AR202" s="20">
        <v>0</v>
      </c>
      <c r="AS202" s="20">
        <v>0</v>
      </c>
      <c r="AT202" s="20">
        <v>0</v>
      </c>
      <c r="AU202" s="20">
        <v>0</v>
      </c>
      <c r="AV202" s="20">
        <f t="shared" si="1049"/>
        <v>0</v>
      </c>
      <c r="AW202" s="638"/>
      <c r="AX202" s="187"/>
      <c r="AY202" s="602">
        <v>0</v>
      </c>
      <c r="AZ202" s="624"/>
      <c r="BA202" s="20">
        <v>0</v>
      </c>
      <c r="BB202" s="624"/>
      <c r="BC202" s="20">
        <v>0</v>
      </c>
      <c r="BD202" s="624"/>
      <c r="BE202" s="20">
        <v>0</v>
      </c>
      <c r="BF202" s="633"/>
      <c r="BG202" s="187"/>
      <c r="BH202" s="40"/>
      <c r="BI202" s="40"/>
      <c r="BJ202" s="40"/>
      <c r="BK202" s="40"/>
      <c r="BL202" s="40"/>
      <c r="BM202" s="40"/>
      <c r="BN202" s="40"/>
      <c r="BO202" s="40"/>
      <c r="BP202" s="40"/>
    </row>
    <row r="203" spans="1:68" ht="15">
      <c r="A203" s="182"/>
      <c r="B203" s="71">
        <v>41</v>
      </c>
      <c r="C203" s="65"/>
      <c r="D203" s="91" t="s">
        <v>225</v>
      </c>
      <c r="E203" s="65"/>
      <c r="F203" s="65"/>
      <c r="G203" s="66"/>
      <c r="H203" s="38">
        <f>SUM(H204:H210)</f>
        <v>0</v>
      </c>
      <c r="I203" s="38">
        <f t="shared" ref="I203:AU203" si="1107">SUM(I204:I210)</f>
        <v>0</v>
      </c>
      <c r="J203" s="38">
        <f t="shared" si="1107"/>
        <v>0</v>
      </c>
      <c r="K203" s="38">
        <f t="shared" si="1107"/>
        <v>0</v>
      </c>
      <c r="L203" s="38">
        <f t="shared" si="1107"/>
        <v>0</v>
      </c>
      <c r="M203" s="38">
        <f t="shared" si="1107"/>
        <v>0</v>
      </c>
      <c r="N203" s="38">
        <f t="shared" si="1107"/>
        <v>0</v>
      </c>
      <c r="O203" s="38">
        <f t="shared" si="1107"/>
        <v>0</v>
      </c>
      <c r="P203" s="38">
        <f t="shared" si="1107"/>
        <v>0</v>
      </c>
      <c r="Q203" s="38">
        <f t="shared" si="1107"/>
        <v>0</v>
      </c>
      <c r="R203" s="38">
        <f t="shared" si="1107"/>
        <v>0</v>
      </c>
      <c r="S203" s="38">
        <f t="shared" si="1107"/>
        <v>0</v>
      </c>
      <c r="T203" s="38">
        <f t="shared" si="1107"/>
        <v>0</v>
      </c>
      <c r="U203" s="38">
        <f t="shared" si="1107"/>
        <v>0</v>
      </c>
      <c r="V203" s="38">
        <f t="shared" si="1107"/>
        <v>0</v>
      </c>
      <c r="W203" s="38">
        <f t="shared" si="1107"/>
        <v>0</v>
      </c>
      <c r="X203" s="38">
        <f t="shared" si="1107"/>
        <v>0</v>
      </c>
      <c r="Y203" s="38">
        <f t="shared" si="1107"/>
        <v>0</v>
      </c>
      <c r="Z203" s="38">
        <f t="shared" si="1107"/>
        <v>0</v>
      </c>
      <c r="AA203" s="38">
        <f t="shared" si="1107"/>
        <v>0</v>
      </c>
      <c r="AB203" s="38">
        <f t="shared" si="1107"/>
        <v>0</v>
      </c>
      <c r="AC203" s="38">
        <f t="shared" si="1107"/>
        <v>0</v>
      </c>
      <c r="AD203" s="38">
        <f t="shared" si="1107"/>
        <v>0</v>
      </c>
      <c r="AE203" s="38">
        <f t="shared" si="1107"/>
        <v>0</v>
      </c>
      <c r="AF203" s="38">
        <f t="shared" si="1107"/>
        <v>0</v>
      </c>
      <c r="AG203" s="38">
        <f t="shared" si="1107"/>
        <v>0</v>
      </c>
      <c r="AH203" s="38">
        <f t="shared" si="1107"/>
        <v>0</v>
      </c>
      <c r="AI203" s="38">
        <f t="shared" si="1107"/>
        <v>0</v>
      </c>
      <c r="AJ203" s="38">
        <f t="shared" si="1107"/>
        <v>0</v>
      </c>
      <c r="AK203" s="38">
        <f t="shared" si="1107"/>
        <v>0</v>
      </c>
      <c r="AL203" s="38">
        <f t="shared" si="1107"/>
        <v>0</v>
      </c>
      <c r="AM203" s="38">
        <f t="shared" si="1107"/>
        <v>0</v>
      </c>
      <c r="AN203" s="38">
        <f t="shared" si="1107"/>
        <v>0</v>
      </c>
      <c r="AO203" s="38">
        <f t="shared" si="1107"/>
        <v>0</v>
      </c>
      <c r="AP203" s="38">
        <f t="shared" si="1107"/>
        <v>0</v>
      </c>
      <c r="AQ203" s="38">
        <f t="shared" si="1107"/>
        <v>0</v>
      </c>
      <c r="AR203" s="38">
        <f t="shared" si="1107"/>
        <v>0</v>
      </c>
      <c r="AS203" s="38">
        <f t="shared" si="1107"/>
        <v>0</v>
      </c>
      <c r="AT203" s="38">
        <f t="shared" si="1107"/>
        <v>0</v>
      </c>
      <c r="AU203" s="38">
        <f t="shared" si="1107"/>
        <v>0</v>
      </c>
      <c r="AV203" s="38">
        <f t="shared" si="1049"/>
        <v>0</v>
      </c>
      <c r="AW203" s="578"/>
      <c r="AX203" s="201"/>
      <c r="AY203" s="641">
        <f>SUM(AY204:AY210)</f>
        <v>0</v>
      </c>
      <c r="AZ203" s="622"/>
      <c r="BA203" s="38">
        <f>SUM(BA204:BA210)</f>
        <v>0</v>
      </c>
      <c r="BB203" s="622"/>
      <c r="BC203" s="38">
        <f t="shared" ref="BC203:BE203" si="1108">SUM(BC204:BC210)</f>
        <v>0</v>
      </c>
      <c r="BD203" s="622"/>
      <c r="BE203" s="38">
        <f t="shared" si="1108"/>
        <v>0</v>
      </c>
      <c r="BF203" s="631"/>
      <c r="BG203" s="201"/>
      <c r="BH203" s="39"/>
      <c r="BI203" s="39"/>
      <c r="BJ203" s="39"/>
      <c r="BK203" s="39"/>
      <c r="BL203" s="39"/>
      <c r="BM203" s="39"/>
      <c r="BN203" s="39"/>
      <c r="BO203" s="39"/>
      <c r="BP203" s="39"/>
    </row>
    <row r="204" spans="1:68">
      <c r="A204" s="182"/>
      <c r="B204" s="73"/>
      <c r="C204" s="69">
        <v>41.1</v>
      </c>
      <c r="D204" s="69"/>
      <c r="E204" s="78" t="s">
        <v>226</v>
      </c>
      <c r="F204" s="69"/>
      <c r="G204" s="70"/>
      <c r="H204" s="20">
        <v>0</v>
      </c>
      <c r="I204" s="20">
        <v>0</v>
      </c>
      <c r="J204" s="20">
        <v>0</v>
      </c>
      <c r="K204" s="20">
        <v>0</v>
      </c>
      <c r="L204" s="20">
        <v>0</v>
      </c>
      <c r="M204" s="20">
        <v>0</v>
      </c>
      <c r="N204" s="20">
        <v>0</v>
      </c>
      <c r="O204" s="20">
        <v>0</v>
      </c>
      <c r="P204" s="20">
        <v>0</v>
      </c>
      <c r="Q204" s="20">
        <v>0</v>
      </c>
      <c r="R204" s="20">
        <v>0</v>
      </c>
      <c r="S204" s="20">
        <v>0</v>
      </c>
      <c r="T204" s="20">
        <v>0</v>
      </c>
      <c r="U204" s="20">
        <v>0</v>
      </c>
      <c r="V204" s="20">
        <v>0</v>
      </c>
      <c r="W204" s="20">
        <v>0</v>
      </c>
      <c r="X204" s="20">
        <v>0</v>
      </c>
      <c r="Y204" s="20">
        <v>0</v>
      </c>
      <c r="Z204" s="20">
        <v>0</v>
      </c>
      <c r="AA204" s="20">
        <v>0</v>
      </c>
      <c r="AB204" s="20">
        <v>0</v>
      </c>
      <c r="AC204" s="20">
        <v>0</v>
      </c>
      <c r="AD204" s="20">
        <v>0</v>
      </c>
      <c r="AE204" s="20">
        <v>0</v>
      </c>
      <c r="AF204" s="20">
        <v>0</v>
      </c>
      <c r="AG204" s="20">
        <v>0</v>
      </c>
      <c r="AH204" s="20">
        <v>0</v>
      </c>
      <c r="AI204" s="20">
        <v>0</v>
      </c>
      <c r="AJ204" s="20">
        <v>0</v>
      </c>
      <c r="AK204" s="20">
        <v>0</v>
      </c>
      <c r="AL204" s="20">
        <v>0</v>
      </c>
      <c r="AM204" s="20">
        <v>0</v>
      </c>
      <c r="AN204" s="20">
        <v>0</v>
      </c>
      <c r="AO204" s="20">
        <v>0</v>
      </c>
      <c r="AP204" s="20">
        <v>0</v>
      </c>
      <c r="AQ204" s="20">
        <v>0</v>
      </c>
      <c r="AR204" s="20">
        <v>0</v>
      </c>
      <c r="AS204" s="20">
        <v>0</v>
      </c>
      <c r="AT204" s="20">
        <v>0</v>
      </c>
      <c r="AU204" s="20">
        <v>0</v>
      </c>
      <c r="AV204" s="20">
        <f t="shared" si="1049"/>
        <v>0</v>
      </c>
      <c r="AW204" s="638"/>
      <c r="AX204" s="187"/>
      <c r="AY204" s="602">
        <v>0</v>
      </c>
      <c r="AZ204" s="624"/>
      <c r="BA204" s="20">
        <v>0</v>
      </c>
      <c r="BB204" s="624"/>
      <c r="BC204" s="20">
        <v>0</v>
      </c>
      <c r="BD204" s="624"/>
      <c r="BE204" s="20">
        <v>0</v>
      </c>
      <c r="BF204" s="633"/>
      <c r="BG204" s="187"/>
      <c r="BH204" s="40"/>
      <c r="BI204" s="40"/>
      <c r="BJ204" s="40"/>
      <c r="BK204" s="40"/>
      <c r="BL204" s="40"/>
      <c r="BM204" s="40"/>
      <c r="BN204" s="40"/>
      <c r="BO204" s="40"/>
      <c r="BP204" s="40"/>
    </row>
    <row r="205" spans="1:68">
      <c r="A205" s="182"/>
      <c r="B205" s="73"/>
      <c r="C205" s="69">
        <v>41.2</v>
      </c>
      <c r="D205" s="69"/>
      <c r="E205" s="78" t="s">
        <v>227</v>
      </c>
      <c r="F205" s="69"/>
      <c r="G205" s="70"/>
      <c r="H205" s="20">
        <v>0</v>
      </c>
      <c r="I205" s="20">
        <v>0</v>
      </c>
      <c r="J205" s="20">
        <v>0</v>
      </c>
      <c r="K205" s="20">
        <v>0</v>
      </c>
      <c r="L205" s="20">
        <v>0</v>
      </c>
      <c r="M205" s="20">
        <v>0</v>
      </c>
      <c r="N205" s="20">
        <v>0</v>
      </c>
      <c r="O205" s="20">
        <v>0</v>
      </c>
      <c r="P205" s="20">
        <v>0</v>
      </c>
      <c r="Q205" s="20">
        <v>0</v>
      </c>
      <c r="R205" s="20">
        <v>0</v>
      </c>
      <c r="S205" s="20">
        <v>0</v>
      </c>
      <c r="T205" s="20">
        <v>0</v>
      </c>
      <c r="U205" s="20">
        <v>0</v>
      </c>
      <c r="V205" s="20">
        <v>0</v>
      </c>
      <c r="W205" s="20">
        <v>0</v>
      </c>
      <c r="X205" s="20">
        <v>0</v>
      </c>
      <c r="Y205" s="20">
        <v>0</v>
      </c>
      <c r="Z205" s="20">
        <v>0</v>
      </c>
      <c r="AA205" s="20">
        <v>0</v>
      </c>
      <c r="AB205" s="20">
        <v>0</v>
      </c>
      <c r="AC205" s="20">
        <v>0</v>
      </c>
      <c r="AD205" s="20">
        <v>0</v>
      </c>
      <c r="AE205" s="20">
        <v>0</v>
      </c>
      <c r="AF205" s="20">
        <v>0</v>
      </c>
      <c r="AG205" s="20">
        <v>0</v>
      </c>
      <c r="AH205" s="20">
        <v>0</v>
      </c>
      <c r="AI205" s="20">
        <v>0</v>
      </c>
      <c r="AJ205" s="20">
        <v>0</v>
      </c>
      <c r="AK205" s="20">
        <v>0</v>
      </c>
      <c r="AL205" s="20">
        <v>0</v>
      </c>
      <c r="AM205" s="20">
        <v>0</v>
      </c>
      <c r="AN205" s="20">
        <v>0</v>
      </c>
      <c r="AO205" s="20">
        <v>0</v>
      </c>
      <c r="AP205" s="20">
        <v>0</v>
      </c>
      <c r="AQ205" s="20">
        <v>0</v>
      </c>
      <c r="AR205" s="20">
        <v>0</v>
      </c>
      <c r="AS205" s="20">
        <v>0</v>
      </c>
      <c r="AT205" s="20">
        <v>0</v>
      </c>
      <c r="AU205" s="20">
        <v>0</v>
      </c>
      <c r="AV205" s="20">
        <f t="shared" si="1049"/>
        <v>0</v>
      </c>
      <c r="AW205" s="638"/>
      <c r="AX205" s="187"/>
      <c r="AY205" s="602">
        <v>0</v>
      </c>
      <c r="AZ205" s="624"/>
      <c r="BA205" s="20">
        <v>0</v>
      </c>
      <c r="BB205" s="624"/>
      <c r="BC205" s="20">
        <v>0</v>
      </c>
      <c r="BD205" s="624"/>
      <c r="BE205" s="20">
        <v>0</v>
      </c>
      <c r="BF205" s="633"/>
      <c r="BG205" s="187"/>
      <c r="BH205" s="40"/>
      <c r="BI205" s="40"/>
      <c r="BJ205" s="40"/>
      <c r="BK205" s="40"/>
      <c r="BL205" s="40"/>
      <c r="BM205" s="40"/>
      <c r="BN205" s="40"/>
      <c r="BO205" s="40"/>
      <c r="BP205" s="40"/>
    </row>
    <row r="206" spans="1:68">
      <c r="A206" s="182"/>
      <c r="B206" s="73"/>
      <c r="C206" s="69">
        <v>41.3</v>
      </c>
      <c r="D206" s="69"/>
      <c r="E206" s="78" t="s">
        <v>228</v>
      </c>
      <c r="F206" s="69"/>
      <c r="G206" s="70"/>
      <c r="H206" s="20">
        <v>0</v>
      </c>
      <c r="I206" s="20">
        <v>0</v>
      </c>
      <c r="J206" s="20">
        <v>0</v>
      </c>
      <c r="K206" s="20">
        <v>0</v>
      </c>
      <c r="L206" s="20">
        <v>0</v>
      </c>
      <c r="M206" s="20">
        <v>0</v>
      </c>
      <c r="N206" s="20">
        <v>0</v>
      </c>
      <c r="O206" s="20">
        <v>0</v>
      </c>
      <c r="P206" s="20">
        <v>0</v>
      </c>
      <c r="Q206" s="20">
        <v>0</v>
      </c>
      <c r="R206" s="20">
        <v>0</v>
      </c>
      <c r="S206" s="20">
        <v>0</v>
      </c>
      <c r="T206" s="20">
        <v>0</v>
      </c>
      <c r="U206" s="20">
        <v>0</v>
      </c>
      <c r="V206" s="20">
        <v>0</v>
      </c>
      <c r="W206" s="20">
        <v>0</v>
      </c>
      <c r="X206" s="20">
        <v>0</v>
      </c>
      <c r="Y206" s="20">
        <v>0</v>
      </c>
      <c r="Z206" s="20">
        <v>0</v>
      </c>
      <c r="AA206" s="20">
        <v>0</v>
      </c>
      <c r="AB206" s="20">
        <v>0</v>
      </c>
      <c r="AC206" s="20">
        <v>0</v>
      </c>
      <c r="AD206" s="20">
        <v>0</v>
      </c>
      <c r="AE206" s="20">
        <v>0</v>
      </c>
      <c r="AF206" s="20">
        <v>0</v>
      </c>
      <c r="AG206" s="20">
        <v>0</v>
      </c>
      <c r="AH206" s="20">
        <v>0</v>
      </c>
      <c r="AI206" s="20">
        <v>0</v>
      </c>
      <c r="AJ206" s="20">
        <v>0</v>
      </c>
      <c r="AK206" s="20">
        <v>0</v>
      </c>
      <c r="AL206" s="20">
        <v>0</v>
      </c>
      <c r="AM206" s="20">
        <v>0</v>
      </c>
      <c r="AN206" s="20">
        <v>0</v>
      </c>
      <c r="AO206" s="20">
        <v>0</v>
      </c>
      <c r="AP206" s="20">
        <v>0</v>
      </c>
      <c r="AQ206" s="20">
        <v>0</v>
      </c>
      <c r="AR206" s="20">
        <v>0</v>
      </c>
      <c r="AS206" s="20">
        <v>0</v>
      </c>
      <c r="AT206" s="20">
        <v>0</v>
      </c>
      <c r="AU206" s="20">
        <v>0</v>
      </c>
      <c r="AV206" s="20">
        <f t="shared" si="1049"/>
        <v>0</v>
      </c>
      <c r="AW206" s="638"/>
      <c r="AX206" s="187"/>
      <c r="AY206" s="602">
        <v>0</v>
      </c>
      <c r="AZ206" s="624"/>
      <c r="BA206" s="20">
        <v>0</v>
      </c>
      <c r="BB206" s="624"/>
      <c r="BC206" s="20">
        <v>0</v>
      </c>
      <c r="BD206" s="624"/>
      <c r="BE206" s="20">
        <v>0</v>
      </c>
      <c r="BF206" s="633"/>
      <c r="BG206" s="187"/>
      <c r="BH206" s="40"/>
      <c r="BI206" s="40"/>
      <c r="BJ206" s="40"/>
      <c r="BK206" s="40"/>
      <c r="BL206" s="40"/>
      <c r="BM206" s="40"/>
      <c r="BN206" s="40"/>
      <c r="BO206" s="40"/>
      <c r="BP206" s="40"/>
    </row>
    <row r="207" spans="1:68">
      <c r="A207" s="182"/>
      <c r="B207" s="73"/>
      <c r="C207" s="69">
        <v>41.4</v>
      </c>
      <c r="D207" s="69"/>
      <c r="E207" s="78" t="s">
        <v>229</v>
      </c>
      <c r="F207" s="69"/>
      <c r="G207" s="70"/>
      <c r="H207" s="20">
        <v>0</v>
      </c>
      <c r="I207" s="20">
        <v>0</v>
      </c>
      <c r="J207" s="20">
        <v>0</v>
      </c>
      <c r="K207" s="20">
        <v>0</v>
      </c>
      <c r="L207" s="20">
        <v>0</v>
      </c>
      <c r="M207" s="20">
        <v>0</v>
      </c>
      <c r="N207" s="20">
        <v>0</v>
      </c>
      <c r="O207" s="20">
        <v>0</v>
      </c>
      <c r="P207" s="20">
        <v>0</v>
      </c>
      <c r="Q207" s="20">
        <v>0</v>
      </c>
      <c r="R207" s="20">
        <v>0</v>
      </c>
      <c r="S207" s="20">
        <v>0</v>
      </c>
      <c r="T207" s="20">
        <v>0</v>
      </c>
      <c r="U207" s="20">
        <v>0</v>
      </c>
      <c r="V207" s="20">
        <v>0</v>
      </c>
      <c r="W207" s="20">
        <v>0</v>
      </c>
      <c r="X207" s="20">
        <v>0</v>
      </c>
      <c r="Y207" s="20">
        <v>0</v>
      </c>
      <c r="Z207" s="20">
        <v>0</v>
      </c>
      <c r="AA207" s="20">
        <v>0</v>
      </c>
      <c r="AB207" s="20">
        <v>0</v>
      </c>
      <c r="AC207" s="20">
        <v>0</v>
      </c>
      <c r="AD207" s="20">
        <v>0</v>
      </c>
      <c r="AE207" s="20">
        <v>0</v>
      </c>
      <c r="AF207" s="20">
        <v>0</v>
      </c>
      <c r="AG207" s="20">
        <v>0</v>
      </c>
      <c r="AH207" s="20">
        <v>0</v>
      </c>
      <c r="AI207" s="20">
        <v>0</v>
      </c>
      <c r="AJ207" s="20">
        <v>0</v>
      </c>
      <c r="AK207" s="20">
        <v>0</v>
      </c>
      <c r="AL207" s="20">
        <v>0</v>
      </c>
      <c r="AM207" s="20">
        <v>0</v>
      </c>
      <c r="AN207" s="20">
        <v>0</v>
      </c>
      <c r="AO207" s="20">
        <v>0</v>
      </c>
      <c r="AP207" s="20">
        <v>0</v>
      </c>
      <c r="AQ207" s="20">
        <v>0</v>
      </c>
      <c r="AR207" s="20">
        <v>0</v>
      </c>
      <c r="AS207" s="20">
        <v>0</v>
      </c>
      <c r="AT207" s="20">
        <v>0</v>
      </c>
      <c r="AU207" s="20">
        <v>0</v>
      </c>
      <c r="AV207" s="20">
        <f t="shared" si="1049"/>
        <v>0</v>
      </c>
      <c r="AW207" s="638"/>
      <c r="AX207" s="187"/>
      <c r="AY207" s="602">
        <v>0</v>
      </c>
      <c r="AZ207" s="624"/>
      <c r="BA207" s="20">
        <v>0</v>
      </c>
      <c r="BB207" s="624"/>
      <c r="BC207" s="20">
        <v>0</v>
      </c>
      <c r="BD207" s="624"/>
      <c r="BE207" s="20">
        <v>0</v>
      </c>
      <c r="BF207" s="633"/>
      <c r="BG207" s="187"/>
      <c r="BH207" s="40"/>
      <c r="BI207" s="40"/>
      <c r="BJ207" s="40"/>
      <c r="BK207" s="40"/>
      <c r="BL207" s="40"/>
      <c r="BM207" s="40"/>
      <c r="BN207" s="40"/>
      <c r="BO207" s="40"/>
      <c r="BP207" s="40"/>
    </row>
    <row r="208" spans="1:68">
      <c r="A208" s="182"/>
      <c r="B208" s="73"/>
      <c r="C208" s="69">
        <v>41.5</v>
      </c>
      <c r="D208" s="69"/>
      <c r="E208" s="78" t="s">
        <v>230</v>
      </c>
      <c r="F208" s="69"/>
      <c r="G208" s="70"/>
      <c r="H208" s="20">
        <v>0</v>
      </c>
      <c r="I208" s="20">
        <v>0</v>
      </c>
      <c r="J208" s="20">
        <v>0</v>
      </c>
      <c r="K208" s="20">
        <v>0</v>
      </c>
      <c r="L208" s="20">
        <v>0</v>
      </c>
      <c r="M208" s="20">
        <v>0</v>
      </c>
      <c r="N208" s="20">
        <v>0</v>
      </c>
      <c r="O208" s="20">
        <v>0</v>
      </c>
      <c r="P208" s="20">
        <v>0</v>
      </c>
      <c r="Q208" s="20">
        <v>0</v>
      </c>
      <c r="R208" s="20">
        <v>0</v>
      </c>
      <c r="S208" s="20">
        <v>0</v>
      </c>
      <c r="T208" s="20">
        <v>0</v>
      </c>
      <c r="U208" s="20">
        <v>0</v>
      </c>
      <c r="V208" s="20">
        <v>0</v>
      </c>
      <c r="W208" s="20">
        <v>0</v>
      </c>
      <c r="X208" s="20">
        <v>0</v>
      </c>
      <c r="Y208" s="20">
        <v>0</v>
      </c>
      <c r="Z208" s="20">
        <v>0</v>
      </c>
      <c r="AA208" s="20">
        <v>0</v>
      </c>
      <c r="AB208" s="20">
        <v>0</v>
      </c>
      <c r="AC208" s="20">
        <v>0</v>
      </c>
      <c r="AD208" s="20">
        <v>0</v>
      </c>
      <c r="AE208" s="20">
        <v>0</v>
      </c>
      <c r="AF208" s="20">
        <v>0</v>
      </c>
      <c r="AG208" s="20">
        <v>0</v>
      </c>
      <c r="AH208" s="20">
        <v>0</v>
      </c>
      <c r="AI208" s="20">
        <v>0</v>
      </c>
      <c r="AJ208" s="20">
        <v>0</v>
      </c>
      <c r="AK208" s="20">
        <v>0</v>
      </c>
      <c r="AL208" s="20">
        <v>0</v>
      </c>
      <c r="AM208" s="20">
        <v>0</v>
      </c>
      <c r="AN208" s="20">
        <v>0</v>
      </c>
      <c r="AO208" s="20">
        <v>0</v>
      </c>
      <c r="AP208" s="20">
        <v>0</v>
      </c>
      <c r="AQ208" s="20">
        <v>0</v>
      </c>
      <c r="AR208" s="20">
        <v>0</v>
      </c>
      <c r="AS208" s="20">
        <v>0</v>
      </c>
      <c r="AT208" s="20">
        <v>0</v>
      </c>
      <c r="AU208" s="20">
        <v>0</v>
      </c>
      <c r="AV208" s="20">
        <f t="shared" si="1049"/>
        <v>0</v>
      </c>
      <c r="AW208" s="638"/>
      <c r="AX208" s="187"/>
      <c r="AY208" s="602">
        <v>0</v>
      </c>
      <c r="AZ208" s="624"/>
      <c r="BA208" s="20">
        <v>0</v>
      </c>
      <c r="BB208" s="624"/>
      <c r="BC208" s="20">
        <v>0</v>
      </c>
      <c r="BD208" s="624"/>
      <c r="BE208" s="20">
        <v>0</v>
      </c>
      <c r="BF208" s="633"/>
      <c r="BG208" s="187"/>
      <c r="BH208" s="40"/>
      <c r="BI208" s="40"/>
      <c r="BJ208" s="40"/>
      <c r="BK208" s="40"/>
      <c r="BL208" s="40"/>
      <c r="BM208" s="40"/>
      <c r="BN208" s="40"/>
      <c r="BO208" s="40"/>
      <c r="BP208" s="40"/>
    </row>
    <row r="209" spans="1:68">
      <c r="A209" s="182"/>
      <c r="B209" s="73"/>
      <c r="C209" s="69">
        <v>41.6</v>
      </c>
      <c r="D209" s="69"/>
      <c r="E209" s="78" t="s">
        <v>231</v>
      </c>
      <c r="F209" s="69"/>
      <c r="G209" s="70"/>
      <c r="H209" s="20">
        <v>0</v>
      </c>
      <c r="I209" s="20">
        <v>0</v>
      </c>
      <c r="J209" s="20">
        <v>0</v>
      </c>
      <c r="K209" s="20">
        <v>0</v>
      </c>
      <c r="L209" s="20">
        <v>0</v>
      </c>
      <c r="M209" s="20">
        <v>0</v>
      </c>
      <c r="N209" s="20">
        <v>0</v>
      </c>
      <c r="O209" s="20">
        <v>0</v>
      </c>
      <c r="P209" s="20">
        <v>0</v>
      </c>
      <c r="Q209" s="20">
        <v>0</v>
      </c>
      <c r="R209" s="20">
        <v>0</v>
      </c>
      <c r="S209" s="20">
        <v>0</v>
      </c>
      <c r="T209" s="20">
        <v>0</v>
      </c>
      <c r="U209" s="20">
        <v>0</v>
      </c>
      <c r="V209" s="20">
        <v>0</v>
      </c>
      <c r="W209" s="20">
        <v>0</v>
      </c>
      <c r="X209" s="20">
        <v>0</v>
      </c>
      <c r="Y209" s="20">
        <v>0</v>
      </c>
      <c r="Z209" s="20">
        <v>0</v>
      </c>
      <c r="AA209" s="20">
        <v>0</v>
      </c>
      <c r="AB209" s="20">
        <v>0</v>
      </c>
      <c r="AC209" s="20">
        <v>0</v>
      </c>
      <c r="AD209" s="20">
        <v>0</v>
      </c>
      <c r="AE209" s="20">
        <v>0</v>
      </c>
      <c r="AF209" s="20">
        <v>0</v>
      </c>
      <c r="AG209" s="20">
        <v>0</v>
      </c>
      <c r="AH209" s="20">
        <v>0</v>
      </c>
      <c r="AI209" s="20">
        <v>0</v>
      </c>
      <c r="AJ209" s="20">
        <v>0</v>
      </c>
      <c r="AK209" s="20">
        <v>0</v>
      </c>
      <c r="AL209" s="20">
        <v>0</v>
      </c>
      <c r="AM209" s="20">
        <v>0</v>
      </c>
      <c r="AN209" s="20">
        <v>0</v>
      </c>
      <c r="AO209" s="20">
        <v>0</v>
      </c>
      <c r="AP209" s="20">
        <v>0</v>
      </c>
      <c r="AQ209" s="20">
        <v>0</v>
      </c>
      <c r="AR209" s="20">
        <v>0</v>
      </c>
      <c r="AS209" s="20">
        <v>0</v>
      </c>
      <c r="AT209" s="20">
        <v>0</v>
      </c>
      <c r="AU209" s="20">
        <v>0</v>
      </c>
      <c r="AV209" s="20">
        <f t="shared" ref="AV209:AV265" si="1109">SUM(H209:AU209)</f>
        <v>0</v>
      </c>
      <c r="AW209" s="638"/>
      <c r="AX209" s="187"/>
      <c r="AY209" s="602">
        <v>0</v>
      </c>
      <c r="AZ209" s="624"/>
      <c r="BA209" s="20">
        <v>0</v>
      </c>
      <c r="BB209" s="624"/>
      <c r="BC209" s="20">
        <v>0</v>
      </c>
      <c r="BD209" s="624"/>
      <c r="BE209" s="20">
        <v>0</v>
      </c>
      <c r="BF209" s="633"/>
      <c r="BG209" s="187"/>
      <c r="BH209" s="40"/>
      <c r="BI209" s="40"/>
      <c r="BJ209" s="40"/>
      <c r="BK209" s="40"/>
      <c r="BL209" s="40"/>
      <c r="BM209" s="40"/>
      <c r="BN209" s="40"/>
      <c r="BO209" s="40"/>
      <c r="BP209" s="40"/>
    </row>
    <row r="210" spans="1:68">
      <c r="A210" s="182"/>
      <c r="B210" s="73"/>
      <c r="C210" s="69">
        <v>41.7</v>
      </c>
      <c r="D210" s="69"/>
      <c r="E210" s="78" t="s">
        <v>232</v>
      </c>
      <c r="F210" s="69"/>
      <c r="G210" s="70"/>
      <c r="H210" s="20">
        <v>0</v>
      </c>
      <c r="I210" s="20">
        <v>0</v>
      </c>
      <c r="J210" s="20">
        <v>0</v>
      </c>
      <c r="K210" s="20">
        <v>0</v>
      </c>
      <c r="L210" s="20">
        <v>0</v>
      </c>
      <c r="M210" s="20">
        <v>0</v>
      </c>
      <c r="N210" s="20">
        <v>0</v>
      </c>
      <c r="O210" s="20">
        <v>0</v>
      </c>
      <c r="P210" s="20">
        <v>0</v>
      </c>
      <c r="Q210" s="20">
        <v>0</v>
      </c>
      <c r="R210" s="20">
        <v>0</v>
      </c>
      <c r="S210" s="20">
        <v>0</v>
      </c>
      <c r="T210" s="20">
        <v>0</v>
      </c>
      <c r="U210" s="20">
        <v>0</v>
      </c>
      <c r="V210" s="20">
        <v>0</v>
      </c>
      <c r="W210" s="20">
        <v>0</v>
      </c>
      <c r="X210" s="20">
        <v>0</v>
      </c>
      <c r="Y210" s="20">
        <v>0</v>
      </c>
      <c r="Z210" s="20">
        <v>0</v>
      </c>
      <c r="AA210" s="20">
        <v>0</v>
      </c>
      <c r="AB210" s="20">
        <v>0</v>
      </c>
      <c r="AC210" s="20">
        <v>0</v>
      </c>
      <c r="AD210" s="20">
        <v>0</v>
      </c>
      <c r="AE210" s="20">
        <v>0</v>
      </c>
      <c r="AF210" s="20">
        <v>0</v>
      </c>
      <c r="AG210" s="20">
        <v>0</v>
      </c>
      <c r="AH210" s="20">
        <v>0</v>
      </c>
      <c r="AI210" s="20">
        <v>0</v>
      </c>
      <c r="AJ210" s="20">
        <v>0</v>
      </c>
      <c r="AK210" s="20">
        <v>0</v>
      </c>
      <c r="AL210" s="20">
        <v>0</v>
      </c>
      <c r="AM210" s="20">
        <v>0</v>
      </c>
      <c r="AN210" s="20">
        <v>0</v>
      </c>
      <c r="AO210" s="20">
        <v>0</v>
      </c>
      <c r="AP210" s="20">
        <v>0</v>
      </c>
      <c r="AQ210" s="20">
        <v>0</v>
      </c>
      <c r="AR210" s="20">
        <v>0</v>
      </c>
      <c r="AS210" s="20">
        <v>0</v>
      </c>
      <c r="AT210" s="20">
        <v>0</v>
      </c>
      <c r="AU210" s="20">
        <v>0</v>
      </c>
      <c r="AV210" s="20">
        <f t="shared" si="1109"/>
        <v>0</v>
      </c>
      <c r="AW210" s="638"/>
      <c r="AX210" s="187"/>
      <c r="AY210" s="602">
        <v>0</v>
      </c>
      <c r="AZ210" s="624"/>
      <c r="BA210" s="20">
        <v>0</v>
      </c>
      <c r="BB210" s="624"/>
      <c r="BC210" s="20">
        <v>0</v>
      </c>
      <c r="BD210" s="624"/>
      <c r="BE210" s="20">
        <v>0</v>
      </c>
      <c r="BF210" s="633"/>
      <c r="BG210" s="187"/>
      <c r="BH210" s="40"/>
      <c r="BI210" s="40"/>
      <c r="BJ210" s="40"/>
      <c r="BK210" s="40"/>
      <c r="BL210" s="40"/>
      <c r="BM210" s="40"/>
      <c r="BN210" s="40"/>
      <c r="BO210" s="40"/>
      <c r="BP210" s="40"/>
    </row>
    <row r="211" spans="1:68" ht="15">
      <c r="A211" s="182"/>
      <c r="B211" s="71">
        <v>42</v>
      </c>
      <c r="C211" s="65"/>
      <c r="D211" s="91" t="s">
        <v>233</v>
      </c>
      <c r="E211" s="65"/>
      <c r="F211" s="65"/>
      <c r="G211" s="66"/>
      <c r="H211" s="38">
        <f>SUM(H212:H217)</f>
        <v>0</v>
      </c>
      <c r="I211" s="38">
        <f t="shared" ref="I211:AU211" si="1110">SUM(I212:I217)</f>
        <v>0</v>
      </c>
      <c r="J211" s="38">
        <f t="shared" si="1110"/>
        <v>0</v>
      </c>
      <c r="K211" s="38">
        <f t="shared" si="1110"/>
        <v>0</v>
      </c>
      <c r="L211" s="38">
        <f t="shared" si="1110"/>
        <v>0</v>
      </c>
      <c r="M211" s="38">
        <f t="shared" si="1110"/>
        <v>0</v>
      </c>
      <c r="N211" s="38">
        <f t="shared" si="1110"/>
        <v>0</v>
      </c>
      <c r="O211" s="38">
        <f t="shared" si="1110"/>
        <v>0</v>
      </c>
      <c r="P211" s="38">
        <f t="shared" si="1110"/>
        <v>0</v>
      </c>
      <c r="Q211" s="38">
        <f t="shared" si="1110"/>
        <v>0</v>
      </c>
      <c r="R211" s="38">
        <f t="shared" si="1110"/>
        <v>0</v>
      </c>
      <c r="S211" s="38">
        <f t="shared" si="1110"/>
        <v>0</v>
      </c>
      <c r="T211" s="38">
        <f t="shared" si="1110"/>
        <v>0</v>
      </c>
      <c r="U211" s="38">
        <f t="shared" si="1110"/>
        <v>0</v>
      </c>
      <c r="V211" s="38">
        <f t="shared" si="1110"/>
        <v>0</v>
      </c>
      <c r="W211" s="38">
        <f t="shared" si="1110"/>
        <v>0</v>
      </c>
      <c r="X211" s="38">
        <f t="shared" si="1110"/>
        <v>0</v>
      </c>
      <c r="Y211" s="38">
        <f t="shared" si="1110"/>
        <v>0</v>
      </c>
      <c r="Z211" s="38">
        <f t="shared" si="1110"/>
        <v>0</v>
      </c>
      <c r="AA211" s="38">
        <f t="shared" si="1110"/>
        <v>0</v>
      </c>
      <c r="AB211" s="38">
        <f t="shared" si="1110"/>
        <v>0</v>
      </c>
      <c r="AC211" s="38">
        <f t="shared" si="1110"/>
        <v>0</v>
      </c>
      <c r="AD211" s="38">
        <f t="shared" si="1110"/>
        <v>0</v>
      </c>
      <c r="AE211" s="38">
        <f t="shared" si="1110"/>
        <v>0</v>
      </c>
      <c r="AF211" s="38">
        <f t="shared" si="1110"/>
        <v>0</v>
      </c>
      <c r="AG211" s="38">
        <f t="shared" si="1110"/>
        <v>0</v>
      </c>
      <c r="AH211" s="38">
        <f t="shared" si="1110"/>
        <v>0</v>
      </c>
      <c r="AI211" s="38">
        <f t="shared" si="1110"/>
        <v>0</v>
      </c>
      <c r="AJ211" s="38">
        <f t="shared" si="1110"/>
        <v>0</v>
      </c>
      <c r="AK211" s="38">
        <f t="shared" si="1110"/>
        <v>0</v>
      </c>
      <c r="AL211" s="38">
        <f t="shared" si="1110"/>
        <v>0</v>
      </c>
      <c r="AM211" s="38">
        <f t="shared" si="1110"/>
        <v>0</v>
      </c>
      <c r="AN211" s="38">
        <f t="shared" si="1110"/>
        <v>0</v>
      </c>
      <c r="AO211" s="38">
        <f t="shared" si="1110"/>
        <v>0</v>
      </c>
      <c r="AP211" s="38">
        <f t="shared" si="1110"/>
        <v>0</v>
      </c>
      <c r="AQ211" s="38">
        <f t="shared" si="1110"/>
        <v>0</v>
      </c>
      <c r="AR211" s="38">
        <f t="shared" si="1110"/>
        <v>0</v>
      </c>
      <c r="AS211" s="38">
        <f t="shared" si="1110"/>
        <v>0</v>
      </c>
      <c r="AT211" s="38">
        <f t="shared" si="1110"/>
        <v>0</v>
      </c>
      <c r="AU211" s="38">
        <f t="shared" si="1110"/>
        <v>0</v>
      </c>
      <c r="AV211" s="38">
        <f t="shared" si="1109"/>
        <v>0</v>
      </c>
      <c r="AW211" s="578"/>
      <c r="AX211" s="201"/>
      <c r="AY211" s="641">
        <f t="shared" ref="AY211" si="1111">SUM(AY212:AY217)</f>
        <v>0</v>
      </c>
      <c r="AZ211" s="622"/>
      <c r="BA211" s="38">
        <f t="shared" ref="BA211" si="1112">SUM(BA212:BA217)</f>
        <v>0</v>
      </c>
      <c r="BB211" s="622"/>
      <c r="BC211" s="38">
        <f t="shared" ref="BC211" si="1113">SUM(BC212:BC217)</f>
        <v>0</v>
      </c>
      <c r="BD211" s="622"/>
      <c r="BE211" s="38">
        <f t="shared" ref="BE211" si="1114">SUM(BE212:BE217)</f>
        <v>0</v>
      </c>
      <c r="BF211" s="631"/>
      <c r="BG211" s="201"/>
      <c r="BH211" s="39"/>
      <c r="BI211" s="39"/>
      <c r="BJ211" s="39"/>
      <c r="BK211" s="39"/>
      <c r="BL211" s="39"/>
      <c r="BM211" s="39"/>
      <c r="BN211" s="39"/>
      <c r="BO211" s="39"/>
      <c r="BP211" s="39"/>
    </row>
    <row r="212" spans="1:68">
      <c r="A212" s="182"/>
      <c r="B212" s="73"/>
      <c r="C212" s="69">
        <v>42.1</v>
      </c>
      <c r="D212" s="69"/>
      <c r="E212" s="78" t="s">
        <v>234</v>
      </c>
      <c r="F212" s="69"/>
      <c r="G212" s="70"/>
      <c r="H212" s="20">
        <v>0</v>
      </c>
      <c r="I212" s="20">
        <v>0</v>
      </c>
      <c r="J212" s="20">
        <v>0</v>
      </c>
      <c r="K212" s="20">
        <v>0</v>
      </c>
      <c r="L212" s="20">
        <v>0</v>
      </c>
      <c r="M212" s="20">
        <v>0</v>
      </c>
      <c r="N212" s="20">
        <v>0</v>
      </c>
      <c r="O212" s="20">
        <v>0</v>
      </c>
      <c r="P212" s="20">
        <v>0</v>
      </c>
      <c r="Q212" s="20">
        <v>0</v>
      </c>
      <c r="R212" s="20">
        <v>0</v>
      </c>
      <c r="S212" s="20">
        <v>0</v>
      </c>
      <c r="T212" s="20">
        <v>0</v>
      </c>
      <c r="U212" s="20">
        <v>0</v>
      </c>
      <c r="V212" s="20">
        <v>0</v>
      </c>
      <c r="W212" s="20">
        <v>0</v>
      </c>
      <c r="X212" s="20">
        <v>0</v>
      </c>
      <c r="Y212" s="20">
        <v>0</v>
      </c>
      <c r="Z212" s="20">
        <v>0</v>
      </c>
      <c r="AA212" s="20">
        <v>0</v>
      </c>
      <c r="AB212" s="20">
        <v>0</v>
      </c>
      <c r="AC212" s="20">
        <v>0</v>
      </c>
      <c r="AD212" s="20">
        <v>0</v>
      </c>
      <c r="AE212" s="20">
        <v>0</v>
      </c>
      <c r="AF212" s="20">
        <v>0</v>
      </c>
      <c r="AG212" s="20">
        <v>0</v>
      </c>
      <c r="AH212" s="20">
        <v>0</v>
      </c>
      <c r="AI212" s="20">
        <v>0</v>
      </c>
      <c r="AJ212" s="20">
        <v>0</v>
      </c>
      <c r="AK212" s="20">
        <v>0</v>
      </c>
      <c r="AL212" s="20">
        <v>0</v>
      </c>
      <c r="AM212" s="20">
        <v>0</v>
      </c>
      <c r="AN212" s="20">
        <v>0</v>
      </c>
      <c r="AO212" s="20">
        <v>0</v>
      </c>
      <c r="AP212" s="20">
        <v>0</v>
      </c>
      <c r="AQ212" s="20">
        <v>0</v>
      </c>
      <c r="AR212" s="20">
        <v>0</v>
      </c>
      <c r="AS212" s="20">
        <v>0</v>
      </c>
      <c r="AT212" s="20">
        <v>0</v>
      </c>
      <c r="AU212" s="20">
        <v>0</v>
      </c>
      <c r="AV212" s="20">
        <f t="shared" si="1109"/>
        <v>0</v>
      </c>
      <c r="AW212" s="638"/>
      <c r="AX212" s="187"/>
      <c r="AY212" s="602">
        <v>0</v>
      </c>
      <c r="AZ212" s="624"/>
      <c r="BA212" s="20">
        <v>0</v>
      </c>
      <c r="BB212" s="624"/>
      <c r="BC212" s="20">
        <v>0</v>
      </c>
      <c r="BD212" s="624"/>
      <c r="BE212" s="20">
        <v>0</v>
      </c>
      <c r="BF212" s="633"/>
      <c r="BG212" s="187"/>
      <c r="BH212" s="40"/>
      <c r="BI212" s="40"/>
      <c r="BJ212" s="40"/>
      <c r="BK212" s="40"/>
      <c r="BL212" s="40"/>
      <c r="BM212" s="40"/>
      <c r="BN212" s="40"/>
      <c r="BO212" s="40"/>
      <c r="BP212" s="40"/>
    </row>
    <row r="213" spans="1:68">
      <c r="A213" s="182"/>
      <c r="B213" s="73"/>
      <c r="C213" s="69">
        <v>42.2</v>
      </c>
      <c r="D213" s="69"/>
      <c r="E213" s="78" t="s">
        <v>235</v>
      </c>
      <c r="F213" s="69"/>
      <c r="G213" s="70"/>
      <c r="H213" s="20">
        <v>0</v>
      </c>
      <c r="I213" s="20">
        <v>0</v>
      </c>
      <c r="J213" s="20">
        <v>0</v>
      </c>
      <c r="K213" s="20">
        <v>0</v>
      </c>
      <c r="L213" s="20">
        <v>0</v>
      </c>
      <c r="M213" s="20">
        <v>0</v>
      </c>
      <c r="N213" s="20">
        <v>0</v>
      </c>
      <c r="O213" s="20">
        <v>0</v>
      </c>
      <c r="P213" s="20">
        <v>0</v>
      </c>
      <c r="Q213" s="20">
        <v>0</v>
      </c>
      <c r="R213" s="20">
        <v>0</v>
      </c>
      <c r="S213" s="20">
        <v>0</v>
      </c>
      <c r="T213" s="20">
        <v>0</v>
      </c>
      <c r="U213" s="20">
        <v>0</v>
      </c>
      <c r="V213" s="20">
        <v>0</v>
      </c>
      <c r="W213" s="20">
        <v>0</v>
      </c>
      <c r="X213" s="20">
        <v>0</v>
      </c>
      <c r="Y213" s="20">
        <v>0</v>
      </c>
      <c r="Z213" s="20">
        <v>0</v>
      </c>
      <c r="AA213" s="20">
        <v>0</v>
      </c>
      <c r="AB213" s="20">
        <v>0</v>
      </c>
      <c r="AC213" s="20">
        <v>0</v>
      </c>
      <c r="AD213" s="20">
        <v>0</v>
      </c>
      <c r="AE213" s="20">
        <v>0</v>
      </c>
      <c r="AF213" s="20">
        <v>0</v>
      </c>
      <c r="AG213" s="20">
        <v>0</v>
      </c>
      <c r="AH213" s="20">
        <v>0</v>
      </c>
      <c r="AI213" s="20">
        <v>0</v>
      </c>
      <c r="AJ213" s="20">
        <v>0</v>
      </c>
      <c r="AK213" s="20">
        <v>0</v>
      </c>
      <c r="AL213" s="20">
        <v>0</v>
      </c>
      <c r="AM213" s="20">
        <v>0</v>
      </c>
      <c r="AN213" s="20">
        <v>0</v>
      </c>
      <c r="AO213" s="20">
        <v>0</v>
      </c>
      <c r="AP213" s="20">
        <v>0</v>
      </c>
      <c r="AQ213" s="20">
        <v>0</v>
      </c>
      <c r="AR213" s="20">
        <v>0</v>
      </c>
      <c r="AS213" s="20">
        <v>0</v>
      </c>
      <c r="AT213" s="20">
        <v>0</v>
      </c>
      <c r="AU213" s="20">
        <v>0</v>
      </c>
      <c r="AV213" s="20">
        <f t="shared" si="1109"/>
        <v>0</v>
      </c>
      <c r="AW213" s="638"/>
      <c r="AX213" s="187"/>
      <c r="AY213" s="602">
        <v>0</v>
      </c>
      <c r="AZ213" s="624"/>
      <c r="BA213" s="20">
        <v>0</v>
      </c>
      <c r="BB213" s="624"/>
      <c r="BC213" s="20">
        <v>0</v>
      </c>
      <c r="BD213" s="624"/>
      <c r="BE213" s="20">
        <v>0</v>
      </c>
      <c r="BF213" s="633"/>
      <c r="BG213" s="187"/>
      <c r="BH213" s="40"/>
      <c r="BI213" s="40"/>
      <c r="BJ213" s="40"/>
      <c r="BK213" s="40"/>
      <c r="BL213" s="40"/>
      <c r="BM213" s="40"/>
      <c r="BN213" s="40"/>
      <c r="BO213" s="40"/>
      <c r="BP213" s="40"/>
    </row>
    <row r="214" spans="1:68">
      <c r="A214" s="182"/>
      <c r="B214" s="73"/>
      <c r="C214" s="69">
        <v>42.3</v>
      </c>
      <c r="D214" s="69"/>
      <c r="E214" s="78" t="s">
        <v>236</v>
      </c>
      <c r="F214" s="69"/>
      <c r="G214" s="70"/>
      <c r="H214" s="20">
        <v>0</v>
      </c>
      <c r="I214" s="20">
        <v>0</v>
      </c>
      <c r="J214" s="20">
        <v>0</v>
      </c>
      <c r="K214" s="20">
        <v>0</v>
      </c>
      <c r="L214" s="20">
        <v>0</v>
      </c>
      <c r="M214" s="20">
        <v>0</v>
      </c>
      <c r="N214" s="20">
        <v>0</v>
      </c>
      <c r="O214" s="20">
        <v>0</v>
      </c>
      <c r="P214" s="20">
        <v>0</v>
      </c>
      <c r="Q214" s="20">
        <v>0</v>
      </c>
      <c r="R214" s="20">
        <v>0</v>
      </c>
      <c r="S214" s="20">
        <v>0</v>
      </c>
      <c r="T214" s="20">
        <v>0</v>
      </c>
      <c r="U214" s="20">
        <v>0</v>
      </c>
      <c r="V214" s="20">
        <v>0</v>
      </c>
      <c r="W214" s="20">
        <v>0</v>
      </c>
      <c r="X214" s="20">
        <v>0</v>
      </c>
      <c r="Y214" s="20">
        <v>0</v>
      </c>
      <c r="Z214" s="20">
        <v>0</v>
      </c>
      <c r="AA214" s="20">
        <v>0</v>
      </c>
      <c r="AB214" s="20">
        <v>0</v>
      </c>
      <c r="AC214" s="20">
        <v>0</v>
      </c>
      <c r="AD214" s="20">
        <v>0</v>
      </c>
      <c r="AE214" s="20">
        <v>0</v>
      </c>
      <c r="AF214" s="20">
        <v>0</v>
      </c>
      <c r="AG214" s="20">
        <v>0</v>
      </c>
      <c r="AH214" s="20">
        <v>0</v>
      </c>
      <c r="AI214" s="20">
        <v>0</v>
      </c>
      <c r="AJ214" s="20">
        <v>0</v>
      </c>
      <c r="AK214" s="20">
        <v>0</v>
      </c>
      <c r="AL214" s="20">
        <v>0</v>
      </c>
      <c r="AM214" s="20">
        <v>0</v>
      </c>
      <c r="AN214" s="20">
        <v>0</v>
      </c>
      <c r="AO214" s="20">
        <v>0</v>
      </c>
      <c r="AP214" s="20">
        <v>0</v>
      </c>
      <c r="AQ214" s="20">
        <v>0</v>
      </c>
      <c r="AR214" s="20">
        <v>0</v>
      </c>
      <c r="AS214" s="20">
        <v>0</v>
      </c>
      <c r="AT214" s="20">
        <v>0</v>
      </c>
      <c r="AU214" s="20">
        <v>0</v>
      </c>
      <c r="AV214" s="20">
        <f t="shared" si="1109"/>
        <v>0</v>
      </c>
      <c r="AW214" s="638"/>
      <c r="AX214" s="187"/>
      <c r="AY214" s="602">
        <v>0</v>
      </c>
      <c r="AZ214" s="624"/>
      <c r="BA214" s="20">
        <v>0</v>
      </c>
      <c r="BB214" s="624"/>
      <c r="BC214" s="20">
        <v>0</v>
      </c>
      <c r="BD214" s="624"/>
      <c r="BE214" s="20">
        <v>0</v>
      </c>
      <c r="BF214" s="633"/>
      <c r="BG214" s="187"/>
      <c r="BH214" s="40"/>
      <c r="BI214" s="40"/>
      <c r="BJ214" s="40"/>
      <c r="BK214" s="40"/>
      <c r="BL214" s="40"/>
      <c r="BM214" s="40"/>
      <c r="BN214" s="40"/>
      <c r="BO214" s="40"/>
      <c r="BP214" s="40"/>
    </row>
    <row r="215" spans="1:68">
      <c r="A215" s="182"/>
      <c r="B215" s="73"/>
      <c r="C215" s="69">
        <v>42.4</v>
      </c>
      <c r="D215" s="69"/>
      <c r="E215" s="78" t="s">
        <v>237</v>
      </c>
      <c r="F215" s="69"/>
      <c r="G215" s="70"/>
      <c r="H215" s="20">
        <v>0</v>
      </c>
      <c r="I215" s="20">
        <v>0</v>
      </c>
      <c r="J215" s="20">
        <v>0</v>
      </c>
      <c r="K215" s="20">
        <v>0</v>
      </c>
      <c r="L215" s="20">
        <v>0</v>
      </c>
      <c r="M215" s="20">
        <v>0</v>
      </c>
      <c r="N215" s="20">
        <v>0</v>
      </c>
      <c r="O215" s="20">
        <v>0</v>
      </c>
      <c r="P215" s="20">
        <v>0</v>
      </c>
      <c r="Q215" s="20">
        <v>0</v>
      </c>
      <c r="R215" s="20">
        <v>0</v>
      </c>
      <c r="S215" s="20">
        <v>0</v>
      </c>
      <c r="T215" s="20">
        <v>0</v>
      </c>
      <c r="U215" s="20">
        <v>0</v>
      </c>
      <c r="V215" s="20">
        <v>0</v>
      </c>
      <c r="W215" s="20">
        <v>0</v>
      </c>
      <c r="X215" s="20">
        <v>0</v>
      </c>
      <c r="Y215" s="20">
        <v>0</v>
      </c>
      <c r="Z215" s="20">
        <v>0</v>
      </c>
      <c r="AA215" s="20">
        <v>0</v>
      </c>
      <c r="AB215" s="20">
        <v>0</v>
      </c>
      <c r="AC215" s="20">
        <v>0</v>
      </c>
      <c r="AD215" s="20">
        <v>0</v>
      </c>
      <c r="AE215" s="20">
        <v>0</v>
      </c>
      <c r="AF215" s="20">
        <v>0</v>
      </c>
      <c r="AG215" s="20">
        <v>0</v>
      </c>
      <c r="AH215" s="20">
        <v>0</v>
      </c>
      <c r="AI215" s="20">
        <v>0</v>
      </c>
      <c r="AJ215" s="20">
        <v>0</v>
      </c>
      <c r="AK215" s="20">
        <v>0</v>
      </c>
      <c r="AL215" s="20">
        <v>0</v>
      </c>
      <c r="AM215" s="20">
        <v>0</v>
      </c>
      <c r="AN215" s="20">
        <v>0</v>
      </c>
      <c r="AO215" s="20">
        <v>0</v>
      </c>
      <c r="AP215" s="20">
        <v>0</v>
      </c>
      <c r="AQ215" s="20">
        <v>0</v>
      </c>
      <c r="AR215" s="20">
        <v>0</v>
      </c>
      <c r="AS215" s="20">
        <v>0</v>
      </c>
      <c r="AT215" s="20">
        <v>0</v>
      </c>
      <c r="AU215" s="20">
        <v>0</v>
      </c>
      <c r="AV215" s="20">
        <f t="shared" si="1109"/>
        <v>0</v>
      </c>
      <c r="AW215" s="638"/>
      <c r="AX215" s="187"/>
      <c r="AY215" s="602">
        <v>0</v>
      </c>
      <c r="AZ215" s="624"/>
      <c r="BA215" s="20">
        <v>0</v>
      </c>
      <c r="BB215" s="624"/>
      <c r="BC215" s="20">
        <v>0</v>
      </c>
      <c r="BD215" s="624"/>
      <c r="BE215" s="20">
        <v>0</v>
      </c>
      <c r="BF215" s="633"/>
      <c r="BG215" s="187"/>
      <c r="BH215" s="40"/>
      <c r="BI215" s="40"/>
      <c r="BJ215" s="40"/>
      <c r="BK215" s="40"/>
      <c r="BL215" s="40"/>
      <c r="BM215" s="40"/>
      <c r="BN215" s="40"/>
      <c r="BO215" s="40"/>
      <c r="BP215" s="40"/>
    </row>
    <row r="216" spans="1:68">
      <c r="A216" s="182"/>
      <c r="B216" s="73"/>
      <c r="C216" s="69">
        <v>42.5</v>
      </c>
      <c r="D216" s="69"/>
      <c r="E216" s="78" t="s">
        <v>238</v>
      </c>
      <c r="F216" s="69"/>
      <c r="G216" s="70"/>
      <c r="H216" s="20">
        <v>0</v>
      </c>
      <c r="I216" s="20">
        <v>0</v>
      </c>
      <c r="J216" s="20">
        <v>0</v>
      </c>
      <c r="K216" s="20">
        <v>0</v>
      </c>
      <c r="L216" s="20">
        <v>0</v>
      </c>
      <c r="M216" s="20">
        <v>0</v>
      </c>
      <c r="N216" s="20">
        <v>0</v>
      </c>
      <c r="O216" s="20">
        <v>0</v>
      </c>
      <c r="P216" s="20">
        <v>0</v>
      </c>
      <c r="Q216" s="20">
        <v>0</v>
      </c>
      <c r="R216" s="20">
        <v>0</v>
      </c>
      <c r="S216" s="20">
        <v>0</v>
      </c>
      <c r="T216" s="20">
        <v>0</v>
      </c>
      <c r="U216" s="20">
        <v>0</v>
      </c>
      <c r="V216" s="20">
        <v>0</v>
      </c>
      <c r="W216" s="20">
        <v>0</v>
      </c>
      <c r="X216" s="20">
        <v>0</v>
      </c>
      <c r="Y216" s="20">
        <v>0</v>
      </c>
      <c r="Z216" s="20">
        <v>0</v>
      </c>
      <c r="AA216" s="20">
        <v>0</v>
      </c>
      <c r="AB216" s="20">
        <v>0</v>
      </c>
      <c r="AC216" s="20">
        <v>0</v>
      </c>
      <c r="AD216" s="20">
        <v>0</v>
      </c>
      <c r="AE216" s="20">
        <v>0</v>
      </c>
      <c r="AF216" s="20">
        <v>0</v>
      </c>
      <c r="AG216" s="20">
        <v>0</v>
      </c>
      <c r="AH216" s="20">
        <v>0</v>
      </c>
      <c r="AI216" s="20">
        <v>0</v>
      </c>
      <c r="AJ216" s="20">
        <v>0</v>
      </c>
      <c r="AK216" s="20">
        <v>0</v>
      </c>
      <c r="AL216" s="20">
        <v>0</v>
      </c>
      <c r="AM216" s="20">
        <v>0</v>
      </c>
      <c r="AN216" s="20">
        <v>0</v>
      </c>
      <c r="AO216" s="20">
        <v>0</v>
      </c>
      <c r="AP216" s="20">
        <v>0</v>
      </c>
      <c r="AQ216" s="20">
        <v>0</v>
      </c>
      <c r="AR216" s="20">
        <v>0</v>
      </c>
      <c r="AS216" s="20">
        <v>0</v>
      </c>
      <c r="AT216" s="20">
        <v>0</v>
      </c>
      <c r="AU216" s="20">
        <v>0</v>
      </c>
      <c r="AV216" s="20">
        <f t="shared" si="1109"/>
        <v>0</v>
      </c>
      <c r="AW216" s="638"/>
      <c r="AX216" s="187"/>
      <c r="AY216" s="602">
        <v>0</v>
      </c>
      <c r="AZ216" s="624"/>
      <c r="BA216" s="20">
        <v>0</v>
      </c>
      <c r="BB216" s="624"/>
      <c r="BC216" s="20">
        <v>0</v>
      </c>
      <c r="BD216" s="624"/>
      <c r="BE216" s="20">
        <v>0</v>
      </c>
      <c r="BF216" s="633"/>
      <c r="BG216" s="187"/>
      <c r="BH216" s="40"/>
      <c r="BI216" s="40"/>
      <c r="BJ216" s="40"/>
      <c r="BK216" s="40"/>
      <c r="BL216" s="40"/>
      <c r="BM216" s="40"/>
      <c r="BN216" s="40"/>
      <c r="BO216" s="40"/>
      <c r="BP216" s="40"/>
    </row>
    <row r="217" spans="1:68">
      <c r="A217" s="182"/>
      <c r="B217" s="73"/>
      <c r="C217" s="69">
        <v>42.6</v>
      </c>
      <c r="D217" s="69"/>
      <c r="E217" s="78" t="s">
        <v>239</v>
      </c>
      <c r="F217" s="69"/>
      <c r="G217" s="70"/>
      <c r="H217" s="20">
        <v>0</v>
      </c>
      <c r="I217" s="20">
        <v>0</v>
      </c>
      <c r="J217" s="20">
        <v>0</v>
      </c>
      <c r="K217" s="20">
        <v>0</v>
      </c>
      <c r="L217" s="20">
        <v>0</v>
      </c>
      <c r="M217" s="20">
        <v>0</v>
      </c>
      <c r="N217" s="20">
        <v>0</v>
      </c>
      <c r="O217" s="20">
        <v>0</v>
      </c>
      <c r="P217" s="20">
        <v>0</v>
      </c>
      <c r="Q217" s="20">
        <v>0</v>
      </c>
      <c r="R217" s="20">
        <v>0</v>
      </c>
      <c r="S217" s="20">
        <v>0</v>
      </c>
      <c r="T217" s="20">
        <v>0</v>
      </c>
      <c r="U217" s="20">
        <v>0</v>
      </c>
      <c r="V217" s="20">
        <v>0</v>
      </c>
      <c r="W217" s="20">
        <v>0</v>
      </c>
      <c r="X217" s="20">
        <v>0</v>
      </c>
      <c r="Y217" s="20">
        <v>0</v>
      </c>
      <c r="Z217" s="20">
        <v>0</v>
      </c>
      <c r="AA217" s="20">
        <v>0</v>
      </c>
      <c r="AB217" s="20">
        <v>0</v>
      </c>
      <c r="AC217" s="20">
        <v>0</v>
      </c>
      <c r="AD217" s="20">
        <v>0</v>
      </c>
      <c r="AE217" s="20">
        <v>0</v>
      </c>
      <c r="AF217" s="20">
        <v>0</v>
      </c>
      <c r="AG217" s="20">
        <v>0</v>
      </c>
      <c r="AH217" s="20">
        <v>0</v>
      </c>
      <c r="AI217" s="20">
        <v>0</v>
      </c>
      <c r="AJ217" s="20">
        <v>0</v>
      </c>
      <c r="AK217" s="20">
        <v>0</v>
      </c>
      <c r="AL217" s="20">
        <v>0</v>
      </c>
      <c r="AM217" s="20">
        <v>0</v>
      </c>
      <c r="AN217" s="20">
        <v>0</v>
      </c>
      <c r="AO217" s="20">
        <v>0</v>
      </c>
      <c r="AP217" s="20">
        <v>0</v>
      </c>
      <c r="AQ217" s="20">
        <v>0</v>
      </c>
      <c r="AR217" s="20">
        <v>0</v>
      </c>
      <c r="AS217" s="20">
        <v>0</v>
      </c>
      <c r="AT217" s="20">
        <v>0</v>
      </c>
      <c r="AU217" s="20">
        <v>0</v>
      </c>
      <c r="AV217" s="20">
        <f t="shared" si="1109"/>
        <v>0</v>
      </c>
      <c r="AW217" s="638"/>
      <c r="AX217" s="187"/>
      <c r="AY217" s="602">
        <v>0</v>
      </c>
      <c r="AZ217" s="624"/>
      <c r="BA217" s="20">
        <v>0</v>
      </c>
      <c r="BB217" s="624"/>
      <c r="BC217" s="20">
        <v>0</v>
      </c>
      <c r="BD217" s="624"/>
      <c r="BE217" s="20">
        <v>0</v>
      </c>
      <c r="BF217" s="633"/>
      <c r="BG217" s="187"/>
      <c r="BH217" s="40"/>
      <c r="BI217" s="40"/>
      <c r="BJ217" s="40"/>
      <c r="BK217" s="40"/>
      <c r="BL217" s="40"/>
      <c r="BM217" s="40"/>
      <c r="BN217" s="40"/>
      <c r="BO217" s="40"/>
      <c r="BP217" s="40"/>
    </row>
    <row r="218" spans="1:68" ht="15">
      <c r="A218" s="182"/>
      <c r="B218" s="71">
        <v>43</v>
      </c>
      <c r="C218" s="65"/>
      <c r="D218" s="91" t="s">
        <v>240</v>
      </c>
      <c r="E218" s="65"/>
      <c r="F218" s="65"/>
      <c r="G218" s="66"/>
      <c r="H218" s="20">
        <v>0</v>
      </c>
      <c r="I218" s="20">
        <v>0</v>
      </c>
      <c r="J218" s="20">
        <v>0</v>
      </c>
      <c r="K218" s="20">
        <v>0</v>
      </c>
      <c r="L218" s="20">
        <v>0</v>
      </c>
      <c r="M218" s="20">
        <v>0</v>
      </c>
      <c r="N218" s="20">
        <v>0</v>
      </c>
      <c r="O218" s="20">
        <v>0</v>
      </c>
      <c r="P218" s="20">
        <v>0</v>
      </c>
      <c r="Q218" s="20">
        <v>0</v>
      </c>
      <c r="R218" s="20">
        <v>0</v>
      </c>
      <c r="S218" s="20">
        <v>0</v>
      </c>
      <c r="T218" s="20">
        <v>0</v>
      </c>
      <c r="U218" s="20">
        <v>0</v>
      </c>
      <c r="V218" s="20">
        <v>0</v>
      </c>
      <c r="W218" s="20">
        <v>0</v>
      </c>
      <c r="X218" s="20">
        <v>0</v>
      </c>
      <c r="Y218" s="20">
        <v>0</v>
      </c>
      <c r="Z218" s="20">
        <v>0</v>
      </c>
      <c r="AA218" s="20">
        <v>0</v>
      </c>
      <c r="AB218" s="20">
        <v>0</v>
      </c>
      <c r="AC218" s="20">
        <v>0</v>
      </c>
      <c r="AD218" s="20">
        <v>0</v>
      </c>
      <c r="AE218" s="20">
        <v>0</v>
      </c>
      <c r="AF218" s="20">
        <v>0</v>
      </c>
      <c r="AG218" s="20">
        <v>0</v>
      </c>
      <c r="AH218" s="20">
        <v>0</v>
      </c>
      <c r="AI218" s="20">
        <v>0</v>
      </c>
      <c r="AJ218" s="20">
        <v>0</v>
      </c>
      <c r="AK218" s="20">
        <v>0</v>
      </c>
      <c r="AL218" s="20">
        <v>0</v>
      </c>
      <c r="AM218" s="20">
        <v>0</v>
      </c>
      <c r="AN218" s="20">
        <v>0</v>
      </c>
      <c r="AO218" s="20">
        <v>0</v>
      </c>
      <c r="AP218" s="20">
        <v>0</v>
      </c>
      <c r="AQ218" s="20">
        <v>0</v>
      </c>
      <c r="AR218" s="20">
        <v>0</v>
      </c>
      <c r="AS218" s="20">
        <v>0</v>
      </c>
      <c r="AT218" s="20">
        <v>0</v>
      </c>
      <c r="AU218" s="20">
        <v>0</v>
      </c>
      <c r="AV218" s="20">
        <f t="shared" si="1109"/>
        <v>0</v>
      </c>
      <c r="AW218" s="638"/>
      <c r="AX218" s="187"/>
      <c r="AY218" s="602">
        <v>0</v>
      </c>
      <c r="AZ218" s="624"/>
      <c r="BA218" s="20">
        <v>0</v>
      </c>
      <c r="BB218" s="624"/>
      <c r="BC218" s="20">
        <v>0</v>
      </c>
      <c r="BD218" s="624"/>
      <c r="BE218" s="20">
        <v>0</v>
      </c>
      <c r="BF218" s="633"/>
      <c r="BG218" s="187"/>
      <c r="BH218" s="40"/>
      <c r="BI218" s="40"/>
      <c r="BJ218" s="40"/>
      <c r="BK218" s="40"/>
      <c r="BL218" s="40"/>
      <c r="BM218" s="40"/>
      <c r="BN218" s="40"/>
      <c r="BO218" s="40"/>
      <c r="BP218" s="40"/>
    </row>
    <row r="219" spans="1:68" ht="15">
      <c r="A219" s="182"/>
      <c r="B219" s="71">
        <v>44</v>
      </c>
      <c r="C219" s="65"/>
      <c r="D219" s="91" t="s">
        <v>241</v>
      </c>
      <c r="E219" s="65"/>
      <c r="F219" s="65"/>
      <c r="G219" s="66"/>
      <c r="H219" s="20">
        <v>0</v>
      </c>
      <c r="I219" s="20">
        <v>0</v>
      </c>
      <c r="J219" s="20">
        <v>0</v>
      </c>
      <c r="K219" s="20">
        <v>0</v>
      </c>
      <c r="L219" s="20">
        <v>0</v>
      </c>
      <c r="M219" s="20">
        <v>0</v>
      </c>
      <c r="N219" s="20">
        <v>0</v>
      </c>
      <c r="O219" s="20">
        <v>0</v>
      </c>
      <c r="P219" s="20">
        <v>0</v>
      </c>
      <c r="Q219" s="20">
        <v>0</v>
      </c>
      <c r="R219" s="20">
        <v>0</v>
      </c>
      <c r="S219" s="20">
        <v>0</v>
      </c>
      <c r="T219" s="20">
        <v>0</v>
      </c>
      <c r="U219" s="20">
        <v>0</v>
      </c>
      <c r="V219" s="20">
        <v>0</v>
      </c>
      <c r="W219" s="20">
        <v>0</v>
      </c>
      <c r="X219" s="20">
        <v>0</v>
      </c>
      <c r="Y219" s="20">
        <v>0</v>
      </c>
      <c r="Z219" s="20">
        <v>0</v>
      </c>
      <c r="AA219" s="20">
        <v>0</v>
      </c>
      <c r="AB219" s="20">
        <v>0</v>
      </c>
      <c r="AC219" s="20">
        <v>0</v>
      </c>
      <c r="AD219" s="20">
        <v>0</v>
      </c>
      <c r="AE219" s="20">
        <v>0</v>
      </c>
      <c r="AF219" s="20">
        <v>0</v>
      </c>
      <c r="AG219" s="20">
        <v>0</v>
      </c>
      <c r="AH219" s="20">
        <v>0</v>
      </c>
      <c r="AI219" s="20">
        <v>0</v>
      </c>
      <c r="AJ219" s="20">
        <v>0</v>
      </c>
      <c r="AK219" s="20">
        <v>0</v>
      </c>
      <c r="AL219" s="20">
        <v>0</v>
      </c>
      <c r="AM219" s="20">
        <v>0</v>
      </c>
      <c r="AN219" s="20">
        <v>0</v>
      </c>
      <c r="AO219" s="20">
        <v>0</v>
      </c>
      <c r="AP219" s="20">
        <v>0</v>
      </c>
      <c r="AQ219" s="20">
        <v>0</v>
      </c>
      <c r="AR219" s="20">
        <v>0</v>
      </c>
      <c r="AS219" s="20">
        <v>0</v>
      </c>
      <c r="AT219" s="20">
        <v>0</v>
      </c>
      <c r="AU219" s="20">
        <v>0</v>
      </c>
      <c r="AV219" s="20">
        <f t="shared" si="1109"/>
        <v>0</v>
      </c>
      <c r="AW219" s="638"/>
      <c r="AX219" s="187"/>
      <c r="AY219" s="602">
        <v>0</v>
      </c>
      <c r="AZ219" s="624"/>
      <c r="BA219" s="20">
        <v>0</v>
      </c>
      <c r="BB219" s="624"/>
      <c r="BC219" s="20">
        <v>0</v>
      </c>
      <c r="BD219" s="624"/>
      <c r="BE219" s="20">
        <v>0</v>
      </c>
      <c r="BF219" s="633"/>
      <c r="BG219" s="187"/>
      <c r="BH219" s="40"/>
      <c r="BI219" s="40"/>
      <c r="BJ219" s="40"/>
      <c r="BK219" s="40"/>
      <c r="BL219" s="40"/>
      <c r="BM219" s="40"/>
      <c r="BN219" s="40"/>
      <c r="BO219" s="40"/>
      <c r="BP219" s="40"/>
    </row>
    <row r="220" spans="1:68" ht="15">
      <c r="A220" s="182"/>
      <c r="B220" s="71">
        <v>45</v>
      </c>
      <c r="C220" s="65"/>
      <c r="D220" s="91" t="s">
        <v>242</v>
      </c>
      <c r="E220" s="65"/>
      <c r="F220" s="65"/>
      <c r="G220" s="66"/>
      <c r="H220" s="20">
        <v>0</v>
      </c>
      <c r="I220" s="20">
        <v>0</v>
      </c>
      <c r="J220" s="20">
        <v>0</v>
      </c>
      <c r="K220" s="20">
        <v>0</v>
      </c>
      <c r="L220" s="20">
        <v>0</v>
      </c>
      <c r="M220" s="20">
        <v>0</v>
      </c>
      <c r="N220" s="20">
        <v>0</v>
      </c>
      <c r="O220" s="20">
        <v>0</v>
      </c>
      <c r="P220" s="20">
        <v>0</v>
      </c>
      <c r="Q220" s="20">
        <v>0</v>
      </c>
      <c r="R220" s="20">
        <v>0</v>
      </c>
      <c r="S220" s="20">
        <v>0</v>
      </c>
      <c r="T220" s="20">
        <v>0</v>
      </c>
      <c r="U220" s="20">
        <v>0</v>
      </c>
      <c r="V220" s="20">
        <v>0</v>
      </c>
      <c r="W220" s="20">
        <v>0</v>
      </c>
      <c r="X220" s="20">
        <v>0</v>
      </c>
      <c r="Y220" s="20">
        <v>0</v>
      </c>
      <c r="Z220" s="20">
        <v>0</v>
      </c>
      <c r="AA220" s="20">
        <v>0</v>
      </c>
      <c r="AB220" s="20">
        <v>0</v>
      </c>
      <c r="AC220" s="20">
        <v>0</v>
      </c>
      <c r="AD220" s="20">
        <v>0</v>
      </c>
      <c r="AE220" s="20">
        <v>0</v>
      </c>
      <c r="AF220" s="20">
        <v>0</v>
      </c>
      <c r="AG220" s="20">
        <v>0</v>
      </c>
      <c r="AH220" s="20">
        <v>0</v>
      </c>
      <c r="AI220" s="20">
        <v>0</v>
      </c>
      <c r="AJ220" s="20">
        <v>0</v>
      </c>
      <c r="AK220" s="20">
        <v>0</v>
      </c>
      <c r="AL220" s="20">
        <v>0</v>
      </c>
      <c r="AM220" s="20">
        <v>0</v>
      </c>
      <c r="AN220" s="20">
        <v>0</v>
      </c>
      <c r="AO220" s="20">
        <v>0</v>
      </c>
      <c r="AP220" s="20">
        <v>0</v>
      </c>
      <c r="AQ220" s="20">
        <v>0</v>
      </c>
      <c r="AR220" s="20">
        <v>0</v>
      </c>
      <c r="AS220" s="20">
        <v>0</v>
      </c>
      <c r="AT220" s="20">
        <v>0</v>
      </c>
      <c r="AU220" s="20">
        <v>0</v>
      </c>
      <c r="AV220" s="20">
        <f t="shared" si="1109"/>
        <v>0</v>
      </c>
      <c r="AW220" s="638"/>
      <c r="AX220" s="187"/>
      <c r="AY220" s="602">
        <v>0</v>
      </c>
      <c r="AZ220" s="624"/>
      <c r="BA220" s="20">
        <v>0</v>
      </c>
      <c r="BB220" s="624"/>
      <c r="BC220" s="20">
        <v>0</v>
      </c>
      <c r="BD220" s="624"/>
      <c r="BE220" s="20">
        <v>0</v>
      </c>
      <c r="BF220" s="633"/>
      <c r="BG220" s="187"/>
      <c r="BH220" s="40"/>
      <c r="BI220" s="40"/>
      <c r="BJ220" s="40"/>
      <c r="BK220" s="40"/>
      <c r="BL220" s="40"/>
      <c r="BM220" s="40"/>
      <c r="BN220" s="40"/>
      <c r="BO220" s="40"/>
      <c r="BP220" s="40"/>
    </row>
    <row r="221" spans="1:68" ht="15">
      <c r="A221" s="182"/>
      <c r="B221" s="71">
        <v>46</v>
      </c>
      <c r="C221" s="65"/>
      <c r="D221" s="91" t="s">
        <v>243</v>
      </c>
      <c r="E221" s="65"/>
      <c r="F221" s="65"/>
      <c r="G221" s="66"/>
      <c r="H221" s="38">
        <f>SUM(H222:H224)</f>
        <v>0</v>
      </c>
      <c r="I221" s="38">
        <f t="shared" ref="I221:AU221" si="1115">SUM(I222:I224)</f>
        <v>0</v>
      </c>
      <c r="J221" s="38">
        <f t="shared" si="1115"/>
        <v>0</v>
      </c>
      <c r="K221" s="38">
        <f t="shared" si="1115"/>
        <v>0</v>
      </c>
      <c r="L221" s="38">
        <f t="shared" si="1115"/>
        <v>0</v>
      </c>
      <c r="M221" s="38">
        <f t="shared" si="1115"/>
        <v>0</v>
      </c>
      <c r="N221" s="38">
        <f t="shared" si="1115"/>
        <v>0</v>
      </c>
      <c r="O221" s="38">
        <f t="shared" si="1115"/>
        <v>0</v>
      </c>
      <c r="P221" s="38">
        <f t="shared" si="1115"/>
        <v>0</v>
      </c>
      <c r="Q221" s="38">
        <f t="shared" si="1115"/>
        <v>0</v>
      </c>
      <c r="R221" s="38">
        <f t="shared" si="1115"/>
        <v>0</v>
      </c>
      <c r="S221" s="38">
        <f t="shared" si="1115"/>
        <v>0</v>
      </c>
      <c r="T221" s="38">
        <f t="shared" si="1115"/>
        <v>0</v>
      </c>
      <c r="U221" s="38">
        <f t="shared" si="1115"/>
        <v>0</v>
      </c>
      <c r="V221" s="38">
        <f t="shared" si="1115"/>
        <v>0</v>
      </c>
      <c r="W221" s="38">
        <f t="shared" si="1115"/>
        <v>0</v>
      </c>
      <c r="X221" s="38">
        <f t="shared" si="1115"/>
        <v>0</v>
      </c>
      <c r="Y221" s="38">
        <f t="shared" si="1115"/>
        <v>0</v>
      </c>
      <c r="Z221" s="38">
        <f t="shared" si="1115"/>
        <v>0</v>
      </c>
      <c r="AA221" s="38">
        <f t="shared" si="1115"/>
        <v>0</v>
      </c>
      <c r="AB221" s="38">
        <f t="shared" si="1115"/>
        <v>0</v>
      </c>
      <c r="AC221" s="38">
        <f t="shared" si="1115"/>
        <v>0</v>
      </c>
      <c r="AD221" s="38">
        <f t="shared" si="1115"/>
        <v>0</v>
      </c>
      <c r="AE221" s="38">
        <f t="shared" si="1115"/>
        <v>0</v>
      </c>
      <c r="AF221" s="38">
        <f t="shared" si="1115"/>
        <v>0</v>
      </c>
      <c r="AG221" s="38">
        <f t="shared" si="1115"/>
        <v>0</v>
      </c>
      <c r="AH221" s="38">
        <f t="shared" si="1115"/>
        <v>0</v>
      </c>
      <c r="AI221" s="38">
        <f t="shared" si="1115"/>
        <v>0</v>
      </c>
      <c r="AJ221" s="38">
        <f t="shared" si="1115"/>
        <v>0</v>
      </c>
      <c r="AK221" s="38">
        <f t="shared" si="1115"/>
        <v>0</v>
      </c>
      <c r="AL221" s="38">
        <f t="shared" si="1115"/>
        <v>0</v>
      </c>
      <c r="AM221" s="38">
        <f t="shared" si="1115"/>
        <v>0</v>
      </c>
      <c r="AN221" s="38">
        <f t="shared" si="1115"/>
        <v>0</v>
      </c>
      <c r="AO221" s="38">
        <f t="shared" si="1115"/>
        <v>0</v>
      </c>
      <c r="AP221" s="38">
        <f t="shared" si="1115"/>
        <v>0</v>
      </c>
      <c r="AQ221" s="38">
        <f t="shared" si="1115"/>
        <v>0</v>
      </c>
      <c r="AR221" s="38">
        <f t="shared" si="1115"/>
        <v>0</v>
      </c>
      <c r="AS221" s="38">
        <f t="shared" si="1115"/>
        <v>0</v>
      </c>
      <c r="AT221" s="38">
        <f t="shared" si="1115"/>
        <v>0</v>
      </c>
      <c r="AU221" s="38">
        <f t="shared" si="1115"/>
        <v>0</v>
      </c>
      <c r="AV221" s="38">
        <f t="shared" si="1109"/>
        <v>0</v>
      </c>
      <c r="AW221" s="578"/>
      <c r="AX221" s="201"/>
      <c r="AY221" s="641">
        <f>SUM(AY222:AY224)</f>
        <v>0</v>
      </c>
      <c r="AZ221" s="622"/>
      <c r="BA221" s="38">
        <f>SUM(BA222:BA224)</f>
        <v>0</v>
      </c>
      <c r="BB221" s="622"/>
      <c r="BC221" s="38">
        <f>SUM(BC222:BC224)</f>
        <v>0</v>
      </c>
      <c r="BD221" s="622"/>
      <c r="BE221" s="38">
        <f t="shared" ref="BE221" si="1116">SUM(BE222:BE224)</f>
        <v>0</v>
      </c>
      <c r="BF221" s="631"/>
      <c r="BG221" s="201"/>
      <c r="BH221" s="39"/>
      <c r="BI221" s="39"/>
      <c r="BJ221" s="39"/>
      <c r="BK221" s="39"/>
      <c r="BL221" s="39"/>
      <c r="BM221" s="39"/>
      <c r="BN221" s="39"/>
      <c r="BO221" s="39"/>
      <c r="BP221" s="39"/>
    </row>
    <row r="222" spans="1:68">
      <c r="A222" s="182"/>
      <c r="B222" s="73"/>
      <c r="C222" s="69">
        <v>46.1</v>
      </c>
      <c r="D222" s="69"/>
      <c r="E222" s="78" t="s">
        <v>244</v>
      </c>
      <c r="F222" s="69"/>
      <c r="G222" s="70"/>
      <c r="H222" s="20">
        <v>0</v>
      </c>
      <c r="I222" s="20">
        <v>0</v>
      </c>
      <c r="J222" s="20">
        <v>0</v>
      </c>
      <c r="K222" s="20">
        <v>0</v>
      </c>
      <c r="L222" s="20">
        <v>0</v>
      </c>
      <c r="M222" s="20">
        <v>0</v>
      </c>
      <c r="N222" s="20">
        <v>0</v>
      </c>
      <c r="O222" s="20">
        <v>0</v>
      </c>
      <c r="P222" s="20">
        <v>0</v>
      </c>
      <c r="Q222" s="20">
        <v>0</v>
      </c>
      <c r="R222" s="20">
        <v>0</v>
      </c>
      <c r="S222" s="20">
        <v>0</v>
      </c>
      <c r="T222" s="20">
        <v>0</v>
      </c>
      <c r="U222" s="20">
        <v>0</v>
      </c>
      <c r="V222" s="20">
        <v>0</v>
      </c>
      <c r="W222" s="20">
        <v>0</v>
      </c>
      <c r="X222" s="20">
        <v>0</v>
      </c>
      <c r="Y222" s="20">
        <v>0</v>
      </c>
      <c r="Z222" s="20">
        <v>0</v>
      </c>
      <c r="AA222" s="20">
        <v>0</v>
      </c>
      <c r="AB222" s="20">
        <v>0</v>
      </c>
      <c r="AC222" s="20">
        <v>0</v>
      </c>
      <c r="AD222" s="20">
        <v>0</v>
      </c>
      <c r="AE222" s="20">
        <v>0</v>
      </c>
      <c r="AF222" s="20">
        <v>0</v>
      </c>
      <c r="AG222" s="20">
        <v>0</v>
      </c>
      <c r="AH222" s="20">
        <v>0</v>
      </c>
      <c r="AI222" s="20">
        <v>0</v>
      </c>
      <c r="AJ222" s="20">
        <v>0</v>
      </c>
      <c r="AK222" s="20">
        <v>0</v>
      </c>
      <c r="AL222" s="20">
        <v>0</v>
      </c>
      <c r="AM222" s="20">
        <v>0</v>
      </c>
      <c r="AN222" s="20">
        <v>0</v>
      </c>
      <c r="AO222" s="20">
        <v>0</v>
      </c>
      <c r="AP222" s="20">
        <v>0</v>
      </c>
      <c r="AQ222" s="20">
        <v>0</v>
      </c>
      <c r="AR222" s="20">
        <v>0</v>
      </c>
      <c r="AS222" s="20">
        <v>0</v>
      </c>
      <c r="AT222" s="20">
        <v>0</v>
      </c>
      <c r="AU222" s="20">
        <v>0</v>
      </c>
      <c r="AV222" s="20">
        <f t="shared" si="1109"/>
        <v>0</v>
      </c>
      <c r="AW222" s="638"/>
      <c r="AX222" s="187"/>
      <c r="AY222" s="602">
        <v>0</v>
      </c>
      <c r="AZ222" s="624"/>
      <c r="BA222" s="20">
        <v>0</v>
      </c>
      <c r="BB222" s="624"/>
      <c r="BC222" s="20">
        <v>0</v>
      </c>
      <c r="BD222" s="624"/>
      <c r="BE222" s="20">
        <v>0</v>
      </c>
      <c r="BF222" s="633"/>
      <c r="BG222" s="187"/>
      <c r="BH222" s="40"/>
      <c r="BI222" s="40"/>
      <c r="BJ222" s="40"/>
      <c r="BK222" s="40"/>
      <c r="BL222" s="40"/>
      <c r="BM222" s="40"/>
      <c r="BN222" s="40"/>
      <c r="BO222" s="40"/>
      <c r="BP222" s="40"/>
    </row>
    <row r="223" spans="1:68">
      <c r="A223" s="182"/>
      <c r="B223" s="73"/>
      <c r="C223" s="69">
        <v>46.2</v>
      </c>
      <c r="D223" s="69"/>
      <c r="E223" s="78" t="s">
        <v>245</v>
      </c>
      <c r="F223" s="69"/>
      <c r="G223" s="70"/>
      <c r="H223" s="20">
        <v>0</v>
      </c>
      <c r="I223" s="20">
        <v>0</v>
      </c>
      <c r="J223" s="20">
        <v>0</v>
      </c>
      <c r="K223" s="20">
        <v>0</v>
      </c>
      <c r="L223" s="20">
        <v>0</v>
      </c>
      <c r="M223" s="20">
        <v>0</v>
      </c>
      <c r="N223" s="20">
        <v>0</v>
      </c>
      <c r="O223" s="20">
        <v>0</v>
      </c>
      <c r="P223" s="20">
        <v>0</v>
      </c>
      <c r="Q223" s="20">
        <v>0</v>
      </c>
      <c r="R223" s="20">
        <v>0</v>
      </c>
      <c r="S223" s="20">
        <v>0</v>
      </c>
      <c r="T223" s="20">
        <v>0</v>
      </c>
      <c r="U223" s="20">
        <v>0</v>
      </c>
      <c r="V223" s="20">
        <v>0</v>
      </c>
      <c r="W223" s="20">
        <v>0</v>
      </c>
      <c r="X223" s="20">
        <v>0</v>
      </c>
      <c r="Y223" s="20">
        <v>0</v>
      </c>
      <c r="Z223" s="20">
        <v>0</v>
      </c>
      <c r="AA223" s="20">
        <v>0</v>
      </c>
      <c r="AB223" s="20">
        <v>0</v>
      </c>
      <c r="AC223" s="20">
        <v>0</v>
      </c>
      <c r="AD223" s="20">
        <v>0</v>
      </c>
      <c r="AE223" s="20">
        <v>0</v>
      </c>
      <c r="AF223" s="20">
        <v>0</v>
      </c>
      <c r="AG223" s="20">
        <v>0</v>
      </c>
      <c r="AH223" s="20">
        <v>0</v>
      </c>
      <c r="AI223" s="20">
        <v>0</v>
      </c>
      <c r="AJ223" s="20">
        <v>0</v>
      </c>
      <c r="AK223" s="20">
        <v>0</v>
      </c>
      <c r="AL223" s="20">
        <v>0</v>
      </c>
      <c r="AM223" s="20">
        <v>0</v>
      </c>
      <c r="AN223" s="20">
        <v>0</v>
      </c>
      <c r="AO223" s="20">
        <v>0</v>
      </c>
      <c r="AP223" s="20">
        <v>0</v>
      </c>
      <c r="AQ223" s="20">
        <v>0</v>
      </c>
      <c r="AR223" s="20">
        <v>0</v>
      </c>
      <c r="AS223" s="20">
        <v>0</v>
      </c>
      <c r="AT223" s="20">
        <v>0</v>
      </c>
      <c r="AU223" s="20">
        <v>0</v>
      </c>
      <c r="AV223" s="20">
        <f t="shared" si="1109"/>
        <v>0</v>
      </c>
      <c r="AW223" s="638"/>
      <c r="AX223" s="187"/>
      <c r="AY223" s="602">
        <v>0</v>
      </c>
      <c r="AZ223" s="624"/>
      <c r="BA223" s="20">
        <v>0</v>
      </c>
      <c r="BB223" s="624"/>
      <c r="BC223" s="20">
        <v>0</v>
      </c>
      <c r="BD223" s="624"/>
      <c r="BE223" s="20">
        <v>0</v>
      </c>
      <c r="BF223" s="633"/>
      <c r="BG223" s="187"/>
      <c r="BH223" s="40"/>
      <c r="BI223" s="40"/>
      <c r="BJ223" s="40"/>
      <c r="BK223" s="40"/>
      <c r="BL223" s="40"/>
      <c r="BM223" s="40"/>
      <c r="BN223" s="40"/>
      <c r="BO223" s="40"/>
      <c r="BP223" s="40"/>
    </row>
    <row r="224" spans="1:68">
      <c r="A224" s="182"/>
      <c r="B224" s="73"/>
      <c r="C224" s="69">
        <v>46.3</v>
      </c>
      <c r="D224" s="69"/>
      <c r="E224" s="78" t="s">
        <v>246</v>
      </c>
      <c r="F224" s="69"/>
      <c r="G224" s="70"/>
      <c r="H224" s="38">
        <f>SUM(H225:H227)</f>
        <v>0</v>
      </c>
      <c r="I224" s="38">
        <f t="shared" ref="I224:AU224" si="1117">SUM(I225:I227)</f>
        <v>0</v>
      </c>
      <c r="J224" s="38">
        <f t="shared" si="1117"/>
        <v>0</v>
      </c>
      <c r="K224" s="38">
        <f t="shared" si="1117"/>
        <v>0</v>
      </c>
      <c r="L224" s="38">
        <f t="shared" si="1117"/>
        <v>0</v>
      </c>
      <c r="M224" s="38">
        <f t="shared" si="1117"/>
        <v>0</v>
      </c>
      <c r="N224" s="38">
        <f t="shared" si="1117"/>
        <v>0</v>
      </c>
      <c r="O224" s="38">
        <f t="shared" si="1117"/>
        <v>0</v>
      </c>
      <c r="P224" s="38">
        <f t="shared" si="1117"/>
        <v>0</v>
      </c>
      <c r="Q224" s="38">
        <f t="shared" si="1117"/>
        <v>0</v>
      </c>
      <c r="R224" s="38">
        <f t="shared" si="1117"/>
        <v>0</v>
      </c>
      <c r="S224" s="38">
        <f t="shared" si="1117"/>
        <v>0</v>
      </c>
      <c r="T224" s="38">
        <f t="shared" si="1117"/>
        <v>0</v>
      </c>
      <c r="U224" s="38">
        <f t="shared" si="1117"/>
        <v>0</v>
      </c>
      <c r="V224" s="38">
        <f t="shared" si="1117"/>
        <v>0</v>
      </c>
      <c r="W224" s="38">
        <f t="shared" si="1117"/>
        <v>0</v>
      </c>
      <c r="X224" s="38">
        <f t="shared" si="1117"/>
        <v>0</v>
      </c>
      <c r="Y224" s="38">
        <f t="shared" si="1117"/>
        <v>0</v>
      </c>
      <c r="Z224" s="38">
        <f t="shared" si="1117"/>
        <v>0</v>
      </c>
      <c r="AA224" s="38">
        <f t="shared" si="1117"/>
        <v>0</v>
      </c>
      <c r="AB224" s="38">
        <f t="shared" si="1117"/>
        <v>0</v>
      </c>
      <c r="AC224" s="38">
        <f t="shared" si="1117"/>
        <v>0</v>
      </c>
      <c r="AD224" s="38">
        <f t="shared" si="1117"/>
        <v>0</v>
      </c>
      <c r="AE224" s="38">
        <f t="shared" si="1117"/>
        <v>0</v>
      </c>
      <c r="AF224" s="38">
        <f t="shared" si="1117"/>
        <v>0</v>
      </c>
      <c r="AG224" s="38">
        <f t="shared" si="1117"/>
        <v>0</v>
      </c>
      <c r="AH224" s="38">
        <f t="shared" si="1117"/>
        <v>0</v>
      </c>
      <c r="AI224" s="38">
        <f t="shared" si="1117"/>
        <v>0</v>
      </c>
      <c r="AJ224" s="38">
        <f t="shared" si="1117"/>
        <v>0</v>
      </c>
      <c r="AK224" s="38">
        <f t="shared" si="1117"/>
        <v>0</v>
      </c>
      <c r="AL224" s="38">
        <f t="shared" si="1117"/>
        <v>0</v>
      </c>
      <c r="AM224" s="38">
        <f t="shared" si="1117"/>
        <v>0</v>
      </c>
      <c r="AN224" s="38">
        <f t="shared" si="1117"/>
        <v>0</v>
      </c>
      <c r="AO224" s="38">
        <f t="shared" si="1117"/>
        <v>0</v>
      </c>
      <c r="AP224" s="38">
        <f t="shared" si="1117"/>
        <v>0</v>
      </c>
      <c r="AQ224" s="38">
        <f t="shared" si="1117"/>
        <v>0</v>
      </c>
      <c r="AR224" s="38">
        <f t="shared" si="1117"/>
        <v>0</v>
      </c>
      <c r="AS224" s="38">
        <f t="shared" si="1117"/>
        <v>0</v>
      </c>
      <c r="AT224" s="38">
        <f t="shared" si="1117"/>
        <v>0</v>
      </c>
      <c r="AU224" s="38">
        <f t="shared" si="1117"/>
        <v>0</v>
      </c>
      <c r="AV224" s="38">
        <f t="shared" si="1109"/>
        <v>0</v>
      </c>
      <c r="AW224" s="578"/>
      <c r="AX224" s="201"/>
      <c r="AY224" s="641">
        <f>SUM(AY225:AY227)</f>
        <v>0</v>
      </c>
      <c r="AZ224" s="622"/>
      <c r="BA224" s="38">
        <f>SUM(BA225:BA227)</f>
        <v>0</v>
      </c>
      <c r="BB224" s="622"/>
      <c r="BC224" s="38">
        <f>SUM(BC225:BC227)</f>
        <v>0</v>
      </c>
      <c r="BD224" s="622"/>
      <c r="BE224" s="38">
        <f t="shared" ref="BE224" si="1118">SUM(BE225:BE227)</f>
        <v>0</v>
      </c>
      <c r="BF224" s="631"/>
      <c r="BG224" s="201"/>
      <c r="BH224" s="39"/>
      <c r="BI224" s="39"/>
      <c r="BJ224" s="39"/>
      <c r="BK224" s="39"/>
      <c r="BL224" s="39"/>
      <c r="BM224" s="39"/>
      <c r="BN224" s="39"/>
      <c r="BO224" s="39"/>
      <c r="BP224" s="39"/>
    </row>
    <row r="225" spans="1:68">
      <c r="A225" s="182"/>
      <c r="B225" s="73"/>
      <c r="C225" s="69"/>
      <c r="D225" s="69" t="s">
        <v>247</v>
      </c>
      <c r="E225" s="78"/>
      <c r="F225" s="69" t="s">
        <v>76</v>
      </c>
      <c r="G225" s="70"/>
      <c r="H225" s="20">
        <v>0</v>
      </c>
      <c r="I225" s="20">
        <v>0</v>
      </c>
      <c r="J225" s="20">
        <v>0</v>
      </c>
      <c r="K225" s="20">
        <v>0</v>
      </c>
      <c r="L225" s="20">
        <v>0</v>
      </c>
      <c r="M225" s="20">
        <v>0</v>
      </c>
      <c r="N225" s="20">
        <v>0</v>
      </c>
      <c r="O225" s="20">
        <v>0</v>
      </c>
      <c r="P225" s="20">
        <v>0</v>
      </c>
      <c r="Q225" s="20">
        <v>0</v>
      </c>
      <c r="R225" s="20">
        <v>0</v>
      </c>
      <c r="S225" s="20">
        <v>0</v>
      </c>
      <c r="T225" s="20">
        <v>0</v>
      </c>
      <c r="U225" s="20">
        <v>0</v>
      </c>
      <c r="V225" s="20">
        <v>0</v>
      </c>
      <c r="W225" s="20">
        <v>0</v>
      </c>
      <c r="X225" s="20">
        <v>0</v>
      </c>
      <c r="Y225" s="20">
        <v>0</v>
      </c>
      <c r="Z225" s="20">
        <v>0</v>
      </c>
      <c r="AA225" s="20">
        <v>0</v>
      </c>
      <c r="AB225" s="20">
        <v>0</v>
      </c>
      <c r="AC225" s="20">
        <v>0</v>
      </c>
      <c r="AD225" s="20">
        <v>0</v>
      </c>
      <c r="AE225" s="20">
        <v>0</v>
      </c>
      <c r="AF225" s="20">
        <v>0</v>
      </c>
      <c r="AG225" s="20">
        <v>0</v>
      </c>
      <c r="AH225" s="20">
        <v>0</v>
      </c>
      <c r="AI225" s="20">
        <v>0</v>
      </c>
      <c r="AJ225" s="20">
        <v>0</v>
      </c>
      <c r="AK225" s="20">
        <v>0</v>
      </c>
      <c r="AL225" s="20">
        <v>0</v>
      </c>
      <c r="AM225" s="20">
        <v>0</v>
      </c>
      <c r="AN225" s="20">
        <v>0</v>
      </c>
      <c r="AO225" s="20">
        <v>0</v>
      </c>
      <c r="AP225" s="20">
        <v>0</v>
      </c>
      <c r="AQ225" s="20">
        <v>0</v>
      </c>
      <c r="AR225" s="20">
        <v>0</v>
      </c>
      <c r="AS225" s="20">
        <v>0</v>
      </c>
      <c r="AT225" s="20">
        <v>0</v>
      </c>
      <c r="AU225" s="20">
        <v>0</v>
      </c>
      <c r="AV225" s="20">
        <f t="shared" si="1109"/>
        <v>0</v>
      </c>
      <c r="AW225" s="638"/>
      <c r="AX225" s="187"/>
      <c r="AY225" s="602">
        <v>0</v>
      </c>
      <c r="AZ225" s="624"/>
      <c r="BA225" s="20">
        <v>0</v>
      </c>
      <c r="BB225" s="624"/>
      <c r="BC225" s="20">
        <v>0</v>
      </c>
      <c r="BD225" s="624"/>
      <c r="BE225" s="20">
        <v>0</v>
      </c>
      <c r="BF225" s="633"/>
      <c r="BG225" s="187"/>
      <c r="BH225" s="40"/>
      <c r="BI225" s="40"/>
      <c r="BJ225" s="40"/>
      <c r="BK225" s="40"/>
      <c r="BL225" s="40"/>
      <c r="BM225" s="40"/>
      <c r="BN225" s="40"/>
      <c r="BO225" s="40"/>
      <c r="BP225" s="40"/>
    </row>
    <row r="226" spans="1:68">
      <c r="A226" s="182"/>
      <c r="B226" s="73"/>
      <c r="C226" s="69"/>
      <c r="D226" s="69" t="s">
        <v>248</v>
      </c>
      <c r="E226" s="78"/>
      <c r="F226" s="69" t="s">
        <v>78</v>
      </c>
      <c r="G226" s="70"/>
      <c r="H226" s="20">
        <v>0</v>
      </c>
      <c r="I226" s="20">
        <v>0</v>
      </c>
      <c r="J226" s="20">
        <v>0</v>
      </c>
      <c r="K226" s="20">
        <v>0</v>
      </c>
      <c r="L226" s="20">
        <v>0</v>
      </c>
      <c r="M226" s="20">
        <v>0</v>
      </c>
      <c r="N226" s="20">
        <v>0</v>
      </c>
      <c r="O226" s="20">
        <v>0</v>
      </c>
      <c r="P226" s="20">
        <v>0</v>
      </c>
      <c r="Q226" s="20">
        <v>0</v>
      </c>
      <c r="R226" s="20">
        <v>0</v>
      </c>
      <c r="S226" s="20">
        <v>0</v>
      </c>
      <c r="T226" s="20">
        <v>0</v>
      </c>
      <c r="U226" s="20">
        <v>0</v>
      </c>
      <c r="V226" s="20">
        <v>0</v>
      </c>
      <c r="W226" s="20">
        <v>0</v>
      </c>
      <c r="X226" s="20">
        <v>0</v>
      </c>
      <c r="Y226" s="20">
        <v>0</v>
      </c>
      <c r="Z226" s="20">
        <v>0</v>
      </c>
      <c r="AA226" s="20">
        <v>0</v>
      </c>
      <c r="AB226" s="20">
        <v>0</v>
      </c>
      <c r="AC226" s="20">
        <v>0</v>
      </c>
      <c r="AD226" s="20">
        <v>0</v>
      </c>
      <c r="AE226" s="20">
        <v>0</v>
      </c>
      <c r="AF226" s="20">
        <v>0</v>
      </c>
      <c r="AG226" s="20">
        <v>0</v>
      </c>
      <c r="AH226" s="20">
        <v>0</v>
      </c>
      <c r="AI226" s="20">
        <v>0</v>
      </c>
      <c r="AJ226" s="20">
        <v>0</v>
      </c>
      <c r="AK226" s="20">
        <v>0</v>
      </c>
      <c r="AL226" s="20">
        <v>0</v>
      </c>
      <c r="AM226" s="20">
        <v>0</v>
      </c>
      <c r="AN226" s="20">
        <v>0</v>
      </c>
      <c r="AO226" s="20">
        <v>0</v>
      </c>
      <c r="AP226" s="20">
        <v>0</v>
      </c>
      <c r="AQ226" s="20">
        <v>0</v>
      </c>
      <c r="AR226" s="20">
        <v>0</v>
      </c>
      <c r="AS226" s="20">
        <v>0</v>
      </c>
      <c r="AT226" s="20">
        <v>0</v>
      </c>
      <c r="AU226" s="20">
        <v>0</v>
      </c>
      <c r="AV226" s="20">
        <f t="shared" si="1109"/>
        <v>0</v>
      </c>
      <c r="AW226" s="638"/>
      <c r="AX226" s="187"/>
      <c r="AY226" s="602">
        <v>0</v>
      </c>
      <c r="AZ226" s="624"/>
      <c r="BA226" s="20">
        <v>0</v>
      </c>
      <c r="BB226" s="624"/>
      <c r="BC226" s="20">
        <v>0</v>
      </c>
      <c r="BD226" s="624"/>
      <c r="BE226" s="20">
        <v>0</v>
      </c>
      <c r="BF226" s="633"/>
      <c r="BG226" s="187"/>
      <c r="BH226" s="40"/>
      <c r="BI226" s="40"/>
      <c r="BJ226" s="40"/>
      <c r="BK226" s="40"/>
      <c r="BL226" s="40"/>
      <c r="BM226" s="40"/>
      <c r="BN226" s="40"/>
      <c r="BO226" s="40"/>
      <c r="BP226" s="40"/>
    </row>
    <row r="227" spans="1:68">
      <c r="A227" s="182"/>
      <c r="B227" s="73"/>
      <c r="C227" s="69"/>
      <c r="D227" s="69" t="s">
        <v>249</v>
      </c>
      <c r="E227" s="78"/>
      <c r="F227" s="69" t="s">
        <v>80</v>
      </c>
      <c r="G227" s="70"/>
      <c r="H227" s="20">
        <v>0</v>
      </c>
      <c r="I227" s="20">
        <v>0</v>
      </c>
      <c r="J227" s="20">
        <v>0</v>
      </c>
      <c r="K227" s="20">
        <v>0</v>
      </c>
      <c r="L227" s="20">
        <v>0</v>
      </c>
      <c r="M227" s="20">
        <v>0</v>
      </c>
      <c r="N227" s="20">
        <v>0</v>
      </c>
      <c r="O227" s="20">
        <v>0</v>
      </c>
      <c r="P227" s="20">
        <v>0</v>
      </c>
      <c r="Q227" s="20">
        <v>0</v>
      </c>
      <c r="R227" s="20">
        <v>0</v>
      </c>
      <c r="S227" s="20">
        <v>0</v>
      </c>
      <c r="T227" s="20">
        <v>0</v>
      </c>
      <c r="U227" s="20">
        <v>0</v>
      </c>
      <c r="V227" s="20">
        <v>0</v>
      </c>
      <c r="W227" s="20">
        <v>0</v>
      </c>
      <c r="X227" s="20">
        <v>0</v>
      </c>
      <c r="Y227" s="20">
        <v>0</v>
      </c>
      <c r="Z227" s="20">
        <v>0</v>
      </c>
      <c r="AA227" s="20">
        <v>0</v>
      </c>
      <c r="AB227" s="20">
        <v>0</v>
      </c>
      <c r="AC227" s="20">
        <v>0</v>
      </c>
      <c r="AD227" s="20">
        <v>0</v>
      </c>
      <c r="AE227" s="20">
        <v>0</v>
      </c>
      <c r="AF227" s="20">
        <v>0</v>
      </c>
      <c r="AG227" s="20">
        <v>0</v>
      </c>
      <c r="AH227" s="20">
        <v>0</v>
      </c>
      <c r="AI227" s="20">
        <v>0</v>
      </c>
      <c r="AJ227" s="20">
        <v>0</v>
      </c>
      <c r="AK227" s="20">
        <v>0</v>
      </c>
      <c r="AL227" s="20">
        <v>0</v>
      </c>
      <c r="AM227" s="20">
        <v>0</v>
      </c>
      <c r="AN227" s="20">
        <v>0</v>
      </c>
      <c r="AO227" s="20">
        <v>0</v>
      </c>
      <c r="AP227" s="20">
        <v>0</v>
      </c>
      <c r="AQ227" s="20">
        <v>0</v>
      </c>
      <c r="AR227" s="20">
        <v>0</v>
      </c>
      <c r="AS227" s="20">
        <v>0</v>
      </c>
      <c r="AT227" s="20">
        <v>0</v>
      </c>
      <c r="AU227" s="20">
        <v>0</v>
      </c>
      <c r="AV227" s="20">
        <f t="shared" si="1109"/>
        <v>0</v>
      </c>
      <c r="AW227" s="638"/>
      <c r="AX227" s="187"/>
      <c r="AY227" s="602">
        <v>0</v>
      </c>
      <c r="AZ227" s="624"/>
      <c r="BA227" s="20">
        <v>0</v>
      </c>
      <c r="BB227" s="624"/>
      <c r="BC227" s="20">
        <v>0</v>
      </c>
      <c r="BD227" s="624"/>
      <c r="BE227" s="20">
        <v>0</v>
      </c>
      <c r="BF227" s="633"/>
      <c r="BG227" s="187"/>
      <c r="BH227" s="40"/>
      <c r="BI227" s="40"/>
      <c r="BJ227" s="40"/>
      <c r="BK227" s="40"/>
      <c r="BL227" s="40"/>
      <c r="BM227" s="40"/>
      <c r="BN227" s="40"/>
      <c r="BO227" s="40"/>
      <c r="BP227" s="40"/>
    </row>
    <row r="228" spans="1:68" ht="15">
      <c r="A228" s="182"/>
      <c r="B228" s="71">
        <v>47</v>
      </c>
      <c r="C228" s="65"/>
      <c r="D228" s="91" t="s">
        <v>250</v>
      </c>
      <c r="E228" s="65"/>
      <c r="F228" s="65"/>
      <c r="G228" s="66"/>
      <c r="H228" s="20">
        <v>0</v>
      </c>
      <c r="I228" s="20">
        <v>0</v>
      </c>
      <c r="J228" s="20">
        <v>0</v>
      </c>
      <c r="K228" s="20">
        <v>0</v>
      </c>
      <c r="L228" s="20">
        <v>0</v>
      </c>
      <c r="M228" s="20">
        <v>0</v>
      </c>
      <c r="N228" s="20">
        <v>0</v>
      </c>
      <c r="O228" s="20">
        <v>0</v>
      </c>
      <c r="P228" s="20">
        <v>0</v>
      </c>
      <c r="Q228" s="20">
        <v>0</v>
      </c>
      <c r="R228" s="20">
        <v>0</v>
      </c>
      <c r="S228" s="20">
        <v>0</v>
      </c>
      <c r="T228" s="20">
        <v>0</v>
      </c>
      <c r="U228" s="20">
        <v>0</v>
      </c>
      <c r="V228" s="20">
        <v>0</v>
      </c>
      <c r="W228" s="20">
        <v>0</v>
      </c>
      <c r="X228" s="20">
        <v>0</v>
      </c>
      <c r="Y228" s="20">
        <v>0</v>
      </c>
      <c r="Z228" s="20">
        <v>0</v>
      </c>
      <c r="AA228" s="20">
        <v>0</v>
      </c>
      <c r="AB228" s="20">
        <v>0</v>
      </c>
      <c r="AC228" s="20">
        <v>0</v>
      </c>
      <c r="AD228" s="20">
        <v>0</v>
      </c>
      <c r="AE228" s="20">
        <v>0</v>
      </c>
      <c r="AF228" s="20">
        <v>0</v>
      </c>
      <c r="AG228" s="20">
        <v>0</v>
      </c>
      <c r="AH228" s="20">
        <v>0</v>
      </c>
      <c r="AI228" s="20">
        <v>0</v>
      </c>
      <c r="AJ228" s="20">
        <v>0</v>
      </c>
      <c r="AK228" s="20">
        <v>0</v>
      </c>
      <c r="AL228" s="20">
        <v>0</v>
      </c>
      <c r="AM228" s="20">
        <v>0</v>
      </c>
      <c r="AN228" s="20">
        <v>0</v>
      </c>
      <c r="AO228" s="20">
        <v>0</v>
      </c>
      <c r="AP228" s="20">
        <v>0</v>
      </c>
      <c r="AQ228" s="20">
        <v>0</v>
      </c>
      <c r="AR228" s="20">
        <v>0</v>
      </c>
      <c r="AS228" s="20">
        <v>0</v>
      </c>
      <c r="AT228" s="20">
        <v>0</v>
      </c>
      <c r="AU228" s="20">
        <v>0</v>
      </c>
      <c r="AV228" s="20">
        <f t="shared" si="1109"/>
        <v>0</v>
      </c>
      <c r="AW228" s="638"/>
      <c r="AX228" s="187"/>
      <c r="AY228" s="602">
        <v>0</v>
      </c>
      <c r="AZ228" s="624"/>
      <c r="BA228" s="20">
        <v>0</v>
      </c>
      <c r="BB228" s="624"/>
      <c r="BC228" s="20">
        <v>0</v>
      </c>
      <c r="BD228" s="624"/>
      <c r="BE228" s="20">
        <v>0</v>
      </c>
      <c r="BF228" s="633"/>
      <c r="BG228" s="187"/>
      <c r="BH228" s="40"/>
      <c r="BI228" s="40"/>
      <c r="BJ228" s="40"/>
      <c r="BK228" s="40"/>
      <c r="BL228" s="40"/>
      <c r="BM228" s="40"/>
      <c r="BN228" s="40"/>
      <c r="BO228" s="40"/>
      <c r="BP228" s="40"/>
    </row>
    <row r="229" spans="1:68" ht="15">
      <c r="A229" s="182"/>
      <c r="B229" s="71">
        <v>48</v>
      </c>
      <c r="C229" s="65"/>
      <c r="D229" s="91" t="s">
        <v>251</v>
      </c>
      <c r="E229" s="65"/>
      <c r="F229" s="65"/>
      <c r="G229" s="66"/>
      <c r="H229" s="20">
        <v>0</v>
      </c>
      <c r="I229" s="20">
        <v>0</v>
      </c>
      <c r="J229" s="20">
        <v>0</v>
      </c>
      <c r="K229" s="20">
        <v>0</v>
      </c>
      <c r="L229" s="20">
        <v>0</v>
      </c>
      <c r="M229" s="20">
        <v>0</v>
      </c>
      <c r="N229" s="20">
        <v>0</v>
      </c>
      <c r="O229" s="20">
        <v>0</v>
      </c>
      <c r="P229" s="20">
        <v>0</v>
      </c>
      <c r="Q229" s="20">
        <v>0</v>
      </c>
      <c r="R229" s="20">
        <v>0</v>
      </c>
      <c r="S229" s="20">
        <v>0</v>
      </c>
      <c r="T229" s="20">
        <v>0</v>
      </c>
      <c r="U229" s="20">
        <v>0</v>
      </c>
      <c r="V229" s="20">
        <v>0</v>
      </c>
      <c r="W229" s="20">
        <v>0</v>
      </c>
      <c r="X229" s="20">
        <v>0</v>
      </c>
      <c r="Y229" s="20">
        <v>0</v>
      </c>
      <c r="Z229" s="20">
        <v>0</v>
      </c>
      <c r="AA229" s="20">
        <v>0</v>
      </c>
      <c r="AB229" s="20">
        <v>0</v>
      </c>
      <c r="AC229" s="20">
        <v>0</v>
      </c>
      <c r="AD229" s="20">
        <v>0</v>
      </c>
      <c r="AE229" s="20">
        <v>0</v>
      </c>
      <c r="AF229" s="20">
        <v>0</v>
      </c>
      <c r="AG229" s="20">
        <v>0</v>
      </c>
      <c r="AH229" s="20">
        <v>0</v>
      </c>
      <c r="AI229" s="20">
        <v>0</v>
      </c>
      <c r="AJ229" s="20">
        <v>0</v>
      </c>
      <c r="AK229" s="20">
        <v>0</v>
      </c>
      <c r="AL229" s="20">
        <v>0</v>
      </c>
      <c r="AM229" s="20">
        <v>0</v>
      </c>
      <c r="AN229" s="20">
        <v>0</v>
      </c>
      <c r="AO229" s="20">
        <v>0</v>
      </c>
      <c r="AP229" s="20">
        <v>0</v>
      </c>
      <c r="AQ229" s="20">
        <v>0</v>
      </c>
      <c r="AR229" s="20">
        <v>0</v>
      </c>
      <c r="AS229" s="20">
        <v>0</v>
      </c>
      <c r="AT229" s="20">
        <v>0</v>
      </c>
      <c r="AU229" s="20">
        <v>0</v>
      </c>
      <c r="AV229" s="20">
        <f t="shared" si="1109"/>
        <v>0</v>
      </c>
      <c r="AW229" s="638"/>
      <c r="AX229" s="187"/>
      <c r="AY229" s="602">
        <v>0</v>
      </c>
      <c r="AZ229" s="624"/>
      <c r="BA229" s="20">
        <v>0</v>
      </c>
      <c r="BB229" s="624"/>
      <c r="BC229" s="20">
        <v>0</v>
      </c>
      <c r="BD229" s="624"/>
      <c r="BE229" s="20">
        <v>0</v>
      </c>
      <c r="BF229" s="633"/>
      <c r="BG229" s="187"/>
      <c r="BH229" s="40"/>
      <c r="BI229" s="40"/>
      <c r="BJ229" s="40"/>
      <c r="BK229" s="40"/>
      <c r="BL229" s="40"/>
      <c r="BM229" s="40"/>
      <c r="BN229" s="40"/>
      <c r="BO229" s="40"/>
      <c r="BP229" s="40"/>
    </row>
    <row r="230" spans="1:68" ht="15">
      <c r="A230" s="182"/>
      <c r="B230" s="71">
        <v>49</v>
      </c>
      <c r="C230" s="65"/>
      <c r="D230" s="91" t="s">
        <v>252</v>
      </c>
      <c r="E230" s="65"/>
      <c r="F230" s="65"/>
      <c r="G230" s="66"/>
      <c r="H230" s="20">
        <v>0</v>
      </c>
      <c r="I230" s="20">
        <v>0</v>
      </c>
      <c r="J230" s="20">
        <v>0</v>
      </c>
      <c r="K230" s="20">
        <v>0</v>
      </c>
      <c r="L230" s="20">
        <v>0</v>
      </c>
      <c r="M230" s="20">
        <v>0</v>
      </c>
      <c r="N230" s="20">
        <v>0</v>
      </c>
      <c r="O230" s="20">
        <v>0</v>
      </c>
      <c r="P230" s="20">
        <v>0</v>
      </c>
      <c r="Q230" s="20">
        <v>0</v>
      </c>
      <c r="R230" s="20">
        <v>0</v>
      </c>
      <c r="S230" s="20">
        <v>0</v>
      </c>
      <c r="T230" s="20">
        <v>0</v>
      </c>
      <c r="U230" s="20">
        <v>0</v>
      </c>
      <c r="V230" s="20">
        <v>0</v>
      </c>
      <c r="W230" s="20">
        <v>0</v>
      </c>
      <c r="X230" s="20">
        <v>0</v>
      </c>
      <c r="Y230" s="20">
        <v>0</v>
      </c>
      <c r="Z230" s="20">
        <v>0</v>
      </c>
      <c r="AA230" s="20">
        <v>0</v>
      </c>
      <c r="AB230" s="20">
        <v>0</v>
      </c>
      <c r="AC230" s="20">
        <v>0</v>
      </c>
      <c r="AD230" s="20">
        <v>0</v>
      </c>
      <c r="AE230" s="20">
        <v>0</v>
      </c>
      <c r="AF230" s="20">
        <v>0</v>
      </c>
      <c r="AG230" s="20">
        <v>0</v>
      </c>
      <c r="AH230" s="20">
        <v>0</v>
      </c>
      <c r="AI230" s="20">
        <v>0</v>
      </c>
      <c r="AJ230" s="20">
        <v>0</v>
      </c>
      <c r="AK230" s="20">
        <v>0</v>
      </c>
      <c r="AL230" s="20">
        <v>0</v>
      </c>
      <c r="AM230" s="20">
        <v>0</v>
      </c>
      <c r="AN230" s="20">
        <v>0</v>
      </c>
      <c r="AO230" s="20">
        <v>0</v>
      </c>
      <c r="AP230" s="20">
        <v>0</v>
      </c>
      <c r="AQ230" s="20">
        <v>0</v>
      </c>
      <c r="AR230" s="20">
        <v>0</v>
      </c>
      <c r="AS230" s="20">
        <v>0</v>
      </c>
      <c r="AT230" s="20">
        <v>0</v>
      </c>
      <c r="AU230" s="20">
        <v>0</v>
      </c>
      <c r="AV230" s="20">
        <f t="shared" si="1109"/>
        <v>0</v>
      </c>
      <c r="AW230" s="638"/>
      <c r="AX230" s="187"/>
      <c r="AY230" s="602">
        <v>0</v>
      </c>
      <c r="AZ230" s="624"/>
      <c r="BA230" s="20">
        <v>0</v>
      </c>
      <c r="BB230" s="624"/>
      <c r="BC230" s="20">
        <v>0</v>
      </c>
      <c r="BD230" s="624"/>
      <c r="BE230" s="20">
        <v>0</v>
      </c>
      <c r="BF230" s="633"/>
      <c r="BG230" s="187"/>
      <c r="BH230" s="40"/>
      <c r="BI230" s="40"/>
      <c r="BJ230" s="40"/>
      <c r="BK230" s="40"/>
      <c r="BL230" s="40"/>
      <c r="BM230" s="40"/>
      <c r="BN230" s="40"/>
      <c r="BO230" s="40"/>
      <c r="BP230" s="40"/>
    </row>
    <row r="231" spans="1:68" ht="15">
      <c r="A231" s="182"/>
      <c r="B231" s="71">
        <v>50</v>
      </c>
      <c r="C231" s="65"/>
      <c r="D231" s="91" t="s">
        <v>253</v>
      </c>
      <c r="E231" s="65"/>
      <c r="F231" s="65"/>
      <c r="G231" s="66"/>
      <c r="H231" s="20">
        <v>0</v>
      </c>
      <c r="I231" s="20">
        <v>0</v>
      </c>
      <c r="J231" s="20">
        <v>0</v>
      </c>
      <c r="K231" s="20">
        <v>0</v>
      </c>
      <c r="L231" s="20">
        <v>0</v>
      </c>
      <c r="M231" s="20">
        <v>0</v>
      </c>
      <c r="N231" s="20">
        <v>0</v>
      </c>
      <c r="O231" s="20">
        <v>0</v>
      </c>
      <c r="P231" s="20">
        <v>0</v>
      </c>
      <c r="Q231" s="20">
        <v>0</v>
      </c>
      <c r="R231" s="20">
        <v>0</v>
      </c>
      <c r="S231" s="20">
        <v>0</v>
      </c>
      <c r="T231" s="20">
        <v>0</v>
      </c>
      <c r="U231" s="20">
        <v>0</v>
      </c>
      <c r="V231" s="20">
        <v>0</v>
      </c>
      <c r="W231" s="20">
        <v>0</v>
      </c>
      <c r="X231" s="20">
        <v>0</v>
      </c>
      <c r="Y231" s="20">
        <v>0</v>
      </c>
      <c r="Z231" s="20">
        <v>0</v>
      </c>
      <c r="AA231" s="20">
        <v>0</v>
      </c>
      <c r="AB231" s="20">
        <v>0</v>
      </c>
      <c r="AC231" s="20">
        <v>0</v>
      </c>
      <c r="AD231" s="20">
        <v>0</v>
      </c>
      <c r="AE231" s="20">
        <v>0</v>
      </c>
      <c r="AF231" s="20">
        <v>0</v>
      </c>
      <c r="AG231" s="20">
        <v>0</v>
      </c>
      <c r="AH231" s="20">
        <v>0</v>
      </c>
      <c r="AI231" s="20">
        <v>0</v>
      </c>
      <c r="AJ231" s="20">
        <v>0</v>
      </c>
      <c r="AK231" s="20">
        <v>0</v>
      </c>
      <c r="AL231" s="20">
        <v>0</v>
      </c>
      <c r="AM231" s="20">
        <v>0</v>
      </c>
      <c r="AN231" s="20">
        <v>0</v>
      </c>
      <c r="AO231" s="20">
        <v>0</v>
      </c>
      <c r="AP231" s="20">
        <v>0</v>
      </c>
      <c r="AQ231" s="20">
        <v>0</v>
      </c>
      <c r="AR231" s="20">
        <v>0</v>
      </c>
      <c r="AS231" s="20">
        <v>0</v>
      </c>
      <c r="AT231" s="20">
        <v>0</v>
      </c>
      <c r="AU231" s="20">
        <v>0</v>
      </c>
      <c r="AV231" s="20">
        <f t="shared" si="1109"/>
        <v>0</v>
      </c>
      <c r="AW231" s="638"/>
      <c r="AX231" s="187"/>
      <c r="AY231" s="602">
        <v>0</v>
      </c>
      <c r="AZ231" s="624"/>
      <c r="BA231" s="20">
        <v>0</v>
      </c>
      <c r="BB231" s="624"/>
      <c r="BC231" s="20">
        <v>0</v>
      </c>
      <c r="BD231" s="624"/>
      <c r="BE231" s="20">
        <v>0</v>
      </c>
      <c r="BF231" s="633"/>
      <c r="BG231" s="187"/>
      <c r="BH231" s="40"/>
      <c r="BI231" s="40"/>
      <c r="BJ231" s="40"/>
      <c r="BK231" s="40"/>
      <c r="BL231" s="40"/>
      <c r="BM231" s="40"/>
      <c r="BN231" s="40"/>
      <c r="BO231" s="40"/>
      <c r="BP231" s="40"/>
    </row>
    <row r="232" spans="1:68" ht="15">
      <c r="A232" s="182"/>
      <c r="B232" s="71">
        <v>51</v>
      </c>
      <c r="C232" s="65"/>
      <c r="D232" s="91" t="s">
        <v>254</v>
      </c>
      <c r="E232" s="65"/>
      <c r="F232" s="65"/>
      <c r="G232" s="66"/>
      <c r="H232" s="20">
        <v>0</v>
      </c>
      <c r="I232" s="20">
        <v>0</v>
      </c>
      <c r="J232" s="20">
        <v>0</v>
      </c>
      <c r="K232" s="20">
        <v>0</v>
      </c>
      <c r="L232" s="20">
        <v>0</v>
      </c>
      <c r="M232" s="20">
        <v>0</v>
      </c>
      <c r="N232" s="20">
        <v>0</v>
      </c>
      <c r="O232" s="20">
        <v>0</v>
      </c>
      <c r="P232" s="20">
        <v>0</v>
      </c>
      <c r="Q232" s="20">
        <v>0</v>
      </c>
      <c r="R232" s="20">
        <v>0</v>
      </c>
      <c r="S232" s="20">
        <v>0</v>
      </c>
      <c r="T232" s="20">
        <v>0</v>
      </c>
      <c r="U232" s="20">
        <v>0</v>
      </c>
      <c r="V232" s="20">
        <v>0</v>
      </c>
      <c r="W232" s="20">
        <v>0</v>
      </c>
      <c r="X232" s="20">
        <v>0</v>
      </c>
      <c r="Y232" s="20">
        <v>0</v>
      </c>
      <c r="Z232" s="20">
        <v>0</v>
      </c>
      <c r="AA232" s="20">
        <v>0</v>
      </c>
      <c r="AB232" s="20">
        <v>0</v>
      </c>
      <c r="AC232" s="20">
        <v>0</v>
      </c>
      <c r="AD232" s="20">
        <v>0</v>
      </c>
      <c r="AE232" s="20">
        <v>0</v>
      </c>
      <c r="AF232" s="20">
        <v>0</v>
      </c>
      <c r="AG232" s="20">
        <v>0</v>
      </c>
      <c r="AH232" s="20">
        <v>0</v>
      </c>
      <c r="AI232" s="20">
        <v>0</v>
      </c>
      <c r="AJ232" s="20">
        <v>0</v>
      </c>
      <c r="AK232" s="20">
        <v>0</v>
      </c>
      <c r="AL232" s="20">
        <v>0</v>
      </c>
      <c r="AM232" s="20">
        <v>0</v>
      </c>
      <c r="AN232" s="20">
        <v>0</v>
      </c>
      <c r="AO232" s="20">
        <v>0</v>
      </c>
      <c r="AP232" s="20">
        <v>0</v>
      </c>
      <c r="AQ232" s="20">
        <v>0</v>
      </c>
      <c r="AR232" s="20">
        <v>0</v>
      </c>
      <c r="AS232" s="20">
        <v>0</v>
      </c>
      <c r="AT232" s="20">
        <v>0</v>
      </c>
      <c r="AU232" s="20">
        <v>0</v>
      </c>
      <c r="AV232" s="20">
        <f t="shared" si="1109"/>
        <v>0</v>
      </c>
      <c r="AW232" s="638"/>
      <c r="AX232" s="187"/>
      <c r="AY232" s="602">
        <v>0</v>
      </c>
      <c r="AZ232" s="624"/>
      <c r="BA232" s="20">
        <v>0</v>
      </c>
      <c r="BB232" s="624"/>
      <c r="BC232" s="20">
        <v>0</v>
      </c>
      <c r="BD232" s="624"/>
      <c r="BE232" s="20">
        <v>0</v>
      </c>
      <c r="BF232" s="633"/>
      <c r="BG232" s="187"/>
      <c r="BH232" s="40"/>
      <c r="BI232" s="40"/>
      <c r="BJ232" s="40"/>
      <c r="BK232" s="40"/>
      <c r="BL232" s="40"/>
      <c r="BM232" s="40"/>
      <c r="BN232" s="40"/>
      <c r="BO232" s="40"/>
      <c r="BP232" s="40"/>
    </row>
    <row r="233" spans="1:68" ht="15">
      <c r="A233" s="182"/>
      <c r="B233" s="71">
        <v>52</v>
      </c>
      <c r="C233" s="65"/>
      <c r="D233" s="91" t="s">
        <v>255</v>
      </c>
      <c r="E233" s="65"/>
      <c r="F233" s="65"/>
      <c r="G233" s="66"/>
      <c r="H233" s="20">
        <v>0</v>
      </c>
      <c r="I233" s="20">
        <v>0</v>
      </c>
      <c r="J233" s="20">
        <v>0</v>
      </c>
      <c r="K233" s="20">
        <v>0</v>
      </c>
      <c r="L233" s="20">
        <v>0</v>
      </c>
      <c r="M233" s="20">
        <v>0</v>
      </c>
      <c r="N233" s="20">
        <v>0</v>
      </c>
      <c r="O233" s="20">
        <v>0</v>
      </c>
      <c r="P233" s="20">
        <v>0</v>
      </c>
      <c r="Q233" s="20">
        <v>0</v>
      </c>
      <c r="R233" s="20">
        <v>0</v>
      </c>
      <c r="S233" s="20">
        <v>0</v>
      </c>
      <c r="T233" s="20">
        <v>0</v>
      </c>
      <c r="U233" s="20">
        <v>0</v>
      </c>
      <c r="V233" s="20">
        <v>0</v>
      </c>
      <c r="W233" s="20">
        <v>0</v>
      </c>
      <c r="X233" s="20">
        <v>0</v>
      </c>
      <c r="Y233" s="20">
        <v>0</v>
      </c>
      <c r="Z233" s="20">
        <v>0</v>
      </c>
      <c r="AA233" s="20">
        <v>0</v>
      </c>
      <c r="AB233" s="20">
        <v>0</v>
      </c>
      <c r="AC233" s="20">
        <v>0</v>
      </c>
      <c r="AD233" s="20">
        <v>0</v>
      </c>
      <c r="AE233" s="20">
        <v>0</v>
      </c>
      <c r="AF233" s="20">
        <v>0</v>
      </c>
      <c r="AG233" s="20">
        <v>0</v>
      </c>
      <c r="AH233" s="20">
        <v>0</v>
      </c>
      <c r="AI233" s="20">
        <v>0</v>
      </c>
      <c r="AJ233" s="20">
        <v>0</v>
      </c>
      <c r="AK233" s="20">
        <v>0</v>
      </c>
      <c r="AL233" s="20">
        <v>0</v>
      </c>
      <c r="AM233" s="20">
        <v>0</v>
      </c>
      <c r="AN233" s="20">
        <v>0</v>
      </c>
      <c r="AO233" s="20">
        <v>0</v>
      </c>
      <c r="AP233" s="20">
        <v>0</v>
      </c>
      <c r="AQ233" s="20">
        <v>0</v>
      </c>
      <c r="AR233" s="20">
        <v>0</v>
      </c>
      <c r="AS233" s="20">
        <v>0</v>
      </c>
      <c r="AT233" s="20">
        <v>0</v>
      </c>
      <c r="AU233" s="20">
        <v>0</v>
      </c>
      <c r="AV233" s="20">
        <f t="shared" si="1109"/>
        <v>0</v>
      </c>
      <c r="AW233" s="638"/>
      <c r="AX233" s="187"/>
      <c r="AY233" s="602">
        <v>0</v>
      </c>
      <c r="AZ233" s="624"/>
      <c r="BA233" s="20">
        <v>0</v>
      </c>
      <c r="BB233" s="624"/>
      <c r="BC233" s="20">
        <v>0</v>
      </c>
      <c r="BD233" s="624"/>
      <c r="BE233" s="20">
        <v>0</v>
      </c>
      <c r="BF233" s="633"/>
      <c r="BG233" s="187"/>
      <c r="BH233" s="40"/>
      <c r="BI233" s="40"/>
      <c r="BJ233" s="40"/>
      <c r="BK233" s="40"/>
      <c r="BL233" s="40"/>
      <c r="BM233" s="40"/>
      <c r="BN233" s="40"/>
      <c r="BO233" s="40"/>
      <c r="BP233" s="40"/>
    </row>
    <row r="234" spans="1:68" ht="15">
      <c r="A234" s="182"/>
      <c r="B234" s="71">
        <v>53</v>
      </c>
      <c r="C234" s="65"/>
      <c r="D234" s="91" t="s">
        <v>256</v>
      </c>
      <c r="E234" s="65"/>
      <c r="F234" s="65"/>
      <c r="G234" s="66"/>
      <c r="H234" s="20">
        <v>0</v>
      </c>
      <c r="I234" s="20">
        <v>0</v>
      </c>
      <c r="J234" s="20">
        <v>0</v>
      </c>
      <c r="K234" s="20">
        <v>0</v>
      </c>
      <c r="L234" s="20">
        <v>0</v>
      </c>
      <c r="M234" s="20">
        <v>0</v>
      </c>
      <c r="N234" s="20">
        <v>0</v>
      </c>
      <c r="O234" s="20">
        <v>0</v>
      </c>
      <c r="P234" s="20">
        <v>0</v>
      </c>
      <c r="Q234" s="20">
        <v>0</v>
      </c>
      <c r="R234" s="20">
        <v>0</v>
      </c>
      <c r="S234" s="20">
        <v>0</v>
      </c>
      <c r="T234" s="20">
        <v>0</v>
      </c>
      <c r="U234" s="20">
        <v>0</v>
      </c>
      <c r="V234" s="20">
        <v>0</v>
      </c>
      <c r="W234" s="20">
        <v>0</v>
      </c>
      <c r="X234" s="20">
        <v>0</v>
      </c>
      <c r="Y234" s="20">
        <v>0</v>
      </c>
      <c r="Z234" s="20">
        <v>0</v>
      </c>
      <c r="AA234" s="20">
        <v>0</v>
      </c>
      <c r="AB234" s="20">
        <v>0</v>
      </c>
      <c r="AC234" s="20">
        <v>0</v>
      </c>
      <c r="AD234" s="20">
        <v>0</v>
      </c>
      <c r="AE234" s="20">
        <v>0</v>
      </c>
      <c r="AF234" s="20">
        <v>0</v>
      </c>
      <c r="AG234" s="20">
        <v>0</v>
      </c>
      <c r="AH234" s="20">
        <v>0</v>
      </c>
      <c r="AI234" s="20">
        <v>0</v>
      </c>
      <c r="AJ234" s="20">
        <v>0</v>
      </c>
      <c r="AK234" s="20">
        <v>0</v>
      </c>
      <c r="AL234" s="20">
        <v>0</v>
      </c>
      <c r="AM234" s="20">
        <v>0</v>
      </c>
      <c r="AN234" s="20">
        <v>0</v>
      </c>
      <c r="AO234" s="20">
        <v>0</v>
      </c>
      <c r="AP234" s="20">
        <v>0</v>
      </c>
      <c r="AQ234" s="20">
        <v>0</v>
      </c>
      <c r="AR234" s="20">
        <v>0</v>
      </c>
      <c r="AS234" s="20">
        <v>0</v>
      </c>
      <c r="AT234" s="20">
        <v>0</v>
      </c>
      <c r="AU234" s="20">
        <v>0</v>
      </c>
      <c r="AV234" s="20">
        <f t="shared" si="1109"/>
        <v>0</v>
      </c>
      <c r="AW234" s="638"/>
      <c r="AX234" s="187"/>
      <c r="AY234" s="602">
        <v>0</v>
      </c>
      <c r="AZ234" s="624"/>
      <c r="BA234" s="20">
        <v>0</v>
      </c>
      <c r="BB234" s="624"/>
      <c r="BC234" s="20">
        <v>0</v>
      </c>
      <c r="BD234" s="624"/>
      <c r="BE234" s="20">
        <v>0</v>
      </c>
      <c r="BF234" s="633"/>
      <c r="BG234" s="187"/>
      <c r="BH234" s="40"/>
      <c r="BI234" s="40"/>
      <c r="BJ234" s="40"/>
      <c r="BK234" s="40"/>
      <c r="BL234" s="40"/>
      <c r="BM234" s="40"/>
      <c r="BN234" s="40"/>
      <c r="BO234" s="40"/>
      <c r="BP234" s="40"/>
    </row>
    <row r="235" spans="1:68" ht="15">
      <c r="A235" s="182"/>
      <c r="B235" s="71">
        <v>54</v>
      </c>
      <c r="C235" s="65"/>
      <c r="D235" s="91" t="s">
        <v>257</v>
      </c>
      <c r="E235" s="65"/>
      <c r="F235" s="65"/>
      <c r="G235" s="66"/>
      <c r="H235" s="38">
        <f>SUM(H236:H239)</f>
        <v>0</v>
      </c>
      <c r="I235" s="38">
        <f t="shared" ref="I235:AT235" si="1119">SUM(I236:I239)</f>
        <v>0</v>
      </c>
      <c r="J235" s="38">
        <f t="shared" si="1119"/>
        <v>0</v>
      </c>
      <c r="K235" s="38">
        <f>SUM(K236:K239)</f>
        <v>0</v>
      </c>
      <c r="L235" s="38">
        <f t="shared" si="1119"/>
        <v>0</v>
      </c>
      <c r="M235" s="38">
        <f>SUM(M236:M239)</f>
        <v>0</v>
      </c>
      <c r="N235" s="38">
        <f>SUM(N236:N239)</f>
        <v>0</v>
      </c>
      <c r="O235" s="38">
        <f t="shared" si="1119"/>
        <v>0</v>
      </c>
      <c r="P235" s="38">
        <f t="shared" si="1119"/>
        <v>0</v>
      </c>
      <c r="Q235" s="38">
        <f t="shared" si="1119"/>
        <v>0</v>
      </c>
      <c r="R235" s="38">
        <f t="shared" si="1119"/>
        <v>0</v>
      </c>
      <c r="S235" s="38">
        <f t="shared" si="1119"/>
        <v>0</v>
      </c>
      <c r="T235" s="38">
        <f t="shared" si="1119"/>
        <v>0</v>
      </c>
      <c r="U235" s="38">
        <f t="shared" si="1119"/>
        <v>0</v>
      </c>
      <c r="V235" s="38">
        <f t="shared" si="1119"/>
        <v>0</v>
      </c>
      <c r="W235" s="38">
        <f t="shared" si="1119"/>
        <v>0</v>
      </c>
      <c r="X235" s="38">
        <f t="shared" si="1119"/>
        <v>0</v>
      </c>
      <c r="Y235" s="38">
        <f t="shared" si="1119"/>
        <v>0</v>
      </c>
      <c r="Z235" s="38">
        <f t="shared" si="1119"/>
        <v>0</v>
      </c>
      <c r="AA235" s="38">
        <f t="shared" si="1119"/>
        <v>0</v>
      </c>
      <c r="AB235" s="38">
        <f t="shared" si="1119"/>
        <v>0</v>
      </c>
      <c r="AC235" s="38">
        <f t="shared" si="1119"/>
        <v>0</v>
      </c>
      <c r="AD235" s="38">
        <f t="shared" si="1119"/>
        <v>0</v>
      </c>
      <c r="AE235" s="38">
        <f t="shared" si="1119"/>
        <v>0</v>
      </c>
      <c r="AF235" s="38">
        <f t="shared" si="1119"/>
        <v>0</v>
      </c>
      <c r="AG235" s="38">
        <f t="shared" si="1119"/>
        <v>0</v>
      </c>
      <c r="AH235" s="38">
        <f t="shared" si="1119"/>
        <v>0</v>
      </c>
      <c r="AI235" s="38">
        <f t="shared" si="1119"/>
        <v>0</v>
      </c>
      <c r="AJ235" s="38">
        <f t="shared" si="1119"/>
        <v>0</v>
      </c>
      <c r="AK235" s="38">
        <f t="shared" si="1119"/>
        <v>0</v>
      </c>
      <c r="AL235" s="38">
        <f t="shared" si="1119"/>
        <v>0</v>
      </c>
      <c r="AM235" s="38">
        <f t="shared" si="1119"/>
        <v>0</v>
      </c>
      <c r="AN235" s="38">
        <f t="shared" si="1119"/>
        <v>0</v>
      </c>
      <c r="AO235" s="38">
        <f t="shared" si="1119"/>
        <v>0</v>
      </c>
      <c r="AP235" s="38">
        <f t="shared" si="1119"/>
        <v>0</v>
      </c>
      <c r="AQ235" s="38">
        <f t="shared" si="1119"/>
        <v>0</v>
      </c>
      <c r="AR235" s="38">
        <f t="shared" si="1119"/>
        <v>0</v>
      </c>
      <c r="AS235" s="38">
        <f t="shared" si="1119"/>
        <v>0</v>
      </c>
      <c r="AT235" s="38">
        <f t="shared" si="1119"/>
        <v>0</v>
      </c>
      <c r="AU235" s="38">
        <f>SUM(AU236:AU239)</f>
        <v>0</v>
      </c>
      <c r="AV235" s="38">
        <f>SUM(H235:AU235)</f>
        <v>0</v>
      </c>
      <c r="AW235" s="578"/>
      <c r="AX235" s="201"/>
      <c r="AY235" s="641">
        <f>SUM(AY236:AY239)</f>
        <v>0</v>
      </c>
      <c r="AZ235" s="622"/>
      <c r="BA235" s="38">
        <f>SUM(BA236:BA239)</f>
        <v>0</v>
      </c>
      <c r="BB235" s="622"/>
      <c r="BC235" s="38">
        <f>SUM(BC236:BC239)</f>
        <v>0</v>
      </c>
      <c r="BD235" s="622"/>
      <c r="BE235" s="38">
        <f>SUM(BE236:BE239)</f>
        <v>0</v>
      </c>
      <c r="BF235" s="631"/>
      <c r="BG235" s="201"/>
      <c r="BH235" s="39"/>
      <c r="BI235" s="39"/>
      <c r="BJ235" s="39"/>
      <c r="BK235" s="39"/>
      <c r="BL235" s="39"/>
      <c r="BM235" s="39"/>
      <c r="BN235" s="39"/>
      <c r="BO235" s="39"/>
      <c r="BP235" s="39"/>
    </row>
    <row r="236" spans="1:68">
      <c r="A236" s="182"/>
      <c r="B236" s="73"/>
      <c r="C236" s="69">
        <v>54.1</v>
      </c>
      <c r="D236" s="69"/>
      <c r="E236" s="78" t="s">
        <v>258</v>
      </c>
      <c r="F236" s="69"/>
      <c r="G236" s="70"/>
      <c r="H236" s="20">
        <v>0</v>
      </c>
      <c r="I236" s="20">
        <v>0</v>
      </c>
      <c r="J236" s="20">
        <v>0</v>
      </c>
      <c r="K236" s="20">
        <v>0</v>
      </c>
      <c r="L236" s="20">
        <v>0</v>
      </c>
      <c r="M236" s="20">
        <v>0</v>
      </c>
      <c r="N236" s="20">
        <v>0</v>
      </c>
      <c r="O236" s="20">
        <v>0</v>
      </c>
      <c r="P236" s="20">
        <v>0</v>
      </c>
      <c r="Q236" s="20">
        <v>0</v>
      </c>
      <c r="R236" s="20">
        <v>0</v>
      </c>
      <c r="S236" s="20">
        <v>0</v>
      </c>
      <c r="T236" s="20">
        <v>0</v>
      </c>
      <c r="U236" s="20">
        <v>0</v>
      </c>
      <c r="V236" s="20">
        <v>0</v>
      </c>
      <c r="W236" s="20">
        <v>0</v>
      </c>
      <c r="X236" s="20">
        <v>0</v>
      </c>
      <c r="Y236" s="20">
        <v>0</v>
      </c>
      <c r="Z236" s="20">
        <v>0</v>
      </c>
      <c r="AA236" s="20">
        <v>0</v>
      </c>
      <c r="AB236" s="20">
        <v>0</v>
      </c>
      <c r="AC236" s="20">
        <v>0</v>
      </c>
      <c r="AD236" s="20">
        <v>0</v>
      </c>
      <c r="AE236" s="20">
        <v>0</v>
      </c>
      <c r="AF236" s="20">
        <v>0</v>
      </c>
      <c r="AG236" s="20">
        <v>0</v>
      </c>
      <c r="AH236" s="20">
        <v>0</v>
      </c>
      <c r="AI236" s="20">
        <v>0</v>
      </c>
      <c r="AJ236" s="20">
        <v>0</v>
      </c>
      <c r="AK236" s="20">
        <v>0</v>
      </c>
      <c r="AL236" s="20">
        <v>0</v>
      </c>
      <c r="AM236" s="20">
        <v>0</v>
      </c>
      <c r="AN236" s="20">
        <v>0</v>
      </c>
      <c r="AO236" s="20">
        <v>0</v>
      </c>
      <c r="AP236" s="20">
        <v>0</v>
      </c>
      <c r="AQ236" s="20">
        <v>0</v>
      </c>
      <c r="AR236" s="20">
        <v>0</v>
      </c>
      <c r="AS236" s="20">
        <v>0</v>
      </c>
      <c r="AT236" s="20">
        <v>0</v>
      </c>
      <c r="AU236" s="20">
        <v>0</v>
      </c>
      <c r="AV236" s="20">
        <f t="shared" si="1109"/>
        <v>0</v>
      </c>
      <c r="AW236" s="638"/>
      <c r="AX236" s="187"/>
      <c r="AY236" s="602">
        <v>0</v>
      </c>
      <c r="AZ236" s="624"/>
      <c r="BA236" s="20">
        <v>0</v>
      </c>
      <c r="BB236" s="624"/>
      <c r="BC236" s="20">
        <v>0</v>
      </c>
      <c r="BD236" s="624"/>
      <c r="BE236" s="20">
        <v>0</v>
      </c>
      <c r="BF236" s="633"/>
      <c r="BG236" s="187"/>
      <c r="BH236" s="40"/>
      <c r="BI236" s="40"/>
      <c r="BJ236" s="40"/>
      <c r="BK236" s="40"/>
      <c r="BL236" s="40"/>
      <c r="BM236" s="40"/>
      <c r="BN236" s="40"/>
      <c r="BO236" s="40"/>
      <c r="BP236" s="40"/>
    </row>
    <row r="237" spans="1:68">
      <c r="A237" s="182"/>
      <c r="B237" s="73"/>
      <c r="C237" s="69">
        <v>54.2</v>
      </c>
      <c r="D237" s="69"/>
      <c r="E237" s="78" t="s">
        <v>259</v>
      </c>
      <c r="F237" s="69"/>
      <c r="G237" s="70"/>
      <c r="H237" s="20">
        <v>0</v>
      </c>
      <c r="I237" s="20">
        <v>0</v>
      </c>
      <c r="J237" s="20">
        <v>0</v>
      </c>
      <c r="K237" s="20">
        <v>0</v>
      </c>
      <c r="L237" s="20">
        <v>0</v>
      </c>
      <c r="M237" s="20">
        <v>0</v>
      </c>
      <c r="N237" s="20">
        <v>0</v>
      </c>
      <c r="O237" s="20">
        <v>0</v>
      </c>
      <c r="P237" s="20">
        <v>0</v>
      </c>
      <c r="Q237" s="20">
        <v>0</v>
      </c>
      <c r="R237" s="20">
        <v>0</v>
      </c>
      <c r="S237" s="20">
        <v>0</v>
      </c>
      <c r="T237" s="20">
        <v>0</v>
      </c>
      <c r="U237" s="20">
        <v>0</v>
      </c>
      <c r="V237" s="20">
        <v>0</v>
      </c>
      <c r="W237" s="20">
        <v>0</v>
      </c>
      <c r="X237" s="20">
        <v>0</v>
      </c>
      <c r="Y237" s="20">
        <v>0</v>
      </c>
      <c r="Z237" s="20">
        <v>0</v>
      </c>
      <c r="AA237" s="20">
        <v>0</v>
      </c>
      <c r="AB237" s="20">
        <v>0</v>
      </c>
      <c r="AC237" s="20">
        <v>0</v>
      </c>
      <c r="AD237" s="20">
        <v>0</v>
      </c>
      <c r="AE237" s="20">
        <v>0</v>
      </c>
      <c r="AF237" s="20">
        <v>0</v>
      </c>
      <c r="AG237" s="20">
        <v>0</v>
      </c>
      <c r="AH237" s="20">
        <v>0</v>
      </c>
      <c r="AI237" s="20">
        <v>0</v>
      </c>
      <c r="AJ237" s="20">
        <v>0</v>
      </c>
      <c r="AK237" s="20">
        <v>0</v>
      </c>
      <c r="AL237" s="20">
        <v>0</v>
      </c>
      <c r="AM237" s="20">
        <v>0</v>
      </c>
      <c r="AN237" s="20">
        <v>0</v>
      </c>
      <c r="AO237" s="20">
        <v>0</v>
      </c>
      <c r="AP237" s="20">
        <v>0</v>
      </c>
      <c r="AQ237" s="20">
        <v>0</v>
      </c>
      <c r="AR237" s="20">
        <v>0</v>
      </c>
      <c r="AS237" s="20">
        <v>0</v>
      </c>
      <c r="AT237" s="20">
        <v>0</v>
      </c>
      <c r="AU237" s="20">
        <v>0</v>
      </c>
      <c r="AV237" s="20">
        <f t="shared" si="1109"/>
        <v>0</v>
      </c>
      <c r="AW237" s="638"/>
      <c r="AX237" s="187"/>
      <c r="AY237" s="602">
        <v>0</v>
      </c>
      <c r="AZ237" s="624"/>
      <c r="BA237" s="20">
        <v>0</v>
      </c>
      <c r="BB237" s="624"/>
      <c r="BC237" s="20">
        <v>0</v>
      </c>
      <c r="BD237" s="624"/>
      <c r="BE237" s="20">
        <v>0</v>
      </c>
      <c r="BF237" s="633"/>
      <c r="BG237" s="187"/>
      <c r="BH237" s="40"/>
      <c r="BI237" s="40"/>
      <c r="BJ237" s="40"/>
      <c r="BK237" s="40"/>
      <c r="BL237" s="40"/>
      <c r="BM237" s="40"/>
      <c r="BN237" s="40"/>
      <c r="BO237" s="40"/>
      <c r="BP237" s="40"/>
    </row>
    <row r="238" spans="1:68">
      <c r="A238" s="182"/>
      <c r="B238" s="73"/>
      <c r="C238" s="69">
        <v>54.3</v>
      </c>
      <c r="D238" s="69"/>
      <c r="E238" s="78" t="s">
        <v>260</v>
      </c>
      <c r="F238" s="69"/>
      <c r="G238" s="70"/>
      <c r="H238" s="20">
        <v>0</v>
      </c>
      <c r="I238" s="20">
        <v>0</v>
      </c>
      <c r="J238" s="20">
        <v>0</v>
      </c>
      <c r="K238" s="20">
        <v>0</v>
      </c>
      <c r="L238" s="20">
        <v>0</v>
      </c>
      <c r="M238" s="20">
        <v>0</v>
      </c>
      <c r="N238" s="20">
        <v>0</v>
      </c>
      <c r="O238" s="20">
        <v>0</v>
      </c>
      <c r="P238" s="20">
        <v>0</v>
      </c>
      <c r="Q238" s="20">
        <v>0</v>
      </c>
      <c r="R238" s="20">
        <v>0</v>
      </c>
      <c r="S238" s="20">
        <v>0</v>
      </c>
      <c r="T238" s="20">
        <v>0</v>
      </c>
      <c r="U238" s="20">
        <v>0</v>
      </c>
      <c r="V238" s="20">
        <v>0</v>
      </c>
      <c r="W238" s="20">
        <v>0</v>
      </c>
      <c r="X238" s="20">
        <v>0</v>
      </c>
      <c r="Y238" s="20">
        <v>0</v>
      </c>
      <c r="Z238" s="20">
        <v>0</v>
      </c>
      <c r="AA238" s="20">
        <v>0</v>
      </c>
      <c r="AB238" s="20">
        <v>0</v>
      </c>
      <c r="AC238" s="20">
        <v>0</v>
      </c>
      <c r="AD238" s="20">
        <v>0</v>
      </c>
      <c r="AE238" s="20">
        <v>0</v>
      </c>
      <c r="AF238" s="20">
        <v>0</v>
      </c>
      <c r="AG238" s="20">
        <v>0</v>
      </c>
      <c r="AH238" s="20">
        <v>0</v>
      </c>
      <c r="AI238" s="20">
        <v>0</v>
      </c>
      <c r="AJ238" s="20">
        <v>0</v>
      </c>
      <c r="AK238" s="20">
        <v>0</v>
      </c>
      <c r="AL238" s="20">
        <v>0</v>
      </c>
      <c r="AM238" s="20">
        <v>0</v>
      </c>
      <c r="AN238" s="20">
        <v>0</v>
      </c>
      <c r="AO238" s="20">
        <v>0</v>
      </c>
      <c r="AP238" s="20">
        <v>0</v>
      </c>
      <c r="AQ238" s="20">
        <v>0</v>
      </c>
      <c r="AR238" s="20">
        <v>0</v>
      </c>
      <c r="AS238" s="20">
        <v>0</v>
      </c>
      <c r="AT238" s="20">
        <v>0</v>
      </c>
      <c r="AU238" s="20">
        <v>0</v>
      </c>
      <c r="AV238" s="20">
        <f t="shared" si="1109"/>
        <v>0</v>
      </c>
      <c r="AW238" s="638"/>
      <c r="AX238" s="187"/>
      <c r="AY238" s="602">
        <v>0</v>
      </c>
      <c r="AZ238" s="624"/>
      <c r="BA238" s="20">
        <v>0</v>
      </c>
      <c r="BB238" s="624"/>
      <c r="BC238" s="20">
        <v>0</v>
      </c>
      <c r="BD238" s="624"/>
      <c r="BE238" s="20">
        <v>0</v>
      </c>
      <c r="BF238" s="633"/>
      <c r="BG238" s="187"/>
      <c r="BH238" s="40"/>
      <c r="BI238" s="40"/>
      <c r="BJ238" s="40"/>
      <c r="BK238" s="40"/>
      <c r="BL238" s="40"/>
      <c r="BM238" s="40"/>
      <c r="BN238" s="40"/>
      <c r="BO238" s="40"/>
      <c r="BP238" s="40"/>
    </row>
    <row r="239" spans="1:68">
      <c r="A239" s="600"/>
      <c r="B239" s="657"/>
      <c r="C239" s="69">
        <v>54.4</v>
      </c>
      <c r="D239" s="69"/>
      <c r="E239" s="78" t="s">
        <v>874</v>
      </c>
      <c r="F239" s="69"/>
      <c r="G239" s="70"/>
      <c r="H239" s="20">
        <v>0</v>
      </c>
      <c r="I239" s="20">
        <v>0</v>
      </c>
      <c r="J239" s="20">
        <v>0</v>
      </c>
      <c r="K239" s="20">
        <v>0</v>
      </c>
      <c r="L239" s="20">
        <v>0</v>
      </c>
      <c r="M239" s="20">
        <v>0</v>
      </c>
      <c r="N239" s="20">
        <v>0</v>
      </c>
      <c r="O239" s="20">
        <v>0</v>
      </c>
      <c r="P239" s="20">
        <v>0</v>
      </c>
      <c r="Q239" s="20">
        <v>0</v>
      </c>
      <c r="R239" s="20">
        <v>0</v>
      </c>
      <c r="S239" s="20">
        <v>0</v>
      </c>
      <c r="T239" s="20">
        <v>0</v>
      </c>
      <c r="U239" s="20">
        <v>0</v>
      </c>
      <c r="V239" s="20">
        <v>0</v>
      </c>
      <c r="W239" s="20">
        <v>0</v>
      </c>
      <c r="X239" s="20">
        <v>0</v>
      </c>
      <c r="Y239" s="20">
        <v>0</v>
      </c>
      <c r="Z239" s="20">
        <v>0</v>
      </c>
      <c r="AA239" s="20">
        <v>0</v>
      </c>
      <c r="AB239" s="20">
        <v>0</v>
      </c>
      <c r="AC239" s="20">
        <v>0</v>
      </c>
      <c r="AD239" s="20">
        <v>0</v>
      </c>
      <c r="AE239" s="20">
        <v>0</v>
      </c>
      <c r="AF239" s="20">
        <v>0</v>
      </c>
      <c r="AG239" s="20">
        <v>0</v>
      </c>
      <c r="AH239" s="20">
        <v>0</v>
      </c>
      <c r="AI239" s="20">
        <v>0</v>
      </c>
      <c r="AJ239" s="20">
        <v>0</v>
      </c>
      <c r="AK239" s="20">
        <v>0</v>
      </c>
      <c r="AL239" s="20">
        <v>0</v>
      </c>
      <c r="AM239" s="20">
        <v>0</v>
      </c>
      <c r="AN239" s="20">
        <v>0</v>
      </c>
      <c r="AO239" s="20">
        <v>0</v>
      </c>
      <c r="AP239" s="20">
        <v>0</v>
      </c>
      <c r="AQ239" s="20">
        <v>0</v>
      </c>
      <c r="AR239" s="20">
        <v>0</v>
      </c>
      <c r="AS239" s="20">
        <v>0</v>
      </c>
      <c r="AT239" s="20">
        <v>0</v>
      </c>
      <c r="AU239" s="20">
        <v>0</v>
      </c>
      <c r="AV239" s="20">
        <f t="shared" ref="AV239" si="1120">SUM(H239:AU239)</f>
        <v>0</v>
      </c>
      <c r="AW239" s="638"/>
      <c r="AX239" s="187"/>
      <c r="AY239" s="602">
        <v>0</v>
      </c>
      <c r="AZ239" s="624"/>
      <c r="BA239" s="20">
        <v>0</v>
      </c>
      <c r="BB239" s="624"/>
      <c r="BC239" s="20">
        <v>0</v>
      </c>
      <c r="BD239" s="624"/>
      <c r="BE239" s="20">
        <v>0</v>
      </c>
      <c r="BF239" s="633"/>
      <c r="BG239" s="187"/>
      <c r="BH239" s="40"/>
      <c r="BI239" s="40"/>
      <c r="BJ239" s="40"/>
      <c r="BK239" s="40"/>
      <c r="BL239" s="40"/>
      <c r="BM239" s="40"/>
      <c r="BN239" s="40"/>
      <c r="BO239" s="40"/>
      <c r="BP239" s="40"/>
    </row>
    <row r="240" spans="1:68" ht="15">
      <c r="A240" s="182"/>
      <c r="B240" s="71">
        <v>55</v>
      </c>
      <c r="C240" s="65"/>
      <c r="D240" s="91" t="s">
        <v>261</v>
      </c>
      <c r="E240" s="65"/>
      <c r="F240" s="65"/>
      <c r="G240" s="66"/>
      <c r="H240" s="38">
        <f>SUM(H241:H246)</f>
        <v>0</v>
      </c>
      <c r="I240" s="38">
        <f t="shared" ref="I240:AT240" si="1121">SUM(I241:I246)</f>
        <v>0</v>
      </c>
      <c r="J240" s="38">
        <f t="shared" si="1121"/>
        <v>0</v>
      </c>
      <c r="K240" s="38">
        <f t="shared" si="1121"/>
        <v>0</v>
      </c>
      <c r="L240" s="38">
        <f t="shared" si="1121"/>
        <v>0</v>
      </c>
      <c r="M240" s="38">
        <f t="shared" si="1121"/>
        <v>0</v>
      </c>
      <c r="N240" s="38">
        <f t="shared" si="1121"/>
        <v>0</v>
      </c>
      <c r="O240" s="38">
        <f t="shared" si="1121"/>
        <v>0</v>
      </c>
      <c r="P240" s="38">
        <f t="shared" si="1121"/>
        <v>0</v>
      </c>
      <c r="Q240" s="38">
        <f t="shared" si="1121"/>
        <v>0</v>
      </c>
      <c r="R240" s="38">
        <f t="shared" si="1121"/>
        <v>0</v>
      </c>
      <c r="S240" s="38">
        <f t="shared" si="1121"/>
        <v>0</v>
      </c>
      <c r="T240" s="38">
        <f t="shared" si="1121"/>
        <v>0</v>
      </c>
      <c r="U240" s="38">
        <f t="shared" si="1121"/>
        <v>0</v>
      </c>
      <c r="V240" s="38">
        <f t="shared" si="1121"/>
        <v>0</v>
      </c>
      <c r="W240" s="38">
        <f t="shared" si="1121"/>
        <v>0</v>
      </c>
      <c r="X240" s="38">
        <f t="shared" si="1121"/>
        <v>0</v>
      </c>
      <c r="Y240" s="38">
        <f t="shared" si="1121"/>
        <v>0</v>
      </c>
      <c r="Z240" s="38">
        <f t="shared" si="1121"/>
        <v>0</v>
      </c>
      <c r="AA240" s="38">
        <f t="shared" si="1121"/>
        <v>0</v>
      </c>
      <c r="AB240" s="38">
        <f t="shared" si="1121"/>
        <v>0</v>
      </c>
      <c r="AC240" s="38">
        <f t="shared" si="1121"/>
        <v>0</v>
      </c>
      <c r="AD240" s="38">
        <f t="shared" si="1121"/>
        <v>0</v>
      </c>
      <c r="AE240" s="38">
        <f t="shared" si="1121"/>
        <v>0</v>
      </c>
      <c r="AF240" s="38">
        <f t="shared" si="1121"/>
        <v>0</v>
      </c>
      <c r="AG240" s="38">
        <f t="shared" si="1121"/>
        <v>0</v>
      </c>
      <c r="AH240" s="38">
        <f t="shared" si="1121"/>
        <v>0</v>
      </c>
      <c r="AI240" s="38">
        <f t="shared" si="1121"/>
        <v>0</v>
      </c>
      <c r="AJ240" s="38">
        <f t="shared" si="1121"/>
        <v>0</v>
      </c>
      <c r="AK240" s="38">
        <f t="shared" si="1121"/>
        <v>0</v>
      </c>
      <c r="AL240" s="38">
        <f t="shared" si="1121"/>
        <v>0</v>
      </c>
      <c r="AM240" s="38">
        <f t="shared" si="1121"/>
        <v>0</v>
      </c>
      <c r="AN240" s="38">
        <f t="shared" si="1121"/>
        <v>0</v>
      </c>
      <c r="AO240" s="38">
        <f t="shared" si="1121"/>
        <v>0</v>
      </c>
      <c r="AP240" s="38">
        <f t="shared" si="1121"/>
        <v>0</v>
      </c>
      <c r="AQ240" s="38">
        <f t="shared" si="1121"/>
        <v>0</v>
      </c>
      <c r="AR240" s="38">
        <f t="shared" si="1121"/>
        <v>0</v>
      </c>
      <c r="AS240" s="38">
        <f t="shared" si="1121"/>
        <v>0</v>
      </c>
      <c r="AT240" s="38">
        <f t="shared" si="1121"/>
        <v>0</v>
      </c>
      <c r="AU240" s="38">
        <f>SUM(AU241:AU246)</f>
        <v>0</v>
      </c>
      <c r="AV240" s="38">
        <f t="shared" ref="AV240:AV245" si="1122">SUM(H240:AU240)</f>
        <v>0</v>
      </c>
      <c r="AW240" s="578"/>
      <c r="AX240" s="201"/>
      <c r="AY240" s="641">
        <f>SUM(AY241:AY246)</f>
        <v>0</v>
      </c>
      <c r="AZ240" s="622"/>
      <c r="BA240" s="38">
        <f>SUM(BA241:BA246)</f>
        <v>0</v>
      </c>
      <c r="BB240" s="622"/>
      <c r="BC240" s="38">
        <f>SUM(BC241:BC246)</f>
        <v>0</v>
      </c>
      <c r="BD240" s="622"/>
      <c r="BE240" s="38">
        <f>SUM(BE241:BE246)</f>
        <v>0</v>
      </c>
      <c r="BF240" s="631"/>
      <c r="BG240" s="201"/>
      <c r="BH240" s="39"/>
      <c r="BI240" s="39"/>
      <c r="BJ240" s="39"/>
      <c r="BK240" s="39"/>
      <c r="BL240" s="39"/>
      <c r="BM240" s="39"/>
      <c r="BN240" s="39"/>
      <c r="BO240" s="39"/>
      <c r="BP240" s="39"/>
    </row>
    <row r="241" spans="1:68">
      <c r="A241" s="182"/>
      <c r="B241" s="73"/>
      <c r="C241" s="69">
        <v>55.1</v>
      </c>
      <c r="D241" s="69"/>
      <c r="E241" s="78" t="s">
        <v>262</v>
      </c>
      <c r="F241" s="69"/>
      <c r="G241" s="70"/>
      <c r="H241" s="20">
        <v>0</v>
      </c>
      <c r="I241" s="20">
        <v>0</v>
      </c>
      <c r="J241" s="20">
        <v>0</v>
      </c>
      <c r="K241" s="20">
        <v>0</v>
      </c>
      <c r="L241" s="20">
        <v>0</v>
      </c>
      <c r="M241" s="20">
        <v>0</v>
      </c>
      <c r="N241" s="20">
        <v>0</v>
      </c>
      <c r="O241" s="20">
        <v>0</v>
      </c>
      <c r="P241" s="20">
        <v>0</v>
      </c>
      <c r="Q241" s="20">
        <v>0</v>
      </c>
      <c r="R241" s="20">
        <v>0</v>
      </c>
      <c r="S241" s="20">
        <v>0</v>
      </c>
      <c r="T241" s="20">
        <v>0</v>
      </c>
      <c r="U241" s="20">
        <v>0</v>
      </c>
      <c r="V241" s="20">
        <v>0</v>
      </c>
      <c r="W241" s="20">
        <v>0</v>
      </c>
      <c r="X241" s="20">
        <v>0</v>
      </c>
      <c r="Y241" s="20">
        <v>0</v>
      </c>
      <c r="Z241" s="20">
        <v>0</v>
      </c>
      <c r="AA241" s="20">
        <v>0</v>
      </c>
      <c r="AB241" s="20">
        <v>0</v>
      </c>
      <c r="AC241" s="20">
        <v>0</v>
      </c>
      <c r="AD241" s="20">
        <v>0</v>
      </c>
      <c r="AE241" s="20">
        <v>0</v>
      </c>
      <c r="AF241" s="20">
        <v>0</v>
      </c>
      <c r="AG241" s="20">
        <v>0</v>
      </c>
      <c r="AH241" s="20">
        <v>0</v>
      </c>
      <c r="AI241" s="20">
        <v>0</v>
      </c>
      <c r="AJ241" s="20">
        <v>0</v>
      </c>
      <c r="AK241" s="20">
        <v>0</v>
      </c>
      <c r="AL241" s="20">
        <v>0</v>
      </c>
      <c r="AM241" s="20">
        <v>0</v>
      </c>
      <c r="AN241" s="20">
        <v>0</v>
      </c>
      <c r="AO241" s="20">
        <v>0</v>
      </c>
      <c r="AP241" s="20">
        <v>0</v>
      </c>
      <c r="AQ241" s="20">
        <v>0</v>
      </c>
      <c r="AR241" s="20">
        <v>0</v>
      </c>
      <c r="AS241" s="20">
        <v>0</v>
      </c>
      <c r="AT241" s="20">
        <v>0</v>
      </c>
      <c r="AU241" s="20">
        <v>0</v>
      </c>
      <c r="AV241" s="20">
        <f t="shared" si="1122"/>
        <v>0</v>
      </c>
      <c r="AW241" s="638"/>
      <c r="AX241" s="187"/>
      <c r="AY241" s="602">
        <v>0</v>
      </c>
      <c r="AZ241" s="624"/>
      <c r="BA241" s="20">
        <v>0</v>
      </c>
      <c r="BB241" s="624"/>
      <c r="BC241" s="20">
        <v>0</v>
      </c>
      <c r="BD241" s="624"/>
      <c r="BE241" s="20">
        <v>0</v>
      </c>
      <c r="BF241" s="633"/>
      <c r="BG241" s="187"/>
      <c r="BH241" s="40"/>
      <c r="BI241" s="40"/>
      <c r="BJ241" s="40"/>
      <c r="BK241" s="40"/>
      <c r="BL241" s="40"/>
      <c r="BM241" s="40"/>
      <c r="BN241" s="40"/>
      <c r="BO241" s="40"/>
      <c r="BP241" s="40"/>
    </row>
    <row r="242" spans="1:68">
      <c r="A242" s="182"/>
      <c r="B242" s="73"/>
      <c r="C242" s="69">
        <v>55.2</v>
      </c>
      <c r="D242" s="69"/>
      <c r="E242" s="78" t="s">
        <v>263</v>
      </c>
      <c r="F242" s="69"/>
      <c r="G242" s="70"/>
      <c r="H242" s="20">
        <v>0</v>
      </c>
      <c r="I242" s="20">
        <v>0</v>
      </c>
      <c r="J242" s="20">
        <v>0</v>
      </c>
      <c r="K242" s="20">
        <v>0</v>
      </c>
      <c r="L242" s="20">
        <v>0</v>
      </c>
      <c r="M242" s="20">
        <v>0</v>
      </c>
      <c r="N242" s="20">
        <v>0</v>
      </c>
      <c r="O242" s="20">
        <v>0</v>
      </c>
      <c r="P242" s="20">
        <v>0</v>
      </c>
      <c r="Q242" s="20">
        <v>0</v>
      </c>
      <c r="R242" s="20">
        <v>0</v>
      </c>
      <c r="S242" s="20">
        <v>0</v>
      </c>
      <c r="T242" s="20">
        <v>0</v>
      </c>
      <c r="U242" s="20">
        <v>0</v>
      </c>
      <c r="V242" s="20">
        <v>0</v>
      </c>
      <c r="W242" s="20">
        <v>0</v>
      </c>
      <c r="X242" s="20">
        <v>0</v>
      </c>
      <c r="Y242" s="20">
        <v>0</v>
      </c>
      <c r="Z242" s="20">
        <v>0</v>
      </c>
      <c r="AA242" s="20">
        <v>0</v>
      </c>
      <c r="AB242" s="20">
        <v>0</v>
      </c>
      <c r="AC242" s="20">
        <v>0</v>
      </c>
      <c r="AD242" s="20">
        <v>0</v>
      </c>
      <c r="AE242" s="20">
        <v>0</v>
      </c>
      <c r="AF242" s="20">
        <v>0</v>
      </c>
      <c r="AG242" s="20">
        <v>0</v>
      </c>
      <c r="AH242" s="20">
        <v>0</v>
      </c>
      <c r="AI242" s="20">
        <v>0</v>
      </c>
      <c r="AJ242" s="20">
        <v>0</v>
      </c>
      <c r="AK242" s="20">
        <v>0</v>
      </c>
      <c r="AL242" s="20">
        <v>0</v>
      </c>
      <c r="AM242" s="20">
        <v>0</v>
      </c>
      <c r="AN242" s="20">
        <v>0</v>
      </c>
      <c r="AO242" s="20">
        <v>0</v>
      </c>
      <c r="AP242" s="20">
        <v>0</v>
      </c>
      <c r="AQ242" s="20">
        <v>0</v>
      </c>
      <c r="AR242" s="20">
        <v>0</v>
      </c>
      <c r="AS242" s="20">
        <v>0</v>
      </c>
      <c r="AT242" s="20">
        <v>0</v>
      </c>
      <c r="AU242" s="20">
        <v>0</v>
      </c>
      <c r="AV242" s="20">
        <f t="shared" si="1122"/>
        <v>0</v>
      </c>
      <c r="AW242" s="638"/>
      <c r="AX242" s="187"/>
      <c r="AY242" s="602">
        <v>0</v>
      </c>
      <c r="AZ242" s="624"/>
      <c r="BA242" s="20">
        <v>0</v>
      </c>
      <c r="BB242" s="624"/>
      <c r="BC242" s="20">
        <v>0</v>
      </c>
      <c r="BD242" s="624"/>
      <c r="BE242" s="20">
        <v>0</v>
      </c>
      <c r="BF242" s="633"/>
      <c r="BG242" s="187"/>
      <c r="BH242" s="40"/>
      <c r="BI242" s="40"/>
      <c r="BJ242" s="40"/>
      <c r="BK242" s="40"/>
      <c r="BL242" s="40"/>
      <c r="BM242" s="40"/>
      <c r="BN242" s="40"/>
      <c r="BO242" s="40"/>
      <c r="BP242" s="40"/>
    </row>
    <row r="243" spans="1:68">
      <c r="A243" s="182"/>
      <c r="B243" s="73"/>
      <c r="C243" s="69">
        <v>55.3</v>
      </c>
      <c r="D243" s="69"/>
      <c r="E243" s="78" t="s">
        <v>264</v>
      </c>
      <c r="F243" s="69"/>
      <c r="G243" s="70"/>
      <c r="H243" s="20">
        <v>0</v>
      </c>
      <c r="I243" s="20">
        <v>0</v>
      </c>
      <c r="J243" s="20">
        <v>0</v>
      </c>
      <c r="K243" s="20">
        <v>0</v>
      </c>
      <c r="L243" s="20">
        <v>0</v>
      </c>
      <c r="M243" s="20">
        <v>0</v>
      </c>
      <c r="N243" s="20">
        <v>0</v>
      </c>
      <c r="O243" s="20">
        <v>0</v>
      </c>
      <c r="P243" s="20">
        <v>0</v>
      </c>
      <c r="Q243" s="20">
        <v>0</v>
      </c>
      <c r="R243" s="20">
        <v>0</v>
      </c>
      <c r="S243" s="20">
        <v>0</v>
      </c>
      <c r="T243" s="20">
        <v>0</v>
      </c>
      <c r="U243" s="20">
        <v>0</v>
      </c>
      <c r="V243" s="20">
        <v>0</v>
      </c>
      <c r="W243" s="20">
        <v>0</v>
      </c>
      <c r="X243" s="20">
        <v>0</v>
      </c>
      <c r="Y243" s="20">
        <v>0</v>
      </c>
      <c r="Z243" s="20">
        <v>0</v>
      </c>
      <c r="AA243" s="20">
        <v>0</v>
      </c>
      <c r="AB243" s="20">
        <v>0</v>
      </c>
      <c r="AC243" s="20">
        <v>0</v>
      </c>
      <c r="AD243" s="20">
        <v>0</v>
      </c>
      <c r="AE243" s="20">
        <v>0</v>
      </c>
      <c r="AF243" s="20">
        <v>0</v>
      </c>
      <c r="AG243" s="20">
        <v>0</v>
      </c>
      <c r="AH243" s="20">
        <v>0</v>
      </c>
      <c r="AI243" s="20">
        <v>0</v>
      </c>
      <c r="AJ243" s="20">
        <v>0</v>
      </c>
      <c r="AK243" s="20">
        <v>0</v>
      </c>
      <c r="AL243" s="20">
        <v>0</v>
      </c>
      <c r="AM243" s="20">
        <v>0</v>
      </c>
      <c r="AN243" s="20">
        <v>0</v>
      </c>
      <c r="AO243" s="20">
        <v>0</v>
      </c>
      <c r="AP243" s="20">
        <v>0</v>
      </c>
      <c r="AQ243" s="20">
        <v>0</v>
      </c>
      <c r="AR243" s="20">
        <v>0</v>
      </c>
      <c r="AS243" s="20">
        <v>0</v>
      </c>
      <c r="AT243" s="20">
        <v>0</v>
      </c>
      <c r="AU243" s="20">
        <v>0</v>
      </c>
      <c r="AV243" s="20">
        <f t="shared" si="1122"/>
        <v>0</v>
      </c>
      <c r="AW243" s="638"/>
      <c r="AX243" s="187"/>
      <c r="AY243" s="602">
        <v>0</v>
      </c>
      <c r="AZ243" s="624"/>
      <c r="BA243" s="20">
        <v>0</v>
      </c>
      <c r="BB243" s="624"/>
      <c r="BC243" s="20">
        <v>0</v>
      </c>
      <c r="BD243" s="624"/>
      <c r="BE243" s="20">
        <v>0</v>
      </c>
      <c r="BF243" s="633"/>
      <c r="BG243" s="187"/>
      <c r="BH243" s="40"/>
      <c r="BI243" s="40"/>
      <c r="BJ243" s="40"/>
      <c r="BK243" s="40"/>
      <c r="BL243" s="40"/>
      <c r="BM243" s="40"/>
      <c r="BN243" s="40"/>
      <c r="BO243" s="40"/>
      <c r="BP243" s="40"/>
    </row>
    <row r="244" spans="1:68">
      <c r="A244" s="182"/>
      <c r="B244" s="73"/>
      <c r="C244" s="69">
        <v>55.4</v>
      </c>
      <c r="D244" s="69"/>
      <c r="E244" s="78" t="s">
        <v>265</v>
      </c>
      <c r="F244" s="69"/>
      <c r="G244" s="70"/>
      <c r="H244" s="20">
        <v>0</v>
      </c>
      <c r="I244" s="20">
        <v>0</v>
      </c>
      <c r="J244" s="20">
        <v>0</v>
      </c>
      <c r="K244" s="20">
        <v>0</v>
      </c>
      <c r="L244" s="20">
        <v>0</v>
      </c>
      <c r="M244" s="20">
        <v>0</v>
      </c>
      <c r="N244" s="20">
        <v>0</v>
      </c>
      <c r="O244" s="20">
        <v>0</v>
      </c>
      <c r="P244" s="20">
        <v>0</v>
      </c>
      <c r="Q244" s="20">
        <v>0</v>
      </c>
      <c r="R244" s="20">
        <v>0</v>
      </c>
      <c r="S244" s="20">
        <v>0</v>
      </c>
      <c r="T244" s="20">
        <v>0</v>
      </c>
      <c r="U244" s="20">
        <v>0</v>
      </c>
      <c r="V244" s="20">
        <v>0</v>
      </c>
      <c r="W244" s="20">
        <v>0</v>
      </c>
      <c r="X244" s="20">
        <v>0</v>
      </c>
      <c r="Y244" s="20">
        <v>0</v>
      </c>
      <c r="Z244" s="20">
        <v>0</v>
      </c>
      <c r="AA244" s="20">
        <v>0</v>
      </c>
      <c r="AB244" s="20">
        <v>0</v>
      </c>
      <c r="AC244" s="20">
        <v>0</v>
      </c>
      <c r="AD244" s="20">
        <v>0</v>
      </c>
      <c r="AE244" s="20">
        <v>0</v>
      </c>
      <c r="AF244" s="20">
        <v>0</v>
      </c>
      <c r="AG244" s="20">
        <v>0</v>
      </c>
      <c r="AH244" s="20">
        <v>0</v>
      </c>
      <c r="AI244" s="20">
        <v>0</v>
      </c>
      <c r="AJ244" s="20">
        <v>0</v>
      </c>
      <c r="AK244" s="20">
        <v>0</v>
      </c>
      <c r="AL244" s="20">
        <v>0</v>
      </c>
      <c r="AM244" s="20">
        <v>0</v>
      </c>
      <c r="AN244" s="20">
        <v>0</v>
      </c>
      <c r="AO244" s="20">
        <v>0</v>
      </c>
      <c r="AP244" s="20">
        <v>0</v>
      </c>
      <c r="AQ244" s="20">
        <v>0</v>
      </c>
      <c r="AR244" s="20">
        <v>0</v>
      </c>
      <c r="AS244" s="20">
        <v>0</v>
      </c>
      <c r="AT244" s="20">
        <v>0</v>
      </c>
      <c r="AU244" s="20">
        <v>0</v>
      </c>
      <c r="AV244" s="20">
        <f t="shared" si="1122"/>
        <v>0</v>
      </c>
      <c r="AW244" s="638"/>
      <c r="AX244" s="187"/>
      <c r="AY244" s="602">
        <v>0</v>
      </c>
      <c r="AZ244" s="624"/>
      <c r="BA244" s="20">
        <v>0</v>
      </c>
      <c r="BB244" s="624"/>
      <c r="BC244" s="20">
        <v>0</v>
      </c>
      <c r="BD244" s="624"/>
      <c r="BE244" s="20">
        <v>0</v>
      </c>
      <c r="BF244" s="633"/>
      <c r="BG244" s="187"/>
      <c r="BH244" s="40"/>
      <c r="BI244" s="40"/>
      <c r="BJ244" s="40"/>
      <c r="BK244" s="40"/>
      <c r="BL244" s="40"/>
      <c r="BM244" s="40"/>
      <c r="BN244" s="40"/>
      <c r="BO244" s="40"/>
      <c r="BP244" s="40"/>
    </row>
    <row r="245" spans="1:68">
      <c r="A245" s="182"/>
      <c r="B245" s="73"/>
      <c r="C245" s="69">
        <v>55.5</v>
      </c>
      <c r="D245" s="69"/>
      <c r="E245" s="78" t="s">
        <v>266</v>
      </c>
      <c r="F245" s="69"/>
      <c r="G245" s="70"/>
      <c r="H245" s="20">
        <v>0</v>
      </c>
      <c r="I245" s="20">
        <v>0</v>
      </c>
      <c r="J245" s="20">
        <v>0</v>
      </c>
      <c r="K245" s="20">
        <v>0</v>
      </c>
      <c r="L245" s="20">
        <v>0</v>
      </c>
      <c r="M245" s="20">
        <v>0</v>
      </c>
      <c r="N245" s="20">
        <v>0</v>
      </c>
      <c r="O245" s="20">
        <v>0</v>
      </c>
      <c r="P245" s="20">
        <v>0</v>
      </c>
      <c r="Q245" s="20">
        <v>0</v>
      </c>
      <c r="R245" s="20">
        <v>0</v>
      </c>
      <c r="S245" s="20">
        <v>0</v>
      </c>
      <c r="T245" s="20">
        <v>0</v>
      </c>
      <c r="U245" s="20">
        <v>0</v>
      </c>
      <c r="V245" s="20">
        <v>0</v>
      </c>
      <c r="W245" s="20">
        <v>0</v>
      </c>
      <c r="X245" s="20">
        <v>0</v>
      </c>
      <c r="Y245" s="20">
        <v>0</v>
      </c>
      <c r="Z245" s="20">
        <v>0</v>
      </c>
      <c r="AA245" s="20">
        <v>0</v>
      </c>
      <c r="AB245" s="20">
        <v>0</v>
      </c>
      <c r="AC245" s="20">
        <v>0</v>
      </c>
      <c r="AD245" s="20">
        <v>0</v>
      </c>
      <c r="AE245" s="20">
        <v>0</v>
      </c>
      <c r="AF245" s="20">
        <v>0</v>
      </c>
      <c r="AG245" s="20">
        <v>0</v>
      </c>
      <c r="AH245" s="20">
        <v>0</v>
      </c>
      <c r="AI245" s="20">
        <v>0</v>
      </c>
      <c r="AJ245" s="20">
        <v>0</v>
      </c>
      <c r="AK245" s="20">
        <v>0</v>
      </c>
      <c r="AL245" s="20">
        <v>0</v>
      </c>
      <c r="AM245" s="20">
        <v>0</v>
      </c>
      <c r="AN245" s="20">
        <v>0</v>
      </c>
      <c r="AO245" s="20">
        <v>0</v>
      </c>
      <c r="AP245" s="20">
        <v>0</v>
      </c>
      <c r="AQ245" s="20">
        <v>0</v>
      </c>
      <c r="AR245" s="20">
        <v>0</v>
      </c>
      <c r="AS245" s="20">
        <v>0</v>
      </c>
      <c r="AT245" s="20">
        <v>0</v>
      </c>
      <c r="AU245" s="20">
        <v>0</v>
      </c>
      <c r="AV245" s="20">
        <f t="shared" si="1122"/>
        <v>0</v>
      </c>
      <c r="AW245" s="638"/>
      <c r="AX245" s="187"/>
      <c r="AY245" s="602">
        <v>0</v>
      </c>
      <c r="AZ245" s="624"/>
      <c r="BA245" s="20">
        <v>0</v>
      </c>
      <c r="BB245" s="624"/>
      <c r="BC245" s="20">
        <v>0</v>
      </c>
      <c r="BD245" s="624"/>
      <c r="BE245" s="20">
        <v>0</v>
      </c>
      <c r="BF245" s="633"/>
      <c r="BG245" s="187"/>
      <c r="BH245" s="40"/>
      <c r="BI245" s="40"/>
      <c r="BJ245" s="40"/>
      <c r="BK245" s="40"/>
      <c r="BL245" s="40"/>
      <c r="BM245" s="40"/>
      <c r="BN245" s="40"/>
      <c r="BO245" s="40"/>
      <c r="BP245" s="40"/>
    </row>
    <row r="246" spans="1:68">
      <c r="A246" s="600"/>
      <c r="B246" s="657"/>
      <c r="C246" s="69">
        <v>55.6</v>
      </c>
      <c r="D246" s="69"/>
      <c r="E246" s="78" t="s">
        <v>141</v>
      </c>
      <c r="F246" s="69"/>
      <c r="G246" s="70"/>
      <c r="H246" s="20">
        <v>0</v>
      </c>
      <c r="I246" s="20">
        <v>0</v>
      </c>
      <c r="J246" s="20">
        <v>0</v>
      </c>
      <c r="K246" s="20">
        <v>0</v>
      </c>
      <c r="L246" s="20">
        <v>0</v>
      </c>
      <c r="M246" s="20">
        <v>0</v>
      </c>
      <c r="N246" s="20">
        <v>0</v>
      </c>
      <c r="O246" s="20">
        <v>0</v>
      </c>
      <c r="P246" s="20">
        <v>0</v>
      </c>
      <c r="Q246" s="20">
        <v>0</v>
      </c>
      <c r="R246" s="20">
        <v>0</v>
      </c>
      <c r="S246" s="20">
        <v>0</v>
      </c>
      <c r="T246" s="20">
        <v>0</v>
      </c>
      <c r="U246" s="20">
        <v>0</v>
      </c>
      <c r="V246" s="20">
        <v>0</v>
      </c>
      <c r="W246" s="20">
        <v>0</v>
      </c>
      <c r="X246" s="20">
        <v>0</v>
      </c>
      <c r="Y246" s="20">
        <v>0</v>
      </c>
      <c r="Z246" s="20">
        <v>0</v>
      </c>
      <c r="AA246" s="20">
        <v>0</v>
      </c>
      <c r="AB246" s="20">
        <v>0</v>
      </c>
      <c r="AC246" s="20">
        <v>0</v>
      </c>
      <c r="AD246" s="20">
        <v>0</v>
      </c>
      <c r="AE246" s="20">
        <v>0</v>
      </c>
      <c r="AF246" s="20">
        <v>0</v>
      </c>
      <c r="AG246" s="20">
        <v>0</v>
      </c>
      <c r="AH246" s="20">
        <v>0</v>
      </c>
      <c r="AI246" s="20">
        <v>0</v>
      </c>
      <c r="AJ246" s="20">
        <v>0</v>
      </c>
      <c r="AK246" s="20">
        <v>0</v>
      </c>
      <c r="AL246" s="20">
        <v>0</v>
      </c>
      <c r="AM246" s="20">
        <v>0</v>
      </c>
      <c r="AN246" s="20">
        <v>0</v>
      </c>
      <c r="AO246" s="20">
        <v>0</v>
      </c>
      <c r="AP246" s="20">
        <v>0</v>
      </c>
      <c r="AQ246" s="20">
        <v>0</v>
      </c>
      <c r="AR246" s="20">
        <v>0</v>
      </c>
      <c r="AS246" s="20">
        <v>0</v>
      </c>
      <c r="AT246" s="20">
        <v>0</v>
      </c>
      <c r="AU246" s="20">
        <v>0</v>
      </c>
      <c r="AV246" s="20">
        <v>0</v>
      </c>
      <c r="AW246" s="638"/>
      <c r="AX246" s="187"/>
      <c r="AY246" s="602">
        <v>0</v>
      </c>
      <c r="AZ246" s="624"/>
      <c r="BA246" s="20">
        <v>0</v>
      </c>
      <c r="BB246" s="624"/>
      <c r="BC246" s="20">
        <v>0</v>
      </c>
      <c r="BD246" s="624"/>
      <c r="BE246" s="20">
        <v>0</v>
      </c>
      <c r="BF246" s="633"/>
      <c r="BG246" s="187"/>
      <c r="BH246" s="40"/>
      <c r="BI246" s="40"/>
      <c r="BJ246" s="40"/>
      <c r="BK246" s="40"/>
      <c r="BL246" s="40"/>
      <c r="BM246" s="40"/>
      <c r="BN246" s="40"/>
      <c r="BO246" s="40"/>
      <c r="BP246" s="40"/>
    </row>
    <row r="247" spans="1:68" ht="15">
      <c r="A247" s="182"/>
      <c r="B247" s="71">
        <v>56</v>
      </c>
      <c r="C247" s="65"/>
      <c r="D247" s="91" t="s">
        <v>267</v>
      </c>
      <c r="E247" s="65"/>
      <c r="F247" s="65"/>
      <c r="G247" s="66"/>
      <c r="H247" s="38">
        <f>SUM(H248:H250)</f>
        <v>0</v>
      </c>
      <c r="I247" s="38">
        <f t="shared" ref="I247:AU247" si="1123">SUM(I248:I250)</f>
        <v>0</v>
      </c>
      <c r="J247" s="38">
        <f t="shared" si="1123"/>
        <v>0</v>
      </c>
      <c r="K247" s="38">
        <f t="shared" si="1123"/>
        <v>0</v>
      </c>
      <c r="L247" s="38">
        <f t="shared" si="1123"/>
        <v>0</v>
      </c>
      <c r="M247" s="38">
        <f t="shared" si="1123"/>
        <v>0</v>
      </c>
      <c r="N247" s="38">
        <f t="shared" si="1123"/>
        <v>0</v>
      </c>
      <c r="O247" s="38">
        <f t="shared" si="1123"/>
        <v>0</v>
      </c>
      <c r="P247" s="38">
        <f t="shared" si="1123"/>
        <v>0</v>
      </c>
      <c r="Q247" s="38">
        <f t="shared" si="1123"/>
        <v>0</v>
      </c>
      <c r="R247" s="38">
        <f t="shared" si="1123"/>
        <v>0</v>
      </c>
      <c r="S247" s="38">
        <f t="shared" si="1123"/>
        <v>0</v>
      </c>
      <c r="T247" s="38">
        <f t="shared" si="1123"/>
        <v>0</v>
      </c>
      <c r="U247" s="38">
        <f t="shared" si="1123"/>
        <v>0</v>
      </c>
      <c r="V247" s="38">
        <f t="shared" si="1123"/>
        <v>0</v>
      </c>
      <c r="W247" s="38">
        <f t="shared" si="1123"/>
        <v>0</v>
      </c>
      <c r="X247" s="38">
        <f t="shared" si="1123"/>
        <v>0</v>
      </c>
      <c r="Y247" s="38">
        <f t="shared" si="1123"/>
        <v>0</v>
      </c>
      <c r="Z247" s="38">
        <f t="shared" si="1123"/>
        <v>0</v>
      </c>
      <c r="AA247" s="38">
        <f t="shared" si="1123"/>
        <v>0</v>
      </c>
      <c r="AB247" s="38">
        <f t="shared" si="1123"/>
        <v>0</v>
      </c>
      <c r="AC247" s="38">
        <f t="shared" si="1123"/>
        <v>0</v>
      </c>
      <c r="AD247" s="38">
        <f t="shared" si="1123"/>
        <v>0</v>
      </c>
      <c r="AE247" s="38">
        <f t="shared" si="1123"/>
        <v>0</v>
      </c>
      <c r="AF247" s="38">
        <f t="shared" si="1123"/>
        <v>0</v>
      </c>
      <c r="AG247" s="38">
        <f t="shared" si="1123"/>
        <v>0</v>
      </c>
      <c r="AH247" s="38">
        <f t="shared" si="1123"/>
        <v>0</v>
      </c>
      <c r="AI247" s="38">
        <f t="shared" si="1123"/>
        <v>0</v>
      </c>
      <c r="AJ247" s="38">
        <f t="shared" si="1123"/>
        <v>0</v>
      </c>
      <c r="AK247" s="38">
        <f t="shared" si="1123"/>
        <v>0</v>
      </c>
      <c r="AL247" s="38">
        <f t="shared" si="1123"/>
        <v>0</v>
      </c>
      <c r="AM247" s="38">
        <f t="shared" si="1123"/>
        <v>0</v>
      </c>
      <c r="AN247" s="38">
        <f t="shared" si="1123"/>
        <v>0</v>
      </c>
      <c r="AO247" s="38">
        <f t="shared" si="1123"/>
        <v>0</v>
      </c>
      <c r="AP247" s="38">
        <f t="shared" si="1123"/>
        <v>0</v>
      </c>
      <c r="AQ247" s="38">
        <f t="shared" si="1123"/>
        <v>0</v>
      </c>
      <c r="AR247" s="38">
        <f t="shared" si="1123"/>
        <v>0</v>
      </c>
      <c r="AS247" s="38">
        <f t="shared" si="1123"/>
        <v>0</v>
      </c>
      <c r="AT247" s="38">
        <f t="shared" si="1123"/>
        <v>0</v>
      </c>
      <c r="AU247" s="38">
        <f t="shared" si="1123"/>
        <v>0</v>
      </c>
      <c r="AV247" s="38">
        <f t="shared" si="1109"/>
        <v>0</v>
      </c>
      <c r="AW247" s="578"/>
      <c r="AX247" s="201"/>
      <c r="AY247" s="641">
        <f>SUM(AY248:AY250)</f>
        <v>0</v>
      </c>
      <c r="AZ247" s="622"/>
      <c r="BA247" s="38">
        <f>SUM(BA248:BA250)</f>
        <v>0</v>
      </c>
      <c r="BB247" s="622"/>
      <c r="BC247" s="38">
        <f t="shared" ref="BC247:BE247" si="1124">SUM(BC248:BC250)</f>
        <v>0</v>
      </c>
      <c r="BD247" s="622"/>
      <c r="BE247" s="38">
        <f t="shared" si="1124"/>
        <v>0</v>
      </c>
      <c r="BF247" s="631"/>
      <c r="BG247" s="201"/>
      <c r="BH247" s="39"/>
      <c r="BI247" s="39"/>
      <c r="BJ247" s="39"/>
      <c r="BK247" s="39"/>
      <c r="BL247" s="39"/>
      <c r="BM247" s="39"/>
      <c r="BN247" s="39"/>
      <c r="BO247" s="39"/>
      <c r="BP247" s="39"/>
    </row>
    <row r="248" spans="1:68">
      <c r="A248" s="182"/>
      <c r="B248" s="73"/>
      <c r="C248" s="69">
        <v>56.1</v>
      </c>
      <c r="D248" s="69"/>
      <c r="E248" s="78" t="s">
        <v>194</v>
      </c>
      <c r="F248" s="69"/>
      <c r="G248" s="70"/>
      <c r="H248" s="20">
        <v>0</v>
      </c>
      <c r="I248" s="20">
        <v>0</v>
      </c>
      <c r="J248" s="20">
        <v>0</v>
      </c>
      <c r="K248" s="20">
        <v>0</v>
      </c>
      <c r="L248" s="20">
        <v>0</v>
      </c>
      <c r="M248" s="20">
        <v>0</v>
      </c>
      <c r="N248" s="20">
        <v>0</v>
      </c>
      <c r="O248" s="20">
        <v>0</v>
      </c>
      <c r="P248" s="20">
        <v>0</v>
      </c>
      <c r="Q248" s="20">
        <v>0</v>
      </c>
      <c r="R248" s="20">
        <v>0</v>
      </c>
      <c r="S248" s="20">
        <v>0</v>
      </c>
      <c r="T248" s="20">
        <v>0</v>
      </c>
      <c r="U248" s="20">
        <v>0</v>
      </c>
      <c r="V248" s="20">
        <v>0</v>
      </c>
      <c r="W248" s="20">
        <v>0</v>
      </c>
      <c r="X248" s="20">
        <v>0</v>
      </c>
      <c r="Y248" s="20">
        <v>0</v>
      </c>
      <c r="Z248" s="20">
        <v>0</v>
      </c>
      <c r="AA248" s="20">
        <v>0</v>
      </c>
      <c r="AB248" s="20">
        <v>0</v>
      </c>
      <c r="AC248" s="20">
        <v>0</v>
      </c>
      <c r="AD248" s="20">
        <v>0</v>
      </c>
      <c r="AE248" s="20">
        <v>0</v>
      </c>
      <c r="AF248" s="20">
        <v>0</v>
      </c>
      <c r="AG248" s="20">
        <v>0</v>
      </c>
      <c r="AH248" s="20">
        <v>0</v>
      </c>
      <c r="AI248" s="20">
        <v>0</v>
      </c>
      <c r="AJ248" s="20">
        <v>0</v>
      </c>
      <c r="AK248" s="20">
        <v>0</v>
      </c>
      <c r="AL248" s="20">
        <v>0</v>
      </c>
      <c r="AM248" s="20">
        <v>0</v>
      </c>
      <c r="AN248" s="20">
        <v>0</v>
      </c>
      <c r="AO248" s="20">
        <v>0</v>
      </c>
      <c r="AP248" s="20">
        <v>0</v>
      </c>
      <c r="AQ248" s="20">
        <v>0</v>
      </c>
      <c r="AR248" s="20">
        <v>0</v>
      </c>
      <c r="AS248" s="20">
        <v>0</v>
      </c>
      <c r="AT248" s="20">
        <v>0</v>
      </c>
      <c r="AU248" s="20">
        <v>0</v>
      </c>
      <c r="AV248" s="20">
        <f t="shared" si="1109"/>
        <v>0</v>
      </c>
      <c r="AW248" s="638"/>
      <c r="AX248" s="187"/>
      <c r="AY248" s="602">
        <v>0</v>
      </c>
      <c r="AZ248" s="624"/>
      <c r="BA248" s="20">
        <v>0</v>
      </c>
      <c r="BB248" s="624"/>
      <c r="BC248" s="20">
        <v>0</v>
      </c>
      <c r="BD248" s="624"/>
      <c r="BE248" s="20">
        <v>0</v>
      </c>
      <c r="BF248" s="633"/>
      <c r="BG248" s="187"/>
      <c r="BH248" s="40"/>
      <c r="BI248" s="40"/>
      <c r="BJ248" s="40"/>
      <c r="BK248" s="40"/>
      <c r="BL248" s="40"/>
      <c r="BM248" s="40"/>
      <c r="BN248" s="40"/>
      <c r="BO248" s="40"/>
      <c r="BP248" s="40"/>
    </row>
    <row r="249" spans="1:68">
      <c r="A249" s="182"/>
      <c r="B249" s="73"/>
      <c r="C249" s="69">
        <v>56.2</v>
      </c>
      <c r="D249" s="69"/>
      <c r="E249" s="78" t="s">
        <v>195</v>
      </c>
      <c r="F249" s="69"/>
      <c r="G249" s="70"/>
      <c r="H249" s="20">
        <v>0</v>
      </c>
      <c r="I249" s="20">
        <v>0</v>
      </c>
      <c r="J249" s="20">
        <v>0</v>
      </c>
      <c r="K249" s="20">
        <v>0</v>
      </c>
      <c r="L249" s="20">
        <v>0</v>
      </c>
      <c r="M249" s="20">
        <v>0</v>
      </c>
      <c r="N249" s="20">
        <v>0</v>
      </c>
      <c r="O249" s="20">
        <v>0</v>
      </c>
      <c r="P249" s="20">
        <v>0</v>
      </c>
      <c r="Q249" s="20">
        <v>0</v>
      </c>
      <c r="R249" s="20">
        <v>0</v>
      </c>
      <c r="S249" s="20">
        <v>0</v>
      </c>
      <c r="T249" s="20">
        <v>0</v>
      </c>
      <c r="U249" s="20">
        <v>0</v>
      </c>
      <c r="V249" s="20">
        <v>0</v>
      </c>
      <c r="W249" s="20">
        <v>0</v>
      </c>
      <c r="X249" s="20">
        <v>0</v>
      </c>
      <c r="Y249" s="20">
        <v>0</v>
      </c>
      <c r="Z249" s="20">
        <v>0</v>
      </c>
      <c r="AA249" s="20">
        <v>0</v>
      </c>
      <c r="AB249" s="20">
        <v>0</v>
      </c>
      <c r="AC249" s="20">
        <v>0</v>
      </c>
      <c r="AD249" s="20">
        <v>0</v>
      </c>
      <c r="AE249" s="20">
        <v>0</v>
      </c>
      <c r="AF249" s="20">
        <v>0</v>
      </c>
      <c r="AG249" s="20">
        <v>0</v>
      </c>
      <c r="AH249" s="20">
        <v>0</v>
      </c>
      <c r="AI249" s="20">
        <v>0</v>
      </c>
      <c r="AJ249" s="20">
        <v>0</v>
      </c>
      <c r="AK249" s="20">
        <v>0</v>
      </c>
      <c r="AL249" s="20">
        <v>0</v>
      </c>
      <c r="AM249" s="20">
        <v>0</v>
      </c>
      <c r="AN249" s="20">
        <v>0</v>
      </c>
      <c r="AO249" s="20">
        <v>0</v>
      </c>
      <c r="AP249" s="20">
        <v>0</v>
      </c>
      <c r="AQ249" s="20">
        <v>0</v>
      </c>
      <c r="AR249" s="20">
        <v>0</v>
      </c>
      <c r="AS249" s="20">
        <v>0</v>
      </c>
      <c r="AT249" s="20">
        <v>0</v>
      </c>
      <c r="AU249" s="20">
        <v>0</v>
      </c>
      <c r="AV249" s="20">
        <f t="shared" si="1109"/>
        <v>0</v>
      </c>
      <c r="AW249" s="638"/>
      <c r="AX249" s="187"/>
      <c r="AY249" s="602">
        <v>0</v>
      </c>
      <c r="AZ249" s="624"/>
      <c r="BA249" s="20">
        <v>0</v>
      </c>
      <c r="BB249" s="624"/>
      <c r="BC249" s="20">
        <v>0</v>
      </c>
      <c r="BD249" s="624"/>
      <c r="BE249" s="20">
        <v>0</v>
      </c>
      <c r="BF249" s="633"/>
      <c r="BG249" s="187"/>
      <c r="BH249" s="40"/>
      <c r="BI249" s="40"/>
      <c r="BJ249" s="40"/>
      <c r="BK249" s="40"/>
      <c r="BL249" s="40"/>
      <c r="BM249" s="40"/>
      <c r="BN249" s="40"/>
      <c r="BO249" s="40"/>
      <c r="BP249" s="40"/>
    </row>
    <row r="250" spans="1:68" ht="15" thickBot="1">
      <c r="A250" s="182"/>
      <c r="B250" s="73"/>
      <c r="C250" s="69">
        <v>56.3</v>
      </c>
      <c r="D250" s="79"/>
      <c r="E250" s="80" t="s">
        <v>196</v>
      </c>
      <c r="F250" s="69"/>
      <c r="G250" s="70"/>
      <c r="H250" s="20">
        <v>0</v>
      </c>
      <c r="I250" s="20">
        <v>0</v>
      </c>
      <c r="J250" s="20">
        <v>0</v>
      </c>
      <c r="K250" s="20">
        <v>0</v>
      </c>
      <c r="L250" s="20">
        <v>0</v>
      </c>
      <c r="M250" s="20">
        <v>0</v>
      </c>
      <c r="N250" s="20">
        <v>0</v>
      </c>
      <c r="O250" s="20">
        <v>0</v>
      </c>
      <c r="P250" s="20">
        <v>0</v>
      </c>
      <c r="Q250" s="20">
        <v>0</v>
      </c>
      <c r="R250" s="20">
        <v>0</v>
      </c>
      <c r="S250" s="20">
        <v>0</v>
      </c>
      <c r="T250" s="20">
        <v>0</v>
      </c>
      <c r="U250" s="20">
        <v>0</v>
      </c>
      <c r="V250" s="20">
        <v>0</v>
      </c>
      <c r="W250" s="20">
        <v>0</v>
      </c>
      <c r="X250" s="20">
        <v>0</v>
      </c>
      <c r="Y250" s="20">
        <v>0</v>
      </c>
      <c r="Z250" s="20">
        <v>0</v>
      </c>
      <c r="AA250" s="20">
        <v>0</v>
      </c>
      <c r="AB250" s="20">
        <v>0</v>
      </c>
      <c r="AC250" s="20">
        <v>0</v>
      </c>
      <c r="AD250" s="20">
        <v>0</v>
      </c>
      <c r="AE250" s="20">
        <v>0</v>
      </c>
      <c r="AF250" s="20">
        <v>0</v>
      </c>
      <c r="AG250" s="20">
        <v>0</v>
      </c>
      <c r="AH250" s="20">
        <v>0</v>
      </c>
      <c r="AI250" s="20">
        <v>0</v>
      </c>
      <c r="AJ250" s="20">
        <v>0</v>
      </c>
      <c r="AK250" s="20">
        <v>0</v>
      </c>
      <c r="AL250" s="20">
        <v>0</v>
      </c>
      <c r="AM250" s="20">
        <v>0</v>
      </c>
      <c r="AN250" s="20">
        <v>0</v>
      </c>
      <c r="AO250" s="20">
        <v>0</v>
      </c>
      <c r="AP250" s="20">
        <v>0</v>
      </c>
      <c r="AQ250" s="20">
        <v>0</v>
      </c>
      <c r="AR250" s="20">
        <v>0</v>
      </c>
      <c r="AS250" s="20">
        <v>0</v>
      </c>
      <c r="AT250" s="20">
        <v>0</v>
      </c>
      <c r="AU250" s="20">
        <v>0</v>
      </c>
      <c r="AV250" s="20">
        <f t="shared" si="1109"/>
        <v>0</v>
      </c>
      <c r="AW250" s="638"/>
      <c r="AX250" s="187"/>
      <c r="AY250" s="602">
        <v>0</v>
      </c>
      <c r="AZ250" s="624"/>
      <c r="BA250" s="20">
        <v>0</v>
      </c>
      <c r="BB250" s="624"/>
      <c r="BC250" s="20">
        <v>0</v>
      </c>
      <c r="BD250" s="624"/>
      <c r="BE250" s="20">
        <v>0</v>
      </c>
      <c r="BF250" s="633"/>
      <c r="BG250" s="187"/>
      <c r="BH250" s="40"/>
      <c r="BI250" s="40"/>
      <c r="BJ250" s="40"/>
      <c r="BK250" s="40"/>
      <c r="BL250" s="40"/>
      <c r="BM250" s="40"/>
      <c r="BN250" s="40"/>
      <c r="BO250" s="40"/>
      <c r="BP250" s="40"/>
    </row>
    <row r="251" spans="1:68" ht="15.75" thickBot="1">
      <c r="A251" s="182"/>
      <c r="B251" s="85" t="s">
        <v>268</v>
      </c>
      <c r="C251" s="86"/>
      <c r="D251" s="86"/>
      <c r="E251" s="86"/>
      <c r="F251" s="86"/>
      <c r="G251" s="92"/>
      <c r="H251" s="43">
        <f>SUM(H247,H240,H228:H235,H218:H221,H211,H199:H203,H191:H196,H189,H186,H178:H181)</f>
        <v>0</v>
      </c>
      <c r="I251" s="43">
        <f t="shared" ref="I251:AU251" si="1125">SUM(I247,I240,I228:I235,I218:I221,I211,I199:I203,I191:I196,I189,I186,I178:I181)</f>
        <v>0</v>
      </c>
      <c r="J251" s="43">
        <f t="shared" si="1125"/>
        <v>0</v>
      </c>
      <c r="K251" s="43">
        <f t="shared" si="1125"/>
        <v>0</v>
      </c>
      <c r="L251" s="43">
        <f>SUM(L247,L240,L228:L235,L218:L221,L211,L199:L203,L191:L196,L189,L186,L178:L181)</f>
        <v>0</v>
      </c>
      <c r="M251" s="43">
        <f t="shared" si="1125"/>
        <v>0</v>
      </c>
      <c r="N251" s="43">
        <f t="shared" si="1125"/>
        <v>0</v>
      </c>
      <c r="O251" s="43">
        <f t="shared" si="1125"/>
        <v>0</v>
      </c>
      <c r="P251" s="43">
        <f t="shared" si="1125"/>
        <v>0</v>
      </c>
      <c r="Q251" s="43">
        <f t="shared" si="1125"/>
        <v>0</v>
      </c>
      <c r="R251" s="43">
        <f t="shared" si="1125"/>
        <v>0</v>
      </c>
      <c r="S251" s="43">
        <f t="shared" si="1125"/>
        <v>0</v>
      </c>
      <c r="T251" s="43">
        <f t="shared" si="1125"/>
        <v>0</v>
      </c>
      <c r="U251" s="43">
        <f t="shared" si="1125"/>
        <v>0</v>
      </c>
      <c r="V251" s="43">
        <f t="shared" si="1125"/>
        <v>0</v>
      </c>
      <c r="W251" s="43">
        <f t="shared" si="1125"/>
        <v>0</v>
      </c>
      <c r="X251" s="43">
        <f t="shared" si="1125"/>
        <v>0</v>
      </c>
      <c r="Y251" s="43">
        <f t="shared" si="1125"/>
        <v>0</v>
      </c>
      <c r="Z251" s="43">
        <f t="shared" si="1125"/>
        <v>0</v>
      </c>
      <c r="AA251" s="43">
        <f t="shared" si="1125"/>
        <v>0</v>
      </c>
      <c r="AB251" s="43">
        <f t="shared" si="1125"/>
        <v>0</v>
      </c>
      <c r="AC251" s="43">
        <f t="shared" si="1125"/>
        <v>0</v>
      </c>
      <c r="AD251" s="43">
        <f t="shared" si="1125"/>
        <v>0</v>
      </c>
      <c r="AE251" s="43">
        <f t="shared" si="1125"/>
        <v>0</v>
      </c>
      <c r="AF251" s="43">
        <f t="shared" si="1125"/>
        <v>0</v>
      </c>
      <c r="AG251" s="43">
        <f t="shared" si="1125"/>
        <v>0</v>
      </c>
      <c r="AH251" s="43">
        <f t="shared" si="1125"/>
        <v>0</v>
      </c>
      <c r="AI251" s="43">
        <f t="shared" si="1125"/>
        <v>0</v>
      </c>
      <c r="AJ251" s="43">
        <f t="shared" si="1125"/>
        <v>0</v>
      </c>
      <c r="AK251" s="43">
        <f t="shared" si="1125"/>
        <v>0</v>
      </c>
      <c r="AL251" s="43">
        <f t="shared" si="1125"/>
        <v>0</v>
      </c>
      <c r="AM251" s="43">
        <f t="shared" si="1125"/>
        <v>0</v>
      </c>
      <c r="AN251" s="43">
        <f t="shared" si="1125"/>
        <v>0</v>
      </c>
      <c r="AO251" s="43">
        <f t="shared" si="1125"/>
        <v>0</v>
      </c>
      <c r="AP251" s="43">
        <f t="shared" si="1125"/>
        <v>0</v>
      </c>
      <c r="AQ251" s="43">
        <f t="shared" si="1125"/>
        <v>0</v>
      </c>
      <c r="AR251" s="43">
        <f t="shared" si="1125"/>
        <v>0</v>
      </c>
      <c r="AS251" s="43">
        <f t="shared" si="1125"/>
        <v>0</v>
      </c>
      <c r="AT251" s="43">
        <f t="shared" si="1125"/>
        <v>0</v>
      </c>
      <c r="AU251" s="43">
        <f t="shared" si="1125"/>
        <v>0</v>
      </c>
      <c r="AV251" s="619">
        <f>SUM(H251:AU251)</f>
        <v>0</v>
      </c>
      <c r="AW251" s="578"/>
      <c r="AX251" s="201"/>
      <c r="AY251" s="26">
        <f>SUM(AY247,AY240,AY228:AY235,AY218:AY221,AY211,AY199:AY203,AY191:AY196,AY189,AY186,AY178:AY181)</f>
        <v>0</v>
      </c>
      <c r="AZ251" s="622"/>
      <c r="BA251" s="619">
        <f>SUM(BA247,BA240,BA228:BA235,BA218:BA221,BA211,BA199:BA203,BA191:BA196,BA189,BA186,BA178:BA181)</f>
        <v>0</v>
      </c>
      <c r="BB251" s="622"/>
      <c r="BC251" s="619">
        <f t="shared" ref="BC251:BE251" si="1126">SUM(BC247,BC240,BC228:BC235,BC218:BC221,BC211,BC199:BC203,BC191:BC196,BC189,BC186,BC178:BC181)</f>
        <v>0</v>
      </c>
      <c r="BD251" s="622"/>
      <c r="BE251" s="619">
        <f t="shared" si="1126"/>
        <v>0</v>
      </c>
      <c r="BF251" s="631"/>
      <c r="BG251" s="201"/>
      <c r="BH251" s="39"/>
      <c r="BI251" s="39"/>
      <c r="BJ251" s="39"/>
      <c r="BK251" s="39"/>
      <c r="BL251" s="39"/>
      <c r="BM251" s="39"/>
      <c r="BN251" s="39"/>
      <c r="BO251" s="39"/>
      <c r="BP251" s="39"/>
    </row>
    <row r="252" spans="1:68">
      <c r="A252" s="182"/>
      <c r="B252" s="46"/>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c r="AI252" s="44"/>
      <c r="AJ252" s="44"/>
      <c r="AK252" s="44"/>
      <c r="AL252" s="44"/>
      <c r="AM252" s="44"/>
      <c r="AN252" s="44"/>
      <c r="AO252" s="44"/>
      <c r="AP252" s="44"/>
      <c r="AQ252" s="44"/>
      <c r="AR252" s="44"/>
      <c r="AS252" s="44"/>
      <c r="AT252" s="44"/>
      <c r="AU252" s="44"/>
      <c r="AV252" s="44"/>
      <c r="AW252" s="569"/>
      <c r="AX252" s="182"/>
      <c r="AY252" s="614"/>
      <c r="AZ252" s="621"/>
      <c r="BA252" s="44"/>
      <c r="BB252" s="621"/>
      <c r="BC252" s="44"/>
      <c r="BD252" s="621"/>
      <c r="BE252" s="44"/>
      <c r="BF252" s="630"/>
      <c r="BG252" s="182"/>
    </row>
    <row r="253" spans="1:68" ht="15" thickBot="1">
      <c r="A253" s="182"/>
      <c r="B253" s="46"/>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c r="AI253" s="44"/>
      <c r="AJ253" s="44"/>
      <c r="AK253" s="44"/>
      <c r="AL253" s="44"/>
      <c r="AM253" s="44"/>
      <c r="AN253" s="44"/>
      <c r="AO253" s="44"/>
      <c r="AP253" s="44"/>
      <c r="AQ253" s="44"/>
      <c r="AR253" s="44"/>
      <c r="AS253" s="44"/>
      <c r="AT253" s="44"/>
      <c r="AU253" s="44"/>
      <c r="AV253" s="44"/>
      <c r="AW253" s="569"/>
      <c r="AX253" s="182"/>
      <c r="AY253" s="614"/>
      <c r="AZ253" s="621"/>
      <c r="BA253" s="44"/>
      <c r="BB253" s="621"/>
      <c r="BC253" s="44"/>
      <c r="BD253" s="621"/>
      <c r="BE253" s="44"/>
      <c r="BF253" s="630"/>
      <c r="BG253" s="182"/>
    </row>
    <row r="254" spans="1:68" ht="15.75" thickBot="1">
      <c r="A254" s="182"/>
      <c r="B254" s="94" t="s">
        <v>857</v>
      </c>
      <c r="C254" s="29"/>
      <c r="D254" s="29"/>
      <c r="E254" s="29"/>
      <c r="F254" s="29"/>
      <c r="G254" s="29"/>
      <c r="H254" s="30">
        <f>H175-H251-H263</f>
        <v>0</v>
      </c>
      <c r="I254" s="30">
        <f>I175-I251-I263</f>
        <v>0</v>
      </c>
      <c r="J254" s="30">
        <f>J175-J251-J263</f>
        <v>0</v>
      </c>
      <c r="K254" s="30">
        <f>K175-K251-K263</f>
        <v>0</v>
      </c>
      <c r="L254" s="30">
        <f>L175-L251</f>
        <v>0</v>
      </c>
      <c r="M254" s="30">
        <f t="shared" ref="M254:AU254" si="1127">M175-M251</f>
        <v>0</v>
      </c>
      <c r="N254" s="30">
        <f t="shared" si="1127"/>
        <v>0</v>
      </c>
      <c r="O254" s="30">
        <f t="shared" si="1127"/>
        <v>0</v>
      </c>
      <c r="P254" s="30">
        <f t="shared" si="1127"/>
        <v>0</v>
      </c>
      <c r="Q254" s="30">
        <f t="shared" si="1127"/>
        <v>0</v>
      </c>
      <c r="R254" s="30">
        <f t="shared" si="1127"/>
        <v>0</v>
      </c>
      <c r="S254" s="30">
        <f t="shared" si="1127"/>
        <v>0</v>
      </c>
      <c r="T254" s="30">
        <f t="shared" si="1127"/>
        <v>0</v>
      </c>
      <c r="U254" s="30">
        <f t="shared" si="1127"/>
        <v>0</v>
      </c>
      <c r="V254" s="30">
        <f t="shared" si="1127"/>
        <v>0</v>
      </c>
      <c r="W254" s="30">
        <f t="shared" si="1127"/>
        <v>0</v>
      </c>
      <c r="X254" s="30">
        <f t="shared" si="1127"/>
        <v>0</v>
      </c>
      <c r="Y254" s="30">
        <f t="shared" si="1127"/>
        <v>0</v>
      </c>
      <c r="Z254" s="30">
        <f t="shared" si="1127"/>
        <v>0</v>
      </c>
      <c r="AA254" s="30">
        <f t="shared" si="1127"/>
        <v>0</v>
      </c>
      <c r="AB254" s="30">
        <f t="shared" si="1127"/>
        <v>0</v>
      </c>
      <c r="AC254" s="30">
        <f t="shared" si="1127"/>
        <v>0</v>
      </c>
      <c r="AD254" s="30">
        <f t="shared" si="1127"/>
        <v>0</v>
      </c>
      <c r="AE254" s="30">
        <f t="shared" si="1127"/>
        <v>0</v>
      </c>
      <c r="AF254" s="30">
        <f t="shared" si="1127"/>
        <v>0</v>
      </c>
      <c r="AG254" s="30">
        <f t="shared" si="1127"/>
        <v>0</v>
      </c>
      <c r="AH254" s="30">
        <f t="shared" si="1127"/>
        <v>0</v>
      </c>
      <c r="AI254" s="30">
        <f t="shared" si="1127"/>
        <v>0</v>
      </c>
      <c r="AJ254" s="30">
        <f t="shared" si="1127"/>
        <v>0</v>
      </c>
      <c r="AK254" s="30">
        <f t="shared" si="1127"/>
        <v>0</v>
      </c>
      <c r="AL254" s="30">
        <f t="shared" si="1127"/>
        <v>0</v>
      </c>
      <c r="AM254" s="30">
        <f t="shared" si="1127"/>
        <v>0</v>
      </c>
      <c r="AN254" s="30">
        <f t="shared" si="1127"/>
        <v>0</v>
      </c>
      <c r="AO254" s="30">
        <f t="shared" si="1127"/>
        <v>0</v>
      </c>
      <c r="AP254" s="30">
        <f t="shared" si="1127"/>
        <v>0</v>
      </c>
      <c r="AQ254" s="30">
        <f t="shared" si="1127"/>
        <v>0</v>
      </c>
      <c r="AR254" s="30">
        <f t="shared" si="1127"/>
        <v>0</v>
      </c>
      <c r="AS254" s="30">
        <f t="shared" si="1127"/>
        <v>0</v>
      </c>
      <c r="AT254" s="30">
        <f t="shared" si="1127"/>
        <v>0</v>
      </c>
      <c r="AU254" s="30">
        <f t="shared" si="1127"/>
        <v>0</v>
      </c>
      <c r="AV254" s="30">
        <f>SUM(H254:AU254)</f>
        <v>0</v>
      </c>
      <c r="AW254" s="578"/>
      <c r="AX254" s="201"/>
      <c r="AY254" s="31">
        <f>AY175-AY251</f>
        <v>0</v>
      </c>
      <c r="AZ254" s="622"/>
      <c r="BA254" s="30">
        <f>BA175-BA251</f>
        <v>0</v>
      </c>
      <c r="BB254" s="622"/>
      <c r="BC254" s="30">
        <f>BC175-BC251</f>
        <v>0</v>
      </c>
      <c r="BD254" s="622"/>
      <c r="BE254" s="30">
        <f>BE175-BE251</f>
        <v>0</v>
      </c>
      <c r="BF254" s="631"/>
      <c r="BG254" s="201"/>
      <c r="BH254" s="39"/>
      <c r="BI254" s="39"/>
      <c r="BJ254" s="39"/>
      <c r="BK254" s="39"/>
      <c r="BL254" s="39"/>
      <c r="BM254" s="39"/>
      <c r="BN254" s="39"/>
      <c r="BO254" s="39"/>
      <c r="BP254" s="39"/>
    </row>
    <row r="255" spans="1:68" ht="15" thickTop="1">
      <c r="A255" s="182"/>
      <c r="AW255" s="569"/>
      <c r="AX255" s="182"/>
      <c r="AY255" s="614"/>
      <c r="AZ255" s="621"/>
      <c r="BA255" s="44"/>
      <c r="BB255" s="621"/>
      <c r="BC255" s="44"/>
      <c r="BD255" s="621"/>
      <c r="BE255" s="44"/>
      <c r="BF255" s="630"/>
      <c r="BG255" s="182"/>
    </row>
    <row r="256" spans="1:68" ht="15" thickBot="1">
      <c r="A256" s="18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c r="AP256" s="32"/>
      <c r="AQ256" s="32"/>
      <c r="AR256" s="32"/>
      <c r="AS256" s="32"/>
      <c r="AT256" s="32"/>
      <c r="AU256" s="32"/>
      <c r="AV256" s="32"/>
      <c r="AW256" s="639"/>
      <c r="AX256" s="182"/>
      <c r="AY256" s="646"/>
      <c r="AZ256" s="626"/>
      <c r="BB256" s="626"/>
      <c r="BC256" s="36"/>
      <c r="BD256" s="626"/>
      <c r="BE256" s="36"/>
      <c r="BF256" s="634"/>
      <c r="BG256" s="201"/>
      <c r="BH256" s="39"/>
      <c r="BI256" s="39"/>
      <c r="BJ256" s="39"/>
      <c r="BK256" s="39"/>
      <c r="BL256" s="39"/>
      <c r="BM256" s="39"/>
      <c r="BN256" s="39"/>
      <c r="BO256" s="39"/>
      <c r="BP256" s="39"/>
    </row>
    <row r="257" spans="1:68">
      <c r="A257" s="182"/>
      <c r="B257" s="49"/>
      <c r="C257" s="95" t="s">
        <v>472</v>
      </c>
      <c r="D257" s="50"/>
      <c r="E257" s="50"/>
      <c r="F257" s="50"/>
      <c r="G257" s="50"/>
      <c r="H257" s="13">
        <v>0</v>
      </c>
      <c r="I257" s="13">
        <v>0</v>
      </c>
      <c r="J257" s="13">
        <v>0</v>
      </c>
      <c r="K257" s="13">
        <v>0</v>
      </c>
      <c r="L257" s="13">
        <v>0</v>
      </c>
      <c r="M257" s="13">
        <v>0</v>
      </c>
      <c r="N257" s="13">
        <v>0</v>
      </c>
      <c r="O257" s="13">
        <v>0</v>
      </c>
      <c r="P257" s="13">
        <v>0</v>
      </c>
      <c r="Q257" s="13">
        <v>0</v>
      </c>
      <c r="R257" s="13">
        <v>0</v>
      </c>
      <c r="S257" s="13">
        <v>0</v>
      </c>
      <c r="T257" s="13">
        <v>0</v>
      </c>
      <c r="U257" s="13">
        <v>0</v>
      </c>
      <c r="V257" s="13">
        <v>0</v>
      </c>
      <c r="W257" s="13">
        <v>0</v>
      </c>
      <c r="X257" s="13">
        <v>0</v>
      </c>
      <c r="Y257" s="13">
        <v>0</v>
      </c>
      <c r="Z257" s="13">
        <v>0</v>
      </c>
      <c r="AA257" s="13">
        <v>0</v>
      </c>
      <c r="AB257" s="13">
        <v>0</v>
      </c>
      <c r="AC257" s="13">
        <v>0</v>
      </c>
      <c r="AD257" s="13">
        <v>0</v>
      </c>
      <c r="AE257" s="13">
        <v>0</v>
      </c>
      <c r="AF257" s="13">
        <v>0</v>
      </c>
      <c r="AG257" s="13">
        <v>0</v>
      </c>
      <c r="AH257" s="13">
        <v>0</v>
      </c>
      <c r="AI257" s="13">
        <v>0</v>
      </c>
      <c r="AJ257" s="13">
        <v>0</v>
      </c>
      <c r="AK257" s="13">
        <v>0</v>
      </c>
      <c r="AL257" s="13">
        <v>0</v>
      </c>
      <c r="AM257" s="13">
        <v>0</v>
      </c>
      <c r="AN257" s="13">
        <v>0</v>
      </c>
      <c r="AO257" s="13">
        <v>0</v>
      </c>
      <c r="AP257" s="13">
        <v>0</v>
      </c>
      <c r="AQ257" s="13">
        <v>0</v>
      </c>
      <c r="AR257" s="13">
        <v>0</v>
      </c>
      <c r="AS257" s="13">
        <v>0</v>
      </c>
      <c r="AT257" s="13">
        <v>0</v>
      </c>
      <c r="AU257" s="13">
        <v>0</v>
      </c>
      <c r="AV257" s="620">
        <f t="shared" si="1109"/>
        <v>0</v>
      </c>
      <c r="AW257" s="638"/>
      <c r="AX257" s="187"/>
      <c r="AY257" s="647">
        <v>0</v>
      </c>
      <c r="AZ257" s="624"/>
      <c r="BA257" s="620">
        <v>0</v>
      </c>
      <c r="BB257" s="624"/>
      <c r="BC257" s="620">
        <v>0</v>
      </c>
      <c r="BD257" s="624"/>
      <c r="BE257" s="620">
        <v>0</v>
      </c>
      <c r="BF257" s="633"/>
      <c r="BG257" s="187"/>
      <c r="BH257" s="40"/>
      <c r="BI257" s="40"/>
      <c r="BJ257" s="40"/>
      <c r="BK257" s="40"/>
      <c r="BL257" s="40"/>
      <c r="BM257" s="40"/>
      <c r="BN257" s="40"/>
      <c r="BO257" s="40"/>
      <c r="BP257" s="40"/>
    </row>
    <row r="258" spans="1:68">
      <c r="A258" s="182"/>
      <c r="B258" s="51"/>
      <c r="C258" s="96" t="s">
        <v>473</v>
      </c>
      <c r="D258" s="36"/>
      <c r="E258" s="36"/>
      <c r="F258" s="36"/>
      <c r="G258" s="36"/>
      <c r="H258" s="20">
        <v>0</v>
      </c>
      <c r="I258" s="20">
        <v>0</v>
      </c>
      <c r="J258" s="20">
        <v>0</v>
      </c>
      <c r="K258" s="20">
        <v>0</v>
      </c>
      <c r="L258" s="20">
        <v>0</v>
      </c>
      <c r="M258" s="20">
        <v>0</v>
      </c>
      <c r="N258" s="20">
        <v>0</v>
      </c>
      <c r="O258" s="20">
        <v>0</v>
      </c>
      <c r="P258" s="20">
        <v>0</v>
      </c>
      <c r="Q258" s="20">
        <v>0</v>
      </c>
      <c r="R258" s="20">
        <v>0</v>
      </c>
      <c r="S258" s="20">
        <v>0</v>
      </c>
      <c r="T258" s="20">
        <v>0</v>
      </c>
      <c r="U258" s="20">
        <v>0</v>
      </c>
      <c r="V258" s="20">
        <v>0</v>
      </c>
      <c r="W258" s="20">
        <v>0</v>
      </c>
      <c r="X258" s="20">
        <v>0</v>
      </c>
      <c r="Y258" s="20">
        <v>0</v>
      </c>
      <c r="Z258" s="20">
        <v>0</v>
      </c>
      <c r="AA258" s="20">
        <v>0</v>
      </c>
      <c r="AB258" s="20">
        <v>0</v>
      </c>
      <c r="AC258" s="20">
        <v>0</v>
      </c>
      <c r="AD258" s="20">
        <v>0</v>
      </c>
      <c r="AE258" s="20">
        <v>0</v>
      </c>
      <c r="AF258" s="20">
        <v>0</v>
      </c>
      <c r="AG258" s="20">
        <v>0</v>
      </c>
      <c r="AH258" s="20">
        <v>0</v>
      </c>
      <c r="AI258" s="20">
        <v>0</v>
      </c>
      <c r="AJ258" s="20">
        <v>0</v>
      </c>
      <c r="AK258" s="20">
        <v>0</v>
      </c>
      <c r="AL258" s="20">
        <v>0</v>
      </c>
      <c r="AM258" s="20">
        <v>0</v>
      </c>
      <c r="AN258" s="20">
        <v>0</v>
      </c>
      <c r="AO258" s="20">
        <v>0</v>
      </c>
      <c r="AP258" s="20">
        <v>0</v>
      </c>
      <c r="AQ258" s="20">
        <v>0</v>
      </c>
      <c r="AR258" s="20">
        <v>0</v>
      </c>
      <c r="AS258" s="20">
        <v>0</v>
      </c>
      <c r="AT258" s="20">
        <v>0</v>
      </c>
      <c r="AU258" s="20">
        <v>0</v>
      </c>
      <c r="AV258" s="20">
        <f t="shared" si="1109"/>
        <v>0</v>
      </c>
      <c r="AW258" s="638"/>
      <c r="AX258" s="187"/>
      <c r="AY258" s="602">
        <v>0</v>
      </c>
      <c r="AZ258" s="624"/>
      <c r="BA258" s="20">
        <v>0</v>
      </c>
      <c r="BB258" s="624"/>
      <c r="BC258" s="20">
        <v>0</v>
      </c>
      <c r="BD258" s="624"/>
      <c r="BE258" s="20">
        <v>0</v>
      </c>
      <c r="BF258" s="633"/>
      <c r="BG258" s="187"/>
      <c r="BH258" s="40"/>
      <c r="BI258" s="40"/>
      <c r="BJ258" s="40"/>
      <c r="BK258" s="40"/>
      <c r="BL258" s="40"/>
      <c r="BM258" s="40"/>
      <c r="BN258" s="40"/>
      <c r="BO258" s="40"/>
      <c r="BP258" s="40"/>
    </row>
    <row r="259" spans="1:68">
      <c r="A259" s="182"/>
      <c r="B259" s="51"/>
      <c r="C259" s="96" t="s">
        <v>474</v>
      </c>
      <c r="D259" s="36"/>
      <c r="E259" s="36"/>
      <c r="F259" s="36"/>
      <c r="G259" s="36"/>
      <c r="H259" s="20">
        <v>0</v>
      </c>
      <c r="I259" s="20">
        <v>0</v>
      </c>
      <c r="J259" s="20">
        <v>0</v>
      </c>
      <c r="K259" s="20">
        <v>0</v>
      </c>
      <c r="L259" s="20">
        <v>0</v>
      </c>
      <c r="M259" s="20">
        <v>0</v>
      </c>
      <c r="N259" s="20">
        <v>0</v>
      </c>
      <c r="O259" s="20">
        <v>0</v>
      </c>
      <c r="P259" s="20">
        <v>0</v>
      </c>
      <c r="Q259" s="20">
        <v>0</v>
      </c>
      <c r="R259" s="20">
        <v>0</v>
      </c>
      <c r="S259" s="20">
        <v>0</v>
      </c>
      <c r="T259" s="20">
        <v>0</v>
      </c>
      <c r="U259" s="20">
        <v>0</v>
      </c>
      <c r="V259" s="20">
        <v>0</v>
      </c>
      <c r="W259" s="20">
        <v>0</v>
      </c>
      <c r="X259" s="20">
        <v>0</v>
      </c>
      <c r="Y259" s="20">
        <v>0</v>
      </c>
      <c r="Z259" s="20">
        <v>0</v>
      </c>
      <c r="AA259" s="20">
        <v>0</v>
      </c>
      <c r="AB259" s="20">
        <v>0</v>
      </c>
      <c r="AC259" s="20">
        <v>0</v>
      </c>
      <c r="AD259" s="20">
        <v>0</v>
      </c>
      <c r="AE259" s="20">
        <v>0</v>
      </c>
      <c r="AF259" s="20">
        <v>0</v>
      </c>
      <c r="AG259" s="20">
        <v>0</v>
      </c>
      <c r="AH259" s="20">
        <v>0</v>
      </c>
      <c r="AI259" s="20">
        <v>0</v>
      </c>
      <c r="AJ259" s="20">
        <v>0</v>
      </c>
      <c r="AK259" s="20">
        <v>0</v>
      </c>
      <c r="AL259" s="20">
        <v>0</v>
      </c>
      <c r="AM259" s="20">
        <v>0</v>
      </c>
      <c r="AN259" s="20">
        <v>0</v>
      </c>
      <c r="AO259" s="20">
        <v>0</v>
      </c>
      <c r="AP259" s="20">
        <v>0</v>
      </c>
      <c r="AQ259" s="20">
        <v>0</v>
      </c>
      <c r="AR259" s="20">
        <v>0</v>
      </c>
      <c r="AS259" s="20">
        <v>0</v>
      </c>
      <c r="AT259" s="20">
        <v>0</v>
      </c>
      <c r="AU259" s="20">
        <v>0</v>
      </c>
      <c r="AV259" s="20">
        <f t="shared" si="1109"/>
        <v>0</v>
      </c>
      <c r="AW259" s="638"/>
      <c r="AX259" s="187"/>
      <c r="AY259" s="602">
        <v>0</v>
      </c>
      <c r="AZ259" s="624"/>
      <c r="BA259" s="20">
        <v>0</v>
      </c>
      <c r="BB259" s="624"/>
      <c r="BC259" s="20">
        <v>0</v>
      </c>
      <c r="BD259" s="624"/>
      <c r="BE259" s="20">
        <v>0</v>
      </c>
      <c r="BF259" s="633"/>
      <c r="BG259" s="187"/>
      <c r="BH259" s="40"/>
      <c r="BI259" s="40"/>
      <c r="BJ259" s="40"/>
      <c r="BK259" s="40"/>
      <c r="BL259" s="40"/>
      <c r="BM259" s="40"/>
      <c r="BN259" s="40"/>
      <c r="BO259" s="40"/>
      <c r="BP259" s="40"/>
    </row>
    <row r="260" spans="1:68" ht="15" thickBot="1">
      <c r="A260" s="182"/>
      <c r="B260" s="52"/>
      <c r="C260" s="97" t="s">
        <v>475</v>
      </c>
      <c r="D260" s="53"/>
      <c r="E260" s="53"/>
      <c r="F260" s="53"/>
      <c r="G260" s="53"/>
      <c r="H260" s="27">
        <v>0</v>
      </c>
      <c r="I260" s="27">
        <v>0</v>
      </c>
      <c r="J260" s="27">
        <v>0</v>
      </c>
      <c r="K260" s="27">
        <v>0</v>
      </c>
      <c r="L260" s="27">
        <v>0</v>
      </c>
      <c r="M260" s="27">
        <v>0</v>
      </c>
      <c r="N260" s="27">
        <v>0</v>
      </c>
      <c r="O260" s="27">
        <v>0</v>
      </c>
      <c r="P260" s="27">
        <v>0</v>
      </c>
      <c r="Q260" s="27">
        <v>0</v>
      </c>
      <c r="R260" s="27">
        <v>0</v>
      </c>
      <c r="S260" s="27">
        <v>0</v>
      </c>
      <c r="T260" s="27">
        <v>0</v>
      </c>
      <c r="U260" s="27">
        <v>0</v>
      </c>
      <c r="V260" s="27">
        <v>0</v>
      </c>
      <c r="W260" s="27">
        <v>0</v>
      </c>
      <c r="X260" s="27">
        <v>0</v>
      </c>
      <c r="Y260" s="27">
        <v>0</v>
      </c>
      <c r="Z260" s="27">
        <v>0</v>
      </c>
      <c r="AA260" s="27">
        <v>0</v>
      </c>
      <c r="AB260" s="27">
        <v>0</v>
      </c>
      <c r="AC260" s="27">
        <v>0</v>
      </c>
      <c r="AD260" s="27">
        <v>0</v>
      </c>
      <c r="AE260" s="27">
        <v>0</v>
      </c>
      <c r="AF260" s="27">
        <v>0</v>
      </c>
      <c r="AG260" s="27">
        <v>0</v>
      </c>
      <c r="AH260" s="27">
        <v>0</v>
      </c>
      <c r="AI260" s="27">
        <v>0</v>
      </c>
      <c r="AJ260" s="27">
        <v>0</v>
      </c>
      <c r="AK260" s="27">
        <v>0</v>
      </c>
      <c r="AL260" s="27">
        <v>0</v>
      </c>
      <c r="AM260" s="27">
        <v>0</v>
      </c>
      <c r="AN260" s="27">
        <v>0</v>
      </c>
      <c r="AO260" s="27">
        <v>0</v>
      </c>
      <c r="AP260" s="27">
        <v>0</v>
      </c>
      <c r="AQ260" s="27">
        <v>0</v>
      </c>
      <c r="AR260" s="27">
        <v>0</v>
      </c>
      <c r="AS260" s="27">
        <v>0</v>
      </c>
      <c r="AT260" s="27">
        <v>0</v>
      </c>
      <c r="AU260" s="27">
        <v>0</v>
      </c>
      <c r="AV260" s="618">
        <f t="shared" si="1109"/>
        <v>0</v>
      </c>
      <c r="AW260" s="638"/>
      <c r="AX260" s="187"/>
      <c r="AY260" s="648">
        <v>0</v>
      </c>
      <c r="AZ260" s="624"/>
      <c r="BA260" s="618">
        <v>0</v>
      </c>
      <c r="BB260" s="624"/>
      <c r="BC260" s="618">
        <v>0</v>
      </c>
      <c r="BD260" s="624"/>
      <c r="BE260" s="618">
        <v>0</v>
      </c>
      <c r="BF260" s="633"/>
      <c r="BG260" s="187"/>
      <c r="BH260" s="40"/>
      <c r="BI260" s="40"/>
      <c r="BJ260" s="40"/>
      <c r="BK260" s="40"/>
      <c r="BL260" s="40"/>
      <c r="BM260" s="40"/>
      <c r="BN260" s="40"/>
      <c r="BO260" s="40"/>
      <c r="BP260" s="40"/>
    </row>
    <row r="261" spans="1:68" ht="15.75" thickBot="1">
      <c r="A261" s="182"/>
      <c r="B261" s="94" t="s">
        <v>858</v>
      </c>
      <c r="C261" s="29"/>
      <c r="D261" s="29"/>
      <c r="E261" s="29"/>
      <c r="F261" s="29"/>
      <c r="G261" s="29"/>
      <c r="H261" s="30">
        <f t="shared" ref="H261:AU261" si="1128">SUM(H257:H260)</f>
        <v>0</v>
      </c>
      <c r="I261" s="30">
        <f t="shared" si="1128"/>
        <v>0</v>
      </c>
      <c r="J261" s="30">
        <f t="shared" si="1128"/>
        <v>0</v>
      </c>
      <c r="K261" s="30">
        <f t="shared" si="1128"/>
        <v>0</v>
      </c>
      <c r="L261" s="30">
        <f t="shared" si="1128"/>
        <v>0</v>
      </c>
      <c r="M261" s="30">
        <f t="shared" si="1128"/>
        <v>0</v>
      </c>
      <c r="N261" s="30">
        <f t="shared" si="1128"/>
        <v>0</v>
      </c>
      <c r="O261" s="30">
        <f t="shared" si="1128"/>
        <v>0</v>
      </c>
      <c r="P261" s="30">
        <f t="shared" si="1128"/>
        <v>0</v>
      </c>
      <c r="Q261" s="30">
        <f t="shared" si="1128"/>
        <v>0</v>
      </c>
      <c r="R261" s="30">
        <f t="shared" si="1128"/>
        <v>0</v>
      </c>
      <c r="S261" s="30">
        <f t="shared" si="1128"/>
        <v>0</v>
      </c>
      <c r="T261" s="30">
        <f t="shared" si="1128"/>
        <v>0</v>
      </c>
      <c r="U261" s="30">
        <f t="shared" si="1128"/>
        <v>0</v>
      </c>
      <c r="V261" s="30">
        <f t="shared" si="1128"/>
        <v>0</v>
      </c>
      <c r="W261" s="30">
        <f t="shared" si="1128"/>
        <v>0</v>
      </c>
      <c r="X261" s="30">
        <f t="shared" si="1128"/>
        <v>0</v>
      </c>
      <c r="Y261" s="30">
        <f t="shared" si="1128"/>
        <v>0</v>
      </c>
      <c r="Z261" s="30">
        <f t="shared" si="1128"/>
        <v>0</v>
      </c>
      <c r="AA261" s="30">
        <f t="shared" si="1128"/>
        <v>0</v>
      </c>
      <c r="AB261" s="30">
        <f t="shared" si="1128"/>
        <v>0</v>
      </c>
      <c r="AC261" s="30">
        <f t="shared" si="1128"/>
        <v>0</v>
      </c>
      <c r="AD261" s="30">
        <f t="shared" si="1128"/>
        <v>0</v>
      </c>
      <c r="AE261" s="30">
        <f t="shared" si="1128"/>
        <v>0</v>
      </c>
      <c r="AF261" s="30">
        <f t="shared" si="1128"/>
        <v>0</v>
      </c>
      <c r="AG261" s="30">
        <f t="shared" si="1128"/>
        <v>0</v>
      </c>
      <c r="AH261" s="30">
        <f t="shared" si="1128"/>
        <v>0</v>
      </c>
      <c r="AI261" s="30">
        <f t="shared" si="1128"/>
        <v>0</v>
      </c>
      <c r="AJ261" s="30">
        <f t="shared" si="1128"/>
        <v>0</v>
      </c>
      <c r="AK261" s="30">
        <f t="shared" si="1128"/>
        <v>0</v>
      </c>
      <c r="AL261" s="30">
        <f t="shared" si="1128"/>
        <v>0</v>
      </c>
      <c r="AM261" s="30">
        <f t="shared" si="1128"/>
        <v>0</v>
      </c>
      <c r="AN261" s="30">
        <f t="shared" si="1128"/>
        <v>0</v>
      </c>
      <c r="AO261" s="30">
        <f t="shared" si="1128"/>
        <v>0</v>
      </c>
      <c r="AP261" s="30">
        <f t="shared" si="1128"/>
        <v>0</v>
      </c>
      <c r="AQ261" s="30">
        <f t="shared" si="1128"/>
        <v>0</v>
      </c>
      <c r="AR261" s="30">
        <f t="shared" si="1128"/>
        <v>0</v>
      </c>
      <c r="AS261" s="30">
        <f t="shared" si="1128"/>
        <v>0</v>
      </c>
      <c r="AT261" s="30">
        <f t="shared" si="1128"/>
        <v>0</v>
      </c>
      <c r="AU261" s="30">
        <f t="shared" si="1128"/>
        <v>0</v>
      </c>
      <c r="AV261" s="30">
        <f>SUM(H261:AU261)</f>
        <v>0</v>
      </c>
      <c r="AW261" s="578"/>
      <c r="AX261" s="201"/>
      <c r="AY261" s="31">
        <f>SUM(AY257:AY260)</f>
        <v>0</v>
      </c>
      <c r="AZ261" s="622"/>
      <c r="BA261" s="30">
        <f>SUM(BA257:BA260)</f>
        <v>0</v>
      </c>
      <c r="BB261" s="622"/>
      <c r="BC261" s="30">
        <f t="shared" ref="BC261:BE261" si="1129">SUM(BC257:BC260)</f>
        <v>0</v>
      </c>
      <c r="BD261" s="622"/>
      <c r="BE261" s="30">
        <f t="shared" si="1129"/>
        <v>0</v>
      </c>
      <c r="BF261" s="631"/>
      <c r="BG261" s="182"/>
    </row>
    <row r="262" spans="1:68" ht="16.5" thickTop="1" thickBot="1">
      <c r="A262" s="182"/>
      <c r="B262" s="98"/>
      <c r="C262" s="44"/>
      <c r="D262" s="44"/>
      <c r="E262" s="44"/>
      <c r="F262" s="44"/>
      <c r="G262" s="44"/>
      <c r="H262" s="54"/>
      <c r="I262" s="54"/>
      <c r="J262" s="54"/>
      <c r="K262" s="54"/>
      <c r="L262" s="54"/>
      <c r="M262" s="54"/>
      <c r="N262" s="54"/>
      <c r="O262" s="54"/>
      <c r="P262" s="54"/>
      <c r="Q262" s="54"/>
      <c r="R262" s="54"/>
      <c r="S262" s="54"/>
      <c r="T262" s="54"/>
      <c r="U262" s="54"/>
      <c r="V262" s="54"/>
      <c r="W262" s="54"/>
      <c r="X262" s="54"/>
      <c r="Y262" s="54"/>
      <c r="Z262" s="54"/>
      <c r="AA262" s="54"/>
      <c r="AB262" s="54"/>
      <c r="AC262" s="54"/>
      <c r="AD262" s="54"/>
      <c r="AE262" s="54"/>
      <c r="AF262" s="54"/>
      <c r="AG262" s="54"/>
      <c r="AH262" s="54"/>
      <c r="AI262" s="54"/>
      <c r="AJ262" s="54"/>
      <c r="AK262" s="54"/>
      <c r="AL262" s="54"/>
      <c r="AM262" s="54"/>
      <c r="AN262" s="54"/>
      <c r="AO262" s="54"/>
      <c r="AP262" s="54"/>
      <c r="AQ262" s="54"/>
      <c r="AR262" s="54"/>
      <c r="AS262" s="54"/>
      <c r="AT262" s="54"/>
      <c r="AU262" s="54"/>
      <c r="AV262" s="54"/>
      <c r="AW262" s="639"/>
      <c r="AX262" s="201"/>
      <c r="AY262" s="649"/>
      <c r="AZ262" s="626"/>
      <c r="BA262" s="54"/>
      <c r="BB262" s="626"/>
      <c r="BC262" s="54"/>
      <c r="BD262" s="626"/>
      <c r="BE262" s="54"/>
      <c r="BF262" s="634"/>
      <c r="BG262" s="182"/>
    </row>
    <row r="263" spans="1:68" ht="15.75" thickBot="1">
      <c r="A263" s="600"/>
      <c r="B263" s="93" t="s">
        <v>471</v>
      </c>
      <c r="C263" s="47"/>
      <c r="D263" s="47"/>
      <c r="E263" s="47"/>
      <c r="F263" s="47"/>
      <c r="G263" s="47"/>
      <c r="H263" s="48">
        <v>0</v>
      </c>
      <c r="I263" s="48">
        <v>0</v>
      </c>
      <c r="J263" s="48">
        <v>0</v>
      </c>
      <c r="K263" s="48">
        <v>0</v>
      </c>
      <c r="L263" s="48">
        <v>0</v>
      </c>
      <c r="M263" s="48">
        <v>0</v>
      </c>
      <c r="N263" s="48">
        <v>0</v>
      </c>
      <c r="O263" s="48">
        <v>0</v>
      </c>
      <c r="P263" s="48">
        <v>0</v>
      </c>
      <c r="Q263" s="48">
        <v>0</v>
      </c>
      <c r="R263" s="48">
        <v>0</v>
      </c>
      <c r="S263" s="48">
        <v>0</v>
      </c>
      <c r="T263" s="48">
        <v>0</v>
      </c>
      <c r="U263" s="48">
        <v>0</v>
      </c>
      <c r="V263" s="48">
        <v>0</v>
      </c>
      <c r="W263" s="48">
        <v>0</v>
      </c>
      <c r="X263" s="48">
        <v>0</v>
      </c>
      <c r="Y263" s="48">
        <v>0</v>
      </c>
      <c r="Z263" s="48">
        <v>0</v>
      </c>
      <c r="AA263" s="48">
        <v>0</v>
      </c>
      <c r="AB263" s="48">
        <v>0</v>
      </c>
      <c r="AC263" s="48">
        <v>0</v>
      </c>
      <c r="AD263" s="48">
        <v>0</v>
      </c>
      <c r="AE263" s="48">
        <v>0</v>
      </c>
      <c r="AF263" s="48">
        <v>0</v>
      </c>
      <c r="AG263" s="48">
        <v>0</v>
      </c>
      <c r="AH263" s="48">
        <v>0</v>
      </c>
      <c r="AI263" s="48">
        <v>0</v>
      </c>
      <c r="AJ263" s="48">
        <v>0</v>
      </c>
      <c r="AK263" s="48">
        <v>0</v>
      </c>
      <c r="AL263" s="48">
        <v>0</v>
      </c>
      <c r="AM263" s="48">
        <v>0</v>
      </c>
      <c r="AN263" s="48">
        <v>0</v>
      </c>
      <c r="AO263" s="48">
        <v>0</v>
      </c>
      <c r="AP263" s="48">
        <v>0</v>
      </c>
      <c r="AQ263" s="48">
        <v>0</v>
      </c>
      <c r="AR263" s="48">
        <v>0</v>
      </c>
      <c r="AS263" s="48">
        <v>0</v>
      </c>
      <c r="AT263" s="48">
        <v>0</v>
      </c>
      <c r="AU263" s="48">
        <v>0</v>
      </c>
      <c r="AV263" s="48">
        <f>SUM(H263:AU263)</f>
        <v>0</v>
      </c>
      <c r="AW263" s="638"/>
      <c r="AX263" s="187"/>
      <c r="AY263" s="645">
        <v>0</v>
      </c>
      <c r="AZ263" s="624"/>
      <c r="BA263" s="48">
        <v>0</v>
      </c>
      <c r="BB263" s="624"/>
      <c r="BC263" s="48">
        <v>0</v>
      </c>
      <c r="BD263" s="624"/>
      <c r="BE263" s="48">
        <v>0</v>
      </c>
      <c r="BF263" s="633"/>
      <c r="BG263" s="187"/>
      <c r="BH263" s="40"/>
      <c r="BI263" s="40"/>
      <c r="BJ263" s="40"/>
      <c r="BK263" s="40"/>
      <c r="BL263" s="40"/>
      <c r="BM263" s="40"/>
      <c r="BN263" s="40"/>
      <c r="BO263" s="40"/>
      <c r="BP263" s="40"/>
    </row>
    <row r="264" spans="1:68" ht="15">
      <c r="A264" s="600"/>
      <c r="B264" s="98"/>
      <c r="C264" s="44"/>
      <c r="D264" s="44"/>
      <c r="E264" s="44"/>
      <c r="F264" s="44"/>
      <c r="G264" s="44"/>
      <c r="H264" s="54"/>
      <c r="I264" s="54"/>
      <c r="J264" s="54"/>
      <c r="K264" s="54"/>
      <c r="L264" s="54"/>
      <c r="M264" s="54"/>
      <c r="N264" s="54"/>
      <c r="O264" s="54"/>
      <c r="P264" s="54"/>
      <c r="Q264" s="54"/>
      <c r="R264" s="54"/>
      <c r="S264" s="54"/>
      <c r="T264" s="54"/>
      <c r="U264" s="54"/>
      <c r="V264" s="54"/>
      <c r="W264" s="54"/>
      <c r="X264" s="54"/>
      <c r="Y264" s="54"/>
      <c r="Z264" s="54"/>
      <c r="AA264" s="54"/>
      <c r="AB264" s="54"/>
      <c r="AC264" s="54"/>
      <c r="AD264" s="54"/>
      <c r="AE264" s="54"/>
      <c r="AF264" s="54"/>
      <c r="AG264" s="54"/>
      <c r="AH264" s="54"/>
      <c r="AI264" s="54"/>
      <c r="AJ264" s="54"/>
      <c r="AK264" s="54"/>
      <c r="AL264" s="54"/>
      <c r="AM264" s="54"/>
      <c r="AN264" s="54"/>
      <c r="AO264" s="54"/>
      <c r="AP264" s="54"/>
      <c r="AQ264" s="54"/>
      <c r="AR264" s="54"/>
      <c r="AS264" s="54"/>
      <c r="AT264" s="54"/>
      <c r="AU264" s="54"/>
      <c r="AV264" s="54"/>
      <c r="AW264" s="639"/>
      <c r="AX264" s="201"/>
      <c r="AY264" s="649"/>
      <c r="AZ264" s="626"/>
      <c r="BA264" s="54"/>
      <c r="BB264" s="626"/>
      <c r="BC264" s="54"/>
      <c r="BD264" s="626"/>
      <c r="BE264" s="54"/>
      <c r="BF264" s="634"/>
      <c r="BG264" s="600"/>
    </row>
    <row r="265" spans="1:68" ht="15" thickBot="1">
      <c r="A265" s="182"/>
      <c r="B265" s="99" t="s">
        <v>476</v>
      </c>
      <c r="H265" s="35">
        <f t="shared" ref="H265:AU265" si="1130">H254-H261</f>
        <v>0</v>
      </c>
      <c r="I265" s="35">
        <f t="shared" si="1130"/>
        <v>0</v>
      </c>
      <c r="J265" s="35">
        <f t="shared" si="1130"/>
        <v>0</v>
      </c>
      <c r="K265" s="35">
        <f t="shared" si="1130"/>
        <v>0</v>
      </c>
      <c r="L265" s="35">
        <f t="shared" si="1130"/>
        <v>0</v>
      </c>
      <c r="M265" s="35">
        <f t="shared" si="1130"/>
        <v>0</v>
      </c>
      <c r="N265" s="35">
        <f t="shared" si="1130"/>
        <v>0</v>
      </c>
      <c r="O265" s="35">
        <f t="shared" si="1130"/>
        <v>0</v>
      </c>
      <c r="P265" s="35">
        <f t="shared" si="1130"/>
        <v>0</v>
      </c>
      <c r="Q265" s="35">
        <f t="shared" si="1130"/>
        <v>0</v>
      </c>
      <c r="R265" s="35">
        <f t="shared" si="1130"/>
        <v>0</v>
      </c>
      <c r="S265" s="35">
        <f t="shared" si="1130"/>
        <v>0</v>
      </c>
      <c r="T265" s="35">
        <f t="shared" si="1130"/>
        <v>0</v>
      </c>
      <c r="U265" s="35">
        <f t="shared" si="1130"/>
        <v>0</v>
      </c>
      <c r="V265" s="35">
        <f t="shared" si="1130"/>
        <v>0</v>
      </c>
      <c r="W265" s="35">
        <f t="shared" si="1130"/>
        <v>0</v>
      </c>
      <c r="X265" s="35">
        <f t="shared" si="1130"/>
        <v>0</v>
      </c>
      <c r="Y265" s="35">
        <f t="shared" si="1130"/>
        <v>0</v>
      </c>
      <c r="Z265" s="35">
        <f t="shared" si="1130"/>
        <v>0</v>
      </c>
      <c r="AA265" s="35">
        <f t="shared" si="1130"/>
        <v>0</v>
      </c>
      <c r="AB265" s="35">
        <f t="shared" si="1130"/>
        <v>0</v>
      </c>
      <c r="AC265" s="35">
        <f t="shared" si="1130"/>
        <v>0</v>
      </c>
      <c r="AD265" s="35">
        <f t="shared" si="1130"/>
        <v>0</v>
      </c>
      <c r="AE265" s="35">
        <f t="shared" si="1130"/>
        <v>0</v>
      </c>
      <c r="AF265" s="35">
        <f t="shared" si="1130"/>
        <v>0</v>
      </c>
      <c r="AG265" s="35">
        <f t="shared" si="1130"/>
        <v>0</v>
      </c>
      <c r="AH265" s="35">
        <f t="shared" si="1130"/>
        <v>0</v>
      </c>
      <c r="AI265" s="35">
        <f t="shared" si="1130"/>
        <v>0</v>
      </c>
      <c r="AJ265" s="35">
        <f t="shared" si="1130"/>
        <v>0</v>
      </c>
      <c r="AK265" s="35">
        <f t="shared" si="1130"/>
        <v>0</v>
      </c>
      <c r="AL265" s="35">
        <f t="shared" si="1130"/>
        <v>0</v>
      </c>
      <c r="AM265" s="35">
        <f t="shared" si="1130"/>
        <v>0</v>
      </c>
      <c r="AN265" s="35">
        <f t="shared" si="1130"/>
        <v>0</v>
      </c>
      <c r="AO265" s="35">
        <f t="shared" si="1130"/>
        <v>0</v>
      </c>
      <c r="AP265" s="35">
        <f t="shared" si="1130"/>
        <v>0</v>
      </c>
      <c r="AQ265" s="35">
        <f t="shared" si="1130"/>
        <v>0</v>
      </c>
      <c r="AR265" s="35">
        <f t="shared" si="1130"/>
        <v>0</v>
      </c>
      <c r="AS265" s="35">
        <f t="shared" si="1130"/>
        <v>0</v>
      </c>
      <c r="AT265" s="35">
        <f t="shared" si="1130"/>
        <v>0</v>
      </c>
      <c r="AU265" s="35">
        <f t="shared" si="1130"/>
        <v>0</v>
      </c>
      <c r="AV265" s="35">
        <f t="shared" si="1109"/>
        <v>0</v>
      </c>
      <c r="AW265" s="640"/>
      <c r="AX265" s="201"/>
      <c r="AY265" s="650">
        <f>AY254-AY261</f>
        <v>0</v>
      </c>
      <c r="AZ265" s="651"/>
      <c r="BA265" s="652">
        <f>BA254-BA261</f>
        <v>0</v>
      </c>
      <c r="BB265" s="651"/>
      <c r="BC265" s="652">
        <f t="shared" ref="BC265:BE265" si="1131">BC254-BC261</f>
        <v>0</v>
      </c>
      <c r="BD265" s="651"/>
      <c r="BE265" s="652">
        <f t="shared" si="1131"/>
        <v>0</v>
      </c>
      <c r="BF265" s="635"/>
      <c r="BG265" s="201"/>
      <c r="BH265" s="39"/>
      <c r="BI265" s="39"/>
      <c r="BJ265" s="39"/>
      <c r="BK265" s="39"/>
      <c r="BL265" s="39"/>
      <c r="BM265" s="39"/>
      <c r="BN265" s="39"/>
      <c r="BO265" s="39"/>
      <c r="BP265" s="39"/>
    </row>
    <row r="266" spans="1:68">
      <c r="A266" s="182"/>
      <c r="B266" s="182"/>
      <c r="C266" s="182"/>
      <c r="D266" s="182"/>
      <c r="E266" s="182"/>
      <c r="F266" s="182"/>
      <c r="G266" s="182"/>
      <c r="H266" s="182"/>
      <c r="I266" s="182"/>
      <c r="J266" s="182"/>
      <c r="K266" s="182"/>
      <c r="L266" s="182"/>
      <c r="M266" s="182"/>
      <c r="N266" s="182"/>
      <c r="O266" s="182"/>
      <c r="P266" s="182"/>
      <c r="Q266" s="182"/>
      <c r="R266" s="182"/>
      <c r="S266" s="182"/>
      <c r="T266" s="182"/>
      <c r="U266" s="182"/>
      <c r="V266" s="182"/>
      <c r="W266" s="182"/>
      <c r="X266" s="182"/>
      <c r="Y266" s="182"/>
      <c r="Z266" s="182"/>
      <c r="AA266" s="182"/>
      <c r="AB266" s="182"/>
      <c r="AC266" s="182"/>
      <c r="AD266" s="182"/>
      <c r="AE266" s="182"/>
      <c r="AF266" s="182"/>
      <c r="AG266" s="182"/>
      <c r="AH266" s="182"/>
      <c r="AI266" s="182"/>
      <c r="AJ266" s="182"/>
      <c r="AK266" s="182"/>
      <c r="AL266" s="182"/>
      <c r="AM266" s="182"/>
      <c r="AN266" s="182"/>
      <c r="AO266" s="182"/>
      <c r="AP266" s="182"/>
      <c r="AQ266" s="182"/>
      <c r="AR266" s="182"/>
      <c r="AS266" s="182"/>
      <c r="AT266" s="182"/>
      <c r="AU266" s="182"/>
      <c r="AV266" s="182"/>
      <c r="AW266" s="321"/>
      <c r="AX266" s="182"/>
      <c r="AY266" s="182"/>
      <c r="AZ266" s="321"/>
      <c r="BA266" s="188"/>
      <c r="BB266" s="321"/>
      <c r="BC266" s="182"/>
      <c r="BD266" s="321"/>
      <c r="BE266" s="182"/>
      <c r="BF266" s="321"/>
      <c r="BG266" s="182"/>
    </row>
  </sheetData>
  <mergeCells count="19">
    <mergeCell ref="BB8:BB10"/>
    <mergeCell ref="BD8:BD10"/>
    <mergeCell ref="BF8:BF10"/>
    <mergeCell ref="BC8:BC10"/>
    <mergeCell ref="BE8:BE10"/>
    <mergeCell ref="AY8:AY10"/>
    <mergeCell ref="BA8:BA10"/>
    <mergeCell ref="B2:I2"/>
    <mergeCell ref="H8:AV8"/>
    <mergeCell ref="B8:G10"/>
    <mergeCell ref="B3:D3"/>
    <mergeCell ref="B4:D4"/>
    <mergeCell ref="B5:D5"/>
    <mergeCell ref="E3:I3"/>
    <mergeCell ref="E4:I4"/>
    <mergeCell ref="E5:I5"/>
    <mergeCell ref="AV9:AV10"/>
    <mergeCell ref="AW8:AW10"/>
    <mergeCell ref="AZ8:AZ10"/>
  </mergeCells>
  <pageMargins left="0.7" right="0.7" top="0.75" bottom="0.75" header="0.3" footer="0.3"/>
  <pageSetup scale="57" orientation="portrait" r:id="rId1"/>
  <colBreaks count="1" manualBreakCount="1">
    <brk id="9" max="25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V52"/>
  <sheetViews>
    <sheetView topLeftCell="I1" workbookViewId="0">
      <selection activeCell="M5" sqref="M5:O5"/>
    </sheetView>
  </sheetViews>
  <sheetFormatPr defaultColWidth="9.140625" defaultRowHeight="14.25"/>
  <cols>
    <col min="1" max="1" width="3.5703125" style="7" customWidth="1"/>
    <col min="2" max="2" width="4.5703125" style="7" customWidth="1"/>
    <col min="3" max="3" width="47.140625" style="7" customWidth="1"/>
    <col min="4" max="4" width="26" style="7" customWidth="1"/>
    <col min="5" max="5" width="23.7109375" style="7" customWidth="1"/>
    <col min="6" max="6" width="23.28515625" style="7" customWidth="1"/>
    <col min="7" max="7" width="23" style="7" customWidth="1"/>
    <col min="8" max="8" width="22.140625" style="7" customWidth="1"/>
    <col min="9" max="9" width="13" style="575" customWidth="1"/>
    <col min="10" max="10" width="24.5703125" style="7" customWidth="1"/>
    <col min="11" max="11" width="13" style="575" customWidth="1"/>
    <col min="12" max="12" width="9.140625" style="7"/>
    <col min="13" max="13" width="25.140625" style="7" customWidth="1"/>
    <col min="14" max="14" width="13.7109375" style="7" customWidth="1"/>
    <col min="15" max="15" width="9.140625" style="7"/>
    <col min="16" max="16" width="22" style="7" customWidth="1"/>
    <col min="17" max="17" width="13" style="575" customWidth="1"/>
    <col min="18" max="18" width="22" style="7" customWidth="1"/>
    <col min="19" max="19" width="13" style="575" customWidth="1"/>
    <col min="20" max="20" width="22" style="7" customWidth="1"/>
    <col min="21" max="21" width="13" style="575" customWidth="1"/>
    <col min="22" max="16384" width="9.140625" style="7"/>
  </cols>
  <sheetData>
    <row r="1" spans="1:22" ht="14.25" customHeight="1" thickBot="1">
      <c r="A1" s="182"/>
      <c r="B1" s="281"/>
      <c r="C1" s="281"/>
      <c r="D1" s="281"/>
      <c r="E1" s="183"/>
      <c r="F1" s="183"/>
      <c r="G1" s="183"/>
      <c r="H1" s="182"/>
      <c r="I1" s="321"/>
      <c r="J1" s="182"/>
      <c r="K1" s="321"/>
      <c r="L1" s="182"/>
      <c r="M1" s="182"/>
      <c r="N1" s="182"/>
      <c r="O1" s="182"/>
      <c r="P1" s="182"/>
      <c r="Q1" s="321"/>
      <c r="R1" s="182"/>
      <c r="S1" s="321"/>
      <c r="T1" s="182"/>
      <c r="U1" s="321"/>
      <c r="V1" s="182"/>
    </row>
    <row r="2" spans="1:22" ht="14.25" customHeight="1" thickBot="1">
      <c r="A2" s="182"/>
      <c r="B2" s="911" t="s">
        <v>685</v>
      </c>
      <c r="C2" s="912"/>
      <c r="D2" s="912"/>
      <c r="E2" s="912"/>
      <c r="F2" s="912"/>
      <c r="G2" s="913"/>
      <c r="H2" s="182"/>
      <c r="I2" s="321"/>
      <c r="J2" s="182"/>
      <c r="K2" s="321"/>
      <c r="L2" s="182"/>
      <c r="M2" s="182"/>
      <c r="N2" s="182"/>
      <c r="O2" s="182"/>
      <c r="P2" s="182"/>
      <c r="Q2" s="321"/>
      <c r="R2" s="182"/>
      <c r="S2" s="321"/>
      <c r="T2" s="182"/>
      <c r="U2" s="321"/>
      <c r="V2" s="182"/>
    </row>
    <row r="3" spans="1:22" ht="15">
      <c r="A3" s="182"/>
      <c r="B3" s="100" t="s">
        <v>1</v>
      </c>
      <c r="C3" s="101"/>
      <c r="D3" s="890" t="str">
        <f>Instructions!C2</f>
        <v>(COMPANY NAME)</v>
      </c>
      <c r="E3" s="891"/>
      <c r="F3" s="891"/>
      <c r="G3" s="892"/>
      <c r="H3" s="182"/>
      <c r="I3" s="321"/>
      <c r="J3" s="182"/>
      <c r="K3" s="321"/>
      <c r="L3" s="182"/>
      <c r="M3" s="182"/>
      <c r="N3" s="182"/>
      <c r="O3" s="182"/>
      <c r="P3" s="182"/>
      <c r="Q3" s="321"/>
      <c r="R3" s="182"/>
      <c r="S3" s="321"/>
      <c r="T3" s="182"/>
      <c r="U3" s="321"/>
      <c r="V3" s="182"/>
    </row>
    <row r="4" spans="1:22" ht="15">
      <c r="A4" s="182"/>
      <c r="B4" s="102" t="s">
        <v>2</v>
      </c>
      <c r="C4" s="103"/>
      <c r="D4" s="860" t="str">
        <f>Instructions!C3</f>
        <v>DD MM YY (e.g. 30 September 2020)</v>
      </c>
      <c r="E4" s="861"/>
      <c r="F4" s="861"/>
      <c r="G4" s="862"/>
      <c r="H4" s="182"/>
      <c r="I4" s="321"/>
      <c r="J4" s="182"/>
      <c r="K4" s="321"/>
      <c r="L4" s="182"/>
      <c r="M4" s="182"/>
      <c r="N4" s="182"/>
      <c r="O4" s="182"/>
      <c r="P4" s="182"/>
      <c r="Q4" s="321"/>
      <c r="R4" s="182"/>
      <c r="S4" s="321"/>
      <c r="T4" s="182"/>
      <c r="U4" s="321"/>
      <c r="V4" s="182"/>
    </row>
    <row r="5" spans="1:22" ht="15.75" thickBot="1">
      <c r="A5" s="182"/>
      <c r="B5" s="104" t="s">
        <v>3</v>
      </c>
      <c r="C5" s="105"/>
      <c r="D5" s="863" t="str">
        <f>Instructions!C4</f>
        <v>(e.g. 3rd Quarter)</v>
      </c>
      <c r="E5" s="864"/>
      <c r="F5" s="864"/>
      <c r="G5" s="865"/>
      <c r="H5" s="182"/>
      <c r="I5" s="321"/>
      <c r="J5" s="182"/>
      <c r="K5" s="321"/>
      <c r="L5" s="182"/>
      <c r="M5" s="777" t="s">
        <v>902</v>
      </c>
      <c r="N5" s="779"/>
      <c r="O5" s="779"/>
      <c r="P5" s="182"/>
      <c r="Q5" s="321"/>
      <c r="R5" s="182"/>
      <c r="S5" s="321"/>
      <c r="T5" s="182"/>
      <c r="U5" s="321"/>
      <c r="V5" s="182"/>
    </row>
    <row r="6" spans="1:22">
      <c r="A6" s="182"/>
      <c r="B6" s="182"/>
      <c r="C6" s="182"/>
      <c r="D6" s="182"/>
      <c r="E6" s="182"/>
      <c r="F6" s="182"/>
      <c r="G6" s="182"/>
      <c r="H6" s="182"/>
      <c r="I6" s="321"/>
      <c r="J6" s="182"/>
      <c r="K6" s="321"/>
      <c r="L6" s="182"/>
      <c r="M6" s="182"/>
      <c r="N6" s="182"/>
      <c r="O6" s="182"/>
      <c r="P6" s="182"/>
      <c r="Q6" s="321"/>
      <c r="R6" s="182"/>
      <c r="S6" s="321"/>
      <c r="T6" s="182"/>
      <c r="U6" s="321"/>
      <c r="V6" s="182"/>
    </row>
    <row r="7" spans="1:22" ht="15" thickBot="1">
      <c r="A7" s="182"/>
      <c r="B7" s="182"/>
      <c r="C7" s="182"/>
      <c r="D7" s="182"/>
      <c r="E7" s="182"/>
      <c r="F7" s="182"/>
      <c r="G7" s="182"/>
      <c r="H7" s="182"/>
      <c r="I7" s="321"/>
      <c r="J7" s="182"/>
      <c r="K7" s="321"/>
      <c r="L7" s="182"/>
      <c r="M7" s="182"/>
      <c r="N7" s="182"/>
      <c r="O7" s="182"/>
      <c r="P7" s="182"/>
      <c r="Q7" s="321"/>
      <c r="R7" s="182"/>
      <c r="S7" s="321"/>
      <c r="T7" s="182"/>
      <c r="U7" s="321"/>
      <c r="V7" s="182"/>
    </row>
    <row r="8" spans="1:22" ht="15.75" thickBot="1">
      <c r="A8" s="182"/>
      <c r="B8" s="192"/>
      <c r="C8" s="193"/>
      <c r="D8" s="193"/>
      <c r="E8" s="914" t="s">
        <v>477</v>
      </c>
      <c r="F8" s="915"/>
      <c r="G8" s="915"/>
      <c r="H8" s="916"/>
      <c r="I8" s="321"/>
      <c r="J8" s="194"/>
      <c r="K8" s="321"/>
      <c r="L8" s="195"/>
      <c r="M8" s="917" t="s">
        <v>6</v>
      </c>
      <c r="N8" s="918"/>
      <c r="O8" s="182"/>
      <c r="P8" s="182"/>
      <c r="Q8" s="321"/>
      <c r="R8" s="182"/>
      <c r="S8" s="321"/>
      <c r="T8" s="194"/>
      <c r="U8" s="321"/>
      <c r="V8" s="182"/>
    </row>
    <row r="9" spans="1:22" ht="45">
      <c r="A9" s="182"/>
      <c r="B9" s="919" t="s">
        <v>478</v>
      </c>
      <c r="C9" s="920"/>
      <c r="D9" s="106" t="s">
        <v>479</v>
      </c>
      <c r="E9" s="107" t="s">
        <v>545</v>
      </c>
      <c r="F9" s="107" t="s">
        <v>546</v>
      </c>
      <c r="G9" s="107" t="s">
        <v>9</v>
      </c>
      <c r="H9" s="107" t="s">
        <v>480</v>
      </c>
      <c r="I9" s="909" t="s">
        <v>891</v>
      </c>
      <c r="J9" s="108" t="str">
        <f>SEGFUND!AY8</f>
        <v xml:space="preserve">DD MM YYYY </v>
      </c>
      <c r="K9" s="909" t="s">
        <v>891</v>
      </c>
      <c r="L9" s="196"/>
      <c r="M9" s="109" t="s">
        <v>11</v>
      </c>
      <c r="N9" s="110" t="s">
        <v>12</v>
      </c>
      <c r="O9" s="182"/>
      <c r="P9" s="106" t="str">
        <f>SEGFUND!BA8</f>
        <v>DD MM YYY</v>
      </c>
      <c r="Q9" s="909" t="s">
        <v>891</v>
      </c>
      <c r="R9" s="108" t="str">
        <f>SEGFUND!BC8</f>
        <v>DD MM YYY</v>
      </c>
      <c r="S9" s="909" t="s">
        <v>891</v>
      </c>
      <c r="T9" s="106" t="str">
        <f>SEGFUND!BE8</f>
        <v>DD MM YYY</v>
      </c>
      <c r="U9" s="909" t="s">
        <v>891</v>
      </c>
      <c r="V9" s="182"/>
    </row>
    <row r="10" spans="1:22" ht="30.75" thickBot="1">
      <c r="A10" s="182"/>
      <c r="B10" s="921"/>
      <c r="C10" s="922"/>
      <c r="D10" s="111" t="s">
        <v>304</v>
      </c>
      <c r="E10" s="111" t="s">
        <v>14</v>
      </c>
      <c r="F10" s="111" t="s">
        <v>15</v>
      </c>
      <c r="G10" s="111" t="s">
        <v>16</v>
      </c>
      <c r="H10" s="111" t="s">
        <v>17</v>
      </c>
      <c r="I10" s="910"/>
      <c r="J10" s="111" t="s">
        <v>18</v>
      </c>
      <c r="K10" s="910"/>
      <c r="L10" s="197"/>
      <c r="M10" s="112" t="s">
        <v>19</v>
      </c>
      <c r="N10" s="113" t="s">
        <v>20</v>
      </c>
      <c r="O10" s="182"/>
      <c r="P10" s="114" t="s">
        <v>21</v>
      </c>
      <c r="Q10" s="910"/>
      <c r="R10" s="114" t="s">
        <v>22</v>
      </c>
      <c r="S10" s="910"/>
      <c r="T10" s="114" t="s">
        <v>23</v>
      </c>
      <c r="U10" s="910"/>
      <c r="V10" s="182"/>
    </row>
    <row r="11" spans="1:22" ht="15">
      <c r="A11" s="182"/>
      <c r="B11" s="8">
        <v>1</v>
      </c>
      <c r="C11" s="9"/>
      <c r="D11" s="10">
        <v>0</v>
      </c>
      <c r="E11" s="10">
        <v>0</v>
      </c>
      <c r="F11" s="10">
        <v>0</v>
      </c>
      <c r="G11" s="10">
        <v>0</v>
      </c>
      <c r="H11" s="11">
        <f>E11+F11-G11</f>
        <v>0</v>
      </c>
      <c r="I11" s="578">
        <f>IFERROR(H11/$H$41,0)</f>
        <v>0</v>
      </c>
      <c r="J11" s="10">
        <v>0</v>
      </c>
      <c r="K11" s="578">
        <f>IFERROR(J11/$J$41,0)</f>
        <v>0</v>
      </c>
      <c r="L11" s="182"/>
      <c r="M11" s="12">
        <f>H11-J11</f>
        <v>0</v>
      </c>
      <c r="N11" s="578">
        <f>IFERROR(M11/J11,0)</f>
        <v>0</v>
      </c>
      <c r="O11" s="182"/>
      <c r="P11" s="10">
        <v>0</v>
      </c>
      <c r="Q11" s="578">
        <f>IFERROR(P11/$P$41,0)</f>
        <v>0</v>
      </c>
      <c r="R11" s="10">
        <v>0</v>
      </c>
      <c r="S11" s="578">
        <f t="shared" ref="S11:S16" si="0">IFERROR(R11/$R$41,0)</f>
        <v>0</v>
      </c>
      <c r="T11" s="10">
        <v>0</v>
      </c>
      <c r="U11" s="578">
        <f>IFERROR(T11/$T$41,0)</f>
        <v>0</v>
      </c>
      <c r="V11" s="182"/>
    </row>
    <row r="12" spans="1:22" ht="15">
      <c r="A12" s="182"/>
      <c r="B12" s="14">
        <v>2</v>
      </c>
      <c r="C12" s="15"/>
      <c r="D12" s="16">
        <v>0</v>
      </c>
      <c r="E12" s="16">
        <v>0</v>
      </c>
      <c r="F12" s="16">
        <v>0</v>
      </c>
      <c r="G12" s="16">
        <v>0</v>
      </c>
      <c r="H12" s="17">
        <f t="shared" ref="H12:H40" si="1">E12+F12-G12</f>
        <v>0</v>
      </c>
      <c r="I12" s="578">
        <f t="shared" ref="I12:I40" si="2">IFERROR(H12/$H$41,0)</f>
        <v>0</v>
      </c>
      <c r="J12" s="16">
        <v>0</v>
      </c>
      <c r="K12" s="578">
        <f t="shared" ref="K12:K39" si="3">IFERROR(J12/$J$41,0)</f>
        <v>0</v>
      </c>
      <c r="L12" s="182"/>
      <c r="M12" s="18">
        <f t="shared" ref="M12:M40" si="4">H12-J12</f>
        <v>0</v>
      </c>
      <c r="N12" s="578">
        <f t="shared" ref="N12:N40" si="5">IFERROR(M12/J12,0)</f>
        <v>0</v>
      </c>
      <c r="O12" s="182"/>
      <c r="P12" s="16">
        <v>0</v>
      </c>
      <c r="Q12" s="578">
        <f t="shared" ref="Q12:Q41" si="6">IFERROR(P12/$P$41,0)</f>
        <v>0</v>
      </c>
      <c r="R12" s="16">
        <v>0</v>
      </c>
      <c r="S12" s="578">
        <f t="shared" si="0"/>
        <v>0</v>
      </c>
      <c r="T12" s="16">
        <v>0</v>
      </c>
      <c r="U12" s="578">
        <f t="shared" ref="U12:U40" si="7">IFERROR(T12/$T$41,0)</f>
        <v>0</v>
      </c>
      <c r="V12" s="182"/>
    </row>
    <row r="13" spans="1:22" ht="15">
      <c r="A13" s="182"/>
      <c r="B13" s="14">
        <v>3</v>
      </c>
      <c r="C13" s="15"/>
      <c r="D13" s="16">
        <v>0</v>
      </c>
      <c r="E13" s="16">
        <v>0</v>
      </c>
      <c r="F13" s="16">
        <v>0</v>
      </c>
      <c r="G13" s="16">
        <v>0</v>
      </c>
      <c r="H13" s="17">
        <f t="shared" si="1"/>
        <v>0</v>
      </c>
      <c r="I13" s="578">
        <f t="shared" si="2"/>
        <v>0</v>
      </c>
      <c r="J13" s="16">
        <v>0</v>
      </c>
      <c r="K13" s="578">
        <f t="shared" si="3"/>
        <v>0</v>
      </c>
      <c r="L13" s="182"/>
      <c r="M13" s="18">
        <f t="shared" si="4"/>
        <v>0</v>
      </c>
      <c r="N13" s="578">
        <f t="shared" si="5"/>
        <v>0</v>
      </c>
      <c r="O13" s="182"/>
      <c r="P13" s="16">
        <v>0</v>
      </c>
      <c r="Q13" s="578">
        <f t="shared" si="6"/>
        <v>0</v>
      </c>
      <c r="R13" s="16">
        <v>0</v>
      </c>
      <c r="S13" s="578">
        <f t="shared" si="0"/>
        <v>0</v>
      </c>
      <c r="T13" s="16">
        <v>0</v>
      </c>
      <c r="U13" s="578">
        <f t="shared" si="7"/>
        <v>0</v>
      </c>
      <c r="V13" s="182"/>
    </row>
    <row r="14" spans="1:22" ht="15">
      <c r="A14" s="182"/>
      <c r="B14" s="14">
        <v>4</v>
      </c>
      <c r="C14" s="15"/>
      <c r="D14" s="16">
        <v>0</v>
      </c>
      <c r="E14" s="16">
        <v>0</v>
      </c>
      <c r="F14" s="16">
        <v>0</v>
      </c>
      <c r="G14" s="16">
        <v>0</v>
      </c>
      <c r="H14" s="17">
        <f t="shared" si="1"/>
        <v>0</v>
      </c>
      <c r="I14" s="578">
        <f t="shared" si="2"/>
        <v>0</v>
      </c>
      <c r="J14" s="16">
        <v>0</v>
      </c>
      <c r="K14" s="578">
        <f>IFERROR(J14/$J$41,0)</f>
        <v>0</v>
      </c>
      <c r="L14" s="182"/>
      <c r="M14" s="18">
        <f t="shared" si="4"/>
        <v>0</v>
      </c>
      <c r="N14" s="578">
        <f t="shared" si="5"/>
        <v>0</v>
      </c>
      <c r="O14" s="182"/>
      <c r="P14" s="16">
        <v>0</v>
      </c>
      <c r="Q14" s="578">
        <f t="shared" si="6"/>
        <v>0</v>
      </c>
      <c r="R14" s="16">
        <v>0</v>
      </c>
      <c r="S14" s="578">
        <f t="shared" si="0"/>
        <v>0</v>
      </c>
      <c r="T14" s="16">
        <v>0</v>
      </c>
      <c r="U14" s="578">
        <f t="shared" si="7"/>
        <v>0</v>
      </c>
      <c r="V14" s="182"/>
    </row>
    <row r="15" spans="1:22" ht="15">
      <c r="A15" s="182"/>
      <c r="B15" s="14">
        <v>5</v>
      </c>
      <c r="C15" s="15"/>
      <c r="D15" s="16">
        <v>0</v>
      </c>
      <c r="E15" s="16">
        <v>0</v>
      </c>
      <c r="F15" s="16">
        <v>0</v>
      </c>
      <c r="G15" s="16">
        <v>0</v>
      </c>
      <c r="H15" s="17">
        <f t="shared" si="1"/>
        <v>0</v>
      </c>
      <c r="I15" s="578">
        <f>IFERROR(H15/$H$41,0)</f>
        <v>0</v>
      </c>
      <c r="J15" s="16">
        <v>0</v>
      </c>
      <c r="K15" s="578">
        <f t="shared" si="3"/>
        <v>0</v>
      </c>
      <c r="L15" s="182"/>
      <c r="M15" s="18">
        <f t="shared" si="4"/>
        <v>0</v>
      </c>
      <c r="N15" s="578">
        <f t="shared" si="5"/>
        <v>0</v>
      </c>
      <c r="O15" s="182"/>
      <c r="P15" s="16">
        <v>0</v>
      </c>
      <c r="Q15" s="578">
        <f t="shared" si="6"/>
        <v>0</v>
      </c>
      <c r="R15" s="16">
        <v>0</v>
      </c>
      <c r="S15" s="578">
        <f t="shared" si="0"/>
        <v>0</v>
      </c>
      <c r="T15" s="16">
        <v>0</v>
      </c>
      <c r="U15" s="578">
        <f t="shared" si="7"/>
        <v>0</v>
      </c>
      <c r="V15" s="182"/>
    </row>
    <row r="16" spans="1:22" ht="15">
      <c r="A16" s="182"/>
      <c r="B16" s="14">
        <v>6</v>
      </c>
      <c r="C16" s="15"/>
      <c r="D16" s="16">
        <v>0</v>
      </c>
      <c r="E16" s="16">
        <v>0</v>
      </c>
      <c r="F16" s="16">
        <v>0</v>
      </c>
      <c r="G16" s="16">
        <v>0</v>
      </c>
      <c r="H16" s="17">
        <f t="shared" si="1"/>
        <v>0</v>
      </c>
      <c r="I16" s="578">
        <f t="shared" si="2"/>
        <v>0</v>
      </c>
      <c r="J16" s="16">
        <v>0</v>
      </c>
      <c r="K16" s="578">
        <f t="shared" si="3"/>
        <v>0</v>
      </c>
      <c r="L16" s="182"/>
      <c r="M16" s="18">
        <f t="shared" si="4"/>
        <v>0</v>
      </c>
      <c r="N16" s="578">
        <f t="shared" si="5"/>
        <v>0</v>
      </c>
      <c r="O16" s="182"/>
      <c r="P16" s="16">
        <v>0</v>
      </c>
      <c r="Q16" s="578">
        <f t="shared" si="6"/>
        <v>0</v>
      </c>
      <c r="R16" s="16">
        <v>0</v>
      </c>
      <c r="S16" s="578">
        <f t="shared" si="0"/>
        <v>0</v>
      </c>
      <c r="T16" s="16">
        <v>0</v>
      </c>
      <c r="U16" s="578">
        <f t="shared" si="7"/>
        <v>0</v>
      </c>
      <c r="V16" s="182"/>
    </row>
    <row r="17" spans="1:22" ht="15">
      <c r="A17" s="182"/>
      <c r="B17" s="14">
        <v>7</v>
      </c>
      <c r="C17" s="15"/>
      <c r="D17" s="16">
        <v>0</v>
      </c>
      <c r="E17" s="16">
        <v>0</v>
      </c>
      <c r="F17" s="16">
        <v>0</v>
      </c>
      <c r="G17" s="16">
        <v>0</v>
      </c>
      <c r="H17" s="17">
        <f t="shared" si="1"/>
        <v>0</v>
      </c>
      <c r="I17" s="578">
        <f t="shared" si="2"/>
        <v>0</v>
      </c>
      <c r="J17" s="16">
        <v>0</v>
      </c>
      <c r="K17" s="578">
        <f t="shared" si="3"/>
        <v>0</v>
      </c>
      <c r="L17" s="182"/>
      <c r="M17" s="18">
        <f t="shared" si="4"/>
        <v>0</v>
      </c>
      <c r="N17" s="578">
        <f t="shared" si="5"/>
        <v>0</v>
      </c>
      <c r="O17" s="182"/>
      <c r="P17" s="16">
        <v>0</v>
      </c>
      <c r="Q17" s="578">
        <f t="shared" si="6"/>
        <v>0</v>
      </c>
      <c r="R17" s="16">
        <v>0</v>
      </c>
      <c r="S17" s="578">
        <f t="shared" ref="S17:S40" si="8">IFERROR(R17/$R$41,0)</f>
        <v>0</v>
      </c>
      <c r="T17" s="16">
        <v>0</v>
      </c>
      <c r="U17" s="578">
        <f t="shared" si="7"/>
        <v>0</v>
      </c>
      <c r="V17" s="182"/>
    </row>
    <row r="18" spans="1:22" ht="15">
      <c r="A18" s="182"/>
      <c r="B18" s="14">
        <v>8</v>
      </c>
      <c r="C18" s="15"/>
      <c r="D18" s="16">
        <v>0</v>
      </c>
      <c r="E18" s="16">
        <v>0</v>
      </c>
      <c r="F18" s="16">
        <v>0</v>
      </c>
      <c r="G18" s="16">
        <v>0</v>
      </c>
      <c r="H18" s="17">
        <f t="shared" si="1"/>
        <v>0</v>
      </c>
      <c r="I18" s="578">
        <f t="shared" si="2"/>
        <v>0</v>
      </c>
      <c r="J18" s="16">
        <v>0</v>
      </c>
      <c r="K18" s="578">
        <f t="shared" si="3"/>
        <v>0</v>
      </c>
      <c r="L18" s="182"/>
      <c r="M18" s="18">
        <f t="shared" si="4"/>
        <v>0</v>
      </c>
      <c r="N18" s="578">
        <f t="shared" si="5"/>
        <v>0</v>
      </c>
      <c r="O18" s="182"/>
      <c r="P18" s="16">
        <v>0</v>
      </c>
      <c r="Q18" s="578">
        <f t="shared" si="6"/>
        <v>0</v>
      </c>
      <c r="R18" s="16">
        <v>0</v>
      </c>
      <c r="S18" s="578">
        <f t="shared" si="8"/>
        <v>0</v>
      </c>
      <c r="T18" s="16">
        <v>0</v>
      </c>
      <c r="U18" s="578">
        <f t="shared" si="7"/>
        <v>0</v>
      </c>
      <c r="V18" s="182"/>
    </row>
    <row r="19" spans="1:22" ht="18.75" customHeight="1">
      <c r="A19" s="182"/>
      <c r="B19" s="14">
        <v>9</v>
      </c>
      <c r="C19" s="15"/>
      <c r="D19" s="16">
        <v>0</v>
      </c>
      <c r="E19" s="16">
        <v>0</v>
      </c>
      <c r="F19" s="16">
        <v>0</v>
      </c>
      <c r="G19" s="16">
        <v>0</v>
      </c>
      <c r="H19" s="17">
        <f t="shared" si="1"/>
        <v>0</v>
      </c>
      <c r="I19" s="578">
        <f t="shared" si="2"/>
        <v>0</v>
      </c>
      <c r="J19" s="16">
        <v>0</v>
      </c>
      <c r="K19" s="578">
        <f t="shared" si="3"/>
        <v>0</v>
      </c>
      <c r="L19" s="182"/>
      <c r="M19" s="18">
        <f t="shared" si="4"/>
        <v>0</v>
      </c>
      <c r="N19" s="578">
        <f t="shared" si="5"/>
        <v>0</v>
      </c>
      <c r="O19" s="182"/>
      <c r="P19" s="16">
        <v>0</v>
      </c>
      <c r="Q19" s="578">
        <f t="shared" si="6"/>
        <v>0</v>
      </c>
      <c r="R19" s="16">
        <v>0</v>
      </c>
      <c r="S19" s="578">
        <f t="shared" si="8"/>
        <v>0</v>
      </c>
      <c r="T19" s="16">
        <v>0</v>
      </c>
      <c r="U19" s="578">
        <f t="shared" si="7"/>
        <v>0</v>
      </c>
      <c r="V19" s="182"/>
    </row>
    <row r="20" spans="1:22" ht="15">
      <c r="A20" s="182"/>
      <c r="B20" s="14">
        <v>10</v>
      </c>
      <c r="C20" s="15"/>
      <c r="D20" s="16">
        <v>0</v>
      </c>
      <c r="E20" s="16">
        <v>0</v>
      </c>
      <c r="F20" s="16">
        <v>0</v>
      </c>
      <c r="G20" s="16">
        <v>0</v>
      </c>
      <c r="H20" s="17">
        <f t="shared" si="1"/>
        <v>0</v>
      </c>
      <c r="I20" s="578">
        <f t="shared" si="2"/>
        <v>0</v>
      </c>
      <c r="J20" s="16">
        <v>0</v>
      </c>
      <c r="K20" s="578">
        <f t="shared" si="3"/>
        <v>0</v>
      </c>
      <c r="L20" s="182"/>
      <c r="M20" s="18">
        <f t="shared" si="4"/>
        <v>0</v>
      </c>
      <c r="N20" s="578">
        <f t="shared" si="5"/>
        <v>0</v>
      </c>
      <c r="O20" s="182"/>
      <c r="P20" s="16">
        <v>0</v>
      </c>
      <c r="Q20" s="578">
        <f t="shared" si="6"/>
        <v>0</v>
      </c>
      <c r="R20" s="16">
        <v>0</v>
      </c>
      <c r="S20" s="578">
        <f t="shared" si="8"/>
        <v>0</v>
      </c>
      <c r="T20" s="16">
        <v>0</v>
      </c>
      <c r="U20" s="578">
        <f t="shared" si="7"/>
        <v>0</v>
      </c>
      <c r="V20" s="182"/>
    </row>
    <row r="21" spans="1:22" ht="15">
      <c r="A21" s="182"/>
      <c r="B21" s="14">
        <v>11</v>
      </c>
      <c r="C21" s="15"/>
      <c r="D21" s="16">
        <v>0</v>
      </c>
      <c r="E21" s="16">
        <v>0</v>
      </c>
      <c r="F21" s="16">
        <v>0</v>
      </c>
      <c r="G21" s="16">
        <v>0</v>
      </c>
      <c r="H21" s="17">
        <f t="shared" si="1"/>
        <v>0</v>
      </c>
      <c r="I21" s="578">
        <f t="shared" si="2"/>
        <v>0</v>
      </c>
      <c r="J21" s="16">
        <v>0</v>
      </c>
      <c r="K21" s="578">
        <f t="shared" si="3"/>
        <v>0</v>
      </c>
      <c r="L21" s="182"/>
      <c r="M21" s="18">
        <f t="shared" si="4"/>
        <v>0</v>
      </c>
      <c r="N21" s="578">
        <f t="shared" si="5"/>
        <v>0</v>
      </c>
      <c r="O21" s="182"/>
      <c r="P21" s="16">
        <v>0</v>
      </c>
      <c r="Q21" s="578">
        <f t="shared" si="6"/>
        <v>0</v>
      </c>
      <c r="R21" s="16">
        <v>0</v>
      </c>
      <c r="S21" s="578">
        <f t="shared" si="8"/>
        <v>0</v>
      </c>
      <c r="T21" s="16">
        <v>0</v>
      </c>
      <c r="U21" s="578">
        <f t="shared" si="7"/>
        <v>0</v>
      </c>
      <c r="V21" s="182"/>
    </row>
    <row r="22" spans="1:22" ht="15">
      <c r="A22" s="182"/>
      <c r="B22" s="14">
        <v>12</v>
      </c>
      <c r="C22" s="15"/>
      <c r="D22" s="16">
        <v>0</v>
      </c>
      <c r="E22" s="16">
        <v>0</v>
      </c>
      <c r="F22" s="16">
        <v>0</v>
      </c>
      <c r="G22" s="16">
        <v>0</v>
      </c>
      <c r="H22" s="17">
        <f t="shared" si="1"/>
        <v>0</v>
      </c>
      <c r="I22" s="578">
        <f t="shared" si="2"/>
        <v>0</v>
      </c>
      <c r="J22" s="16">
        <v>0</v>
      </c>
      <c r="K22" s="578">
        <f t="shared" si="3"/>
        <v>0</v>
      </c>
      <c r="L22" s="182"/>
      <c r="M22" s="18">
        <f t="shared" si="4"/>
        <v>0</v>
      </c>
      <c r="N22" s="578">
        <f t="shared" si="5"/>
        <v>0</v>
      </c>
      <c r="O22" s="182"/>
      <c r="P22" s="16">
        <v>0</v>
      </c>
      <c r="Q22" s="578">
        <f t="shared" si="6"/>
        <v>0</v>
      </c>
      <c r="R22" s="16">
        <v>0</v>
      </c>
      <c r="S22" s="578">
        <f t="shared" si="8"/>
        <v>0</v>
      </c>
      <c r="T22" s="16">
        <v>0</v>
      </c>
      <c r="U22" s="578">
        <f t="shared" si="7"/>
        <v>0</v>
      </c>
      <c r="V22" s="182"/>
    </row>
    <row r="23" spans="1:22" ht="15">
      <c r="A23" s="182"/>
      <c r="B23" s="14">
        <v>13</v>
      </c>
      <c r="C23" s="15"/>
      <c r="D23" s="16">
        <v>0</v>
      </c>
      <c r="E23" s="16">
        <v>0</v>
      </c>
      <c r="F23" s="16">
        <v>0</v>
      </c>
      <c r="G23" s="16">
        <v>0</v>
      </c>
      <c r="H23" s="17">
        <f t="shared" si="1"/>
        <v>0</v>
      </c>
      <c r="I23" s="578">
        <f t="shared" si="2"/>
        <v>0</v>
      </c>
      <c r="J23" s="16">
        <v>0</v>
      </c>
      <c r="K23" s="578">
        <f t="shared" si="3"/>
        <v>0</v>
      </c>
      <c r="L23" s="182"/>
      <c r="M23" s="18">
        <f t="shared" si="4"/>
        <v>0</v>
      </c>
      <c r="N23" s="578">
        <f t="shared" si="5"/>
        <v>0</v>
      </c>
      <c r="O23" s="182"/>
      <c r="P23" s="16">
        <v>0</v>
      </c>
      <c r="Q23" s="578">
        <f t="shared" si="6"/>
        <v>0</v>
      </c>
      <c r="R23" s="16">
        <v>0</v>
      </c>
      <c r="S23" s="578">
        <f t="shared" si="8"/>
        <v>0</v>
      </c>
      <c r="T23" s="16">
        <v>0</v>
      </c>
      <c r="U23" s="578">
        <f t="shared" si="7"/>
        <v>0</v>
      </c>
      <c r="V23" s="182"/>
    </row>
    <row r="24" spans="1:22" ht="15">
      <c r="A24" s="182"/>
      <c r="B24" s="14">
        <v>14</v>
      </c>
      <c r="C24" s="15"/>
      <c r="D24" s="16">
        <v>0</v>
      </c>
      <c r="E24" s="16">
        <v>0</v>
      </c>
      <c r="F24" s="16">
        <v>0</v>
      </c>
      <c r="G24" s="16">
        <v>0</v>
      </c>
      <c r="H24" s="17">
        <f t="shared" si="1"/>
        <v>0</v>
      </c>
      <c r="I24" s="578">
        <f t="shared" si="2"/>
        <v>0</v>
      </c>
      <c r="J24" s="16">
        <v>0</v>
      </c>
      <c r="K24" s="578">
        <f t="shared" si="3"/>
        <v>0</v>
      </c>
      <c r="L24" s="182"/>
      <c r="M24" s="18">
        <f t="shared" si="4"/>
        <v>0</v>
      </c>
      <c r="N24" s="578">
        <f t="shared" si="5"/>
        <v>0</v>
      </c>
      <c r="O24" s="182"/>
      <c r="P24" s="16">
        <v>0</v>
      </c>
      <c r="Q24" s="578">
        <f t="shared" si="6"/>
        <v>0</v>
      </c>
      <c r="R24" s="16">
        <v>0</v>
      </c>
      <c r="S24" s="578">
        <f t="shared" si="8"/>
        <v>0</v>
      </c>
      <c r="T24" s="16">
        <v>0</v>
      </c>
      <c r="U24" s="578">
        <f t="shared" si="7"/>
        <v>0</v>
      </c>
      <c r="V24" s="182"/>
    </row>
    <row r="25" spans="1:22" ht="15">
      <c r="A25" s="182"/>
      <c r="B25" s="14">
        <v>15</v>
      </c>
      <c r="C25" s="15"/>
      <c r="D25" s="16">
        <v>0</v>
      </c>
      <c r="E25" s="16">
        <v>0</v>
      </c>
      <c r="F25" s="16">
        <v>0</v>
      </c>
      <c r="G25" s="16">
        <v>0</v>
      </c>
      <c r="H25" s="17">
        <f t="shared" si="1"/>
        <v>0</v>
      </c>
      <c r="I25" s="578">
        <f t="shared" si="2"/>
        <v>0</v>
      </c>
      <c r="J25" s="16">
        <v>0</v>
      </c>
      <c r="K25" s="578">
        <f t="shared" si="3"/>
        <v>0</v>
      </c>
      <c r="L25" s="182"/>
      <c r="M25" s="18">
        <f t="shared" si="4"/>
        <v>0</v>
      </c>
      <c r="N25" s="578">
        <f t="shared" si="5"/>
        <v>0</v>
      </c>
      <c r="O25" s="182"/>
      <c r="P25" s="16">
        <v>0</v>
      </c>
      <c r="Q25" s="578">
        <f t="shared" si="6"/>
        <v>0</v>
      </c>
      <c r="R25" s="16">
        <v>0</v>
      </c>
      <c r="S25" s="578">
        <f t="shared" si="8"/>
        <v>0</v>
      </c>
      <c r="T25" s="16">
        <v>0</v>
      </c>
      <c r="U25" s="578">
        <f t="shared" si="7"/>
        <v>0</v>
      </c>
      <c r="V25" s="182"/>
    </row>
    <row r="26" spans="1:22" ht="15">
      <c r="A26" s="182"/>
      <c r="B26" s="14">
        <v>16</v>
      </c>
      <c r="C26" s="15"/>
      <c r="D26" s="16">
        <v>0</v>
      </c>
      <c r="E26" s="16">
        <v>0</v>
      </c>
      <c r="F26" s="16">
        <v>0</v>
      </c>
      <c r="G26" s="16">
        <v>0</v>
      </c>
      <c r="H26" s="17">
        <f t="shared" si="1"/>
        <v>0</v>
      </c>
      <c r="I26" s="578">
        <f t="shared" si="2"/>
        <v>0</v>
      </c>
      <c r="J26" s="16">
        <v>0</v>
      </c>
      <c r="K26" s="578">
        <f t="shared" si="3"/>
        <v>0</v>
      </c>
      <c r="L26" s="182"/>
      <c r="M26" s="18">
        <f t="shared" si="4"/>
        <v>0</v>
      </c>
      <c r="N26" s="578">
        <f t="shared" si="5"/>
        <v>0</v>
      </c>
      <c r="O26" s="182"/>
      <c r="P26" s="16">
        <v>0</v>
      </c>
      <c r="Q26" s="578">
        <f t="shared" si="6"/>
        <v>0</v>
      </c>
      <c r="R26" s="16">
        <v>0</v>
      </c>
      <c r="S26" s="578">
        <f t="shared" si="8"/>
        <v>0</v>
      </c>
      <c r="T26" s="16">
        <v>0</v>
      </c>
      <c r="U26" s="578">
        <f t="shared" si="7"/>
        <v>0</v>
      </c>
      <c r="V26" s="182"/>
    </row>
    <row r="27" spans="1:22" ht="15">
      <c r="A27" s="182"/>
      <c r="B27" s="14">
        <v>17</v>
      </c>
      <c r="C27" s="15"/>
      <c r="D27" s="16">
        <v>0</v>
      </c>
      <c r="E27" s="16">
        <v>0</v>
      </c>
      <c r="F27" s="16">
        <v>0</v>
      </c>
      <c r="G27" s="16">
        <v>0</v>
      </c>
      <c r="H27" s="17">
        <f t="shared" si="1"/>
        <v>0</v>
      </c>
      <c r="I27" s="578">
        <f t="shared" si="2"/>
        <v>0</v>
      </c>
      <c r="J27" s="16">
        <v>0</v>
      </c>
      <c r="K27" s="578">
        <f t="shared" si="3"/>
        <v>0</v>
      </c>
      <c r="L27" s="182"/>
      <c r="M27" s="18">
        <f t="shared" si="4"/>
        <v>0</v>
      </c>
      <c r="N27" s="578">
        <f t="shared" si="5"/>
        <v>0</v>
      </c>
      <c r="O27" s="182"/>
      <c r="P27" s="16">
        <v>0</v>
      </c>
      <c r="Q27" s="578">
        <f t="shared" si="6"/>
        <v>0</v>
      </c>
      <c r="R27" s="16">
        <v>0</v>
      </c>
      <c r="S27" s="578">
        <f t="shared" si="8"/>
        <v>0</v>
      </c>
      <c r="T27" s="16">
        <v>0</v>
      </c>
      <c r="U27" s="578">
        <f t="shared" si="7"/>
        <v>0</v>
      </c>
      <c r="V27" s="182"/>
    </row>
    <row r="28" spans="1:22" ht="15">
      <c r="A28" s="182"/>
      <c r="B28" s="14">
        <v>18</v>
      </c>
      <c r="C28" s="15"/>
      <c r="D28" s="16">
        <v>0</v>
      </c>
      <c r="E28" s="16">
        <v>0</v>
      </c>
      <c r="F28" s="16">
        <v>0</v>
      </c>
      <c r="G28" s="16">
        <v>0</v>
      </c>
      <c r="H28" s="17">
        <f t="shared" si="1"/>
        <v>0</v>
      </c>
      <c r="I28" s="578">
        <f t="shared" si="2"/>
        <v>0</v>
      </c>
      <c r="J28" s="16">
        <v>0</v>
      </c>
      <c r="K28" s="578">
        <f t="shared" si="3"/>
        <v>0</v>
      </c>
      <c r="L28" s="182"/>
      <c r="M28" s="18">
        <f t="shared" si="4"/>
        <v>0</v>
      </c>
      <c r="N28" s="578">
        <f t="shared" si="5"/>
        <v>0</v>
      </c>
      <c r="O28" s="182"/>
      <c r="P28" s="16">
        <v>0</v>
      </c>
      <c r="Q28" s="578">
        <f t="shared" si="6"/>
        <v>0</v>
      </c>
      <c r="R28" s="16">
        <v>0</v>
      </c>
      <c r="S28" s="578">
        <f t="shared" si="8"/>
        <v>0</v>
      </c>
      <c r="T28" s="16">
        <v>0</v>
      </c>
      <c r="U28" s="578">
        <f t="shared" si="7"/>
        <v>0</v>
      </c>
      <c r="V28" s="182"/>
    </row>
    <row r="29" spans="1:22" ht="15">
      <c r="A29" s="182"/>
      <c r="B29" s="14">
        <v>19</v>
      </c>
      <c r="C29" s="15"/>
      <c r="D29" s="16">
        <v>0</v>
      </c>
      <c r="E29" s="16">
        <v>0</v>
      </c>
      <c r="F29" s="16">
        <v>0</v>
      </c>
      <c r="G29" s="16">
        <v>0</v>
      </c>
      <c r="H29" s="17">
        <f t="shared" si="1"/>
        <v>0</v>
      </c>
      <c r="I29" s="578">
        <f t="shared" si="2"/>
        <v>0</v>
      </c>
      <c r="J29" s="16">
        <v>0</v>
      </c>
      <c r="K29" s="578">
        <f t="shared" si="3"/>
        <v>0</v>
      </c>
      <c r="L29" s="182"/>
      <c r="M29" s="18">
        <f t="shared" si="4"/>
        <v>0</v>
      </c>
      <c r="N29" s="578">
        <f t="shared" si="5"/>
        <v>0</v>
      </c>
      <c r="O29" s="182"/>
      <c r="P29" s="16">
        <v>0</v>
      </c>
      <c r="Q29" s="578">
        <f t="shared" si="6"/>
        <v>0</v>
      </c>
      <c r="R29" s="16">
        <v>0</v>
      </c>
      <c r="S29" s="578">
        <f t="shared" si="8"/>
        <v>0</v>
      </c>
      <c r="T29" s="16">
        <v>0</v>
      </c>
      <c r="U29" s="578">
        <f>IFERROR(T29/$T$41,0)</f>
        <v>0</v>
      </c>
      <c r="V29" s="182"/>
    </row>
    <row r="30" spans="1:22" ht="15">
      <c r="A30" s="182"/>
      <c r="B30" s="14">
        <v>20</v>
      </c>
      <c r="C30" s="15"/>
      <c r="D30" s="16">
        <v>0</v>
      </c>
      <c r="E30" s="16">
        <v>0</v>
      </c>
      <c r="F30" s="16">
        <v>0</v>
      </c>
      <c r="G30" s="16">
        <v>0</v>
      </c>
      <c r="H30" s="17">
        <f t="shared" si="1"/>
        <v>0</v>
      </c>
      <c r="I30" s="578">
        <f t="shared" si="2"/>
        <v>0</v>
      </c>
      <c r="J30" s="16">
        <v>0</v>
      </c>
      <c r="K30" s="578">
        <f t="shared" si="3"/>
        <v>0</v>
      </c>
      <c r="L30" s="182"/>
      <c r="M30" s="18">
        <f t="shared" si="4"/>
        <v>0</v>
      </c>
      <c r="N30" s="578">
        <f t="shared" si="5"/>
        <v>0</v>
      </c>
      <c r="O30" s="182"/>
      <c r="P30" s="16">
        <v>0</v>
      </c>
      <c r="Q30" s="578">
        <f t="shared" si="6"/>
        <v>0</v>
      </c>
      <c r="R30" s="16">
        <v>0</v>
      </c>
      <c r="S30" s="578">
        <f>IFERROR(R30/$R$41,0)</f>
        <v>0</v>
      </c>
      <c r="T30" s="16">
        <v>0</v>
      </c>
      <c r="U30" s="578">
        <f t="shared" si="7"/>
        <v>0</v>
      </c>
      <c r="V30" s="182"/>
    </row>
    <row r="31" spans="1:22" ht="15">
      <c r="A31" s="182"/>
      <c r="B31" s="14">
        <v>21</v>
      </c>
      <c r="C31" s="15"/>
      <c r="D31" s="16">
        <v>0</v>
      </c>
      <c r="E31" s="16">
        <v>0</v>
      </c>
      <c r="F31" s="16">
        <v>0</v>
      </c>
      <c r="G31" s="16">
        <v>0</v>
      </c>
      <c r="H31" s="17">
        <f t="shared" si="1"/>
        <v>0</v>
      </c>
      <c r="I31" s="578">
        <f t="shared" si="2"/>
        <v>0</v>
      </c>
      <c r="J31" s="16">
        <v>0</v>
      </c>
      <c r="K31" s="578">
        <f t="shared" si="3"/>
        <v>0</v>
      </c>
      <c r="L31" s="182"/>
      <c r="M31" s="18">
        <f t="shared" si="4"/>
        <v>0</v>
      </c>
      <c r="N31" s="578">
        <f t="shared" si="5"/>
        <v>0</v>
      </c>
      <c r="O31" s="182"/>
      <c r="P31" s="16">
        <v>0</v>
      </c>
      <c r="Q31" s="578">
        <f t="shared" si="6"/>
        <v>0</v>
      </c>
      <c r="R31" s="16">
        <v>0</v>
      </c>
      <c r="S31" s="578">
        <f t="shared" si="8"/>
        <v>0</v>
      </c>
      <c r="T31" s="16">
        <v>0</v>
      </c>
      <c r="U31" s="578">
        <f t="shared" si="7"/>
        <v>0</v>
      </c>
      <c r="V31" s="182"/>
    </row>
    <row r="32" spans="1:22" ht="15">
      <c r="A32" s="182"/>
      <c r="B32" s="14">
        <v>22</v>
      </c>
      <c r="C32" s="15"/>
      <c r="D32" s="16">
        <v>0</v>
      </c>
      <c r="E32" s="16">
        <v>0</v>
      </c>
      <c r="F32" s="16">
        <v>0</v>
      </c>
      <c r="G32" s="16">
        <v>0</v>
      </c>
      <c r="H32" s="17">
        <f t="shared" si="1"/>
        <v>0</v>
      </c>
      <c r="I32" s="578">
        <f t="shared" si="2"/>
        <v>0</v>
      </c>
      <c r="J32" s="16">
        <v>0</v>
      </c>
      <c r="K32" s="578">
        <f t="shared" si="3"/>
        <v>0</v>
      </c>
      <c r="L32" s="182"/>
      <c r="M32" s="18">
        <f t="shared" si="4"/>
        <v>0</v>
      </c>
      <c r="N32" s="578">
        <f t="shared" si="5"/>
        <v>0</v>
      </c>
      <c r="O32" s="182"/>
      <c r="P32" s="16">
        <v>0</v>
      </c>
      <c r="Q32" s="578">
        <f t="shared" si="6"/>
        <v>0</v>
      </c>
      <c r="R32" s="16">
        <v>0</v>
      </c>
      <c r="S32" s="578">
        <f t="shared" si="8"/>
        <v>0</v>
      </c>
      <c r="T32" s="16">
        <v>0</v>
      </c>
      <c r="U32" s="578">
        <f t="shared" si="7"/>
        <v>0</v>
      </c>
      <c r="V32" s="182"/>
    </row>
    <row r="33" spans="1:22" ht="15">
      <c r="A33" s="182"/>
      <c r="B33" s="14">
        <v>23</v>
      </c>
      <c r="C33" s="15"/>
      <c r="D33" s="16">
        <v>0</v>
      </c>
      <c r="E33" s="16">
        <v>0</v>
      </c>
      <c r="F33" s="16">
        <v>0</v>
      </c>
      <c r="G33" s="16">
        <v>0</v>
      </c>
      <c r="H33" s="17">
        <f t="shared" si="1"/>
        <v>0</v>
      </c>
      <c r="I33" s="578">
        <f t="shared" si="2"/>
        <v>0</v>
      </c>
      <c r="J33" s="16">
        <v>0</v>
      </c>
      <c r="K33" s="578">
        <f t="shared" si="3"/>
        <v>0</v>
      </c>
      <c r="L33" s="182"/>
      <c r="M33" s="18">
        <f t="shared" si="4"/>
        <v>0</v>
      </c>
      <c r="N33" s="578">
        <f t="shared" si="5"/>
        <v>0</v>
      </c>
      <c r="O33" s="182"/>
      <c r="P33" s="16">
        <v>0</v>
      </c>
      <c r="Q33" s="578">
        <f>IFERROR(P33/$P$41,0)</f>
        <v>0</v>
      </c>
      <c r="R33" s="16">
        <v>0</v>
      </c>
      <c r="S33" s="578">
        <f t="shared" si="8"/>
        <v>0</v>
      </c>
      <c r="T33" s="16">
        <v>0</v>
      </c>
      <c r="U33" s="578">
        <f t="shared" si="7"/>
        <v>0</v>
      </c>
      <c r="V33" s="182"/>
    </row>
    <row r="34" spans="1:22" ht="15">
      <c r="A34" s="182"/>
      <c r="B34" s="14">
        <v>24</v>
      </c>
      <c r="C34" s="15"/>
      <c r="D34" s="16">
        <v>0</v>
      </c>
      <c r="E34" s="16">
        <v>0</v>
      </c>
      <c r="F34" s="16">
        <v>0</v>
      </c>
      <c r="G34" s="16">
        <v>0</v>
      </c>
      <c r="H34" s="17">
        <f t="shared" si="1"/>
        <v>0</v>
      </c>
      <c r="I34" s="578">
        <f t="shared" si="2"/>
        <v>0</v>
      </c>
      <c r="J34" s="16">
        <v>0</v>
      </c>
      <c r="K34" s="578">
        <f t="shared" si="3"/>
        <v>0</v>
      </c>
      <c r="L34" s="182"/>
      <c r="M34" s="18">
        <f t="shared" si="4"/>
        <v>0</v>
      </c>
      <c r="N34" s="578">
        <f t="shared" si="5"/>
        <v>0</v>
      </c>
      <c r="O34" s="182"/>
      <c r="P34" s="16">
        <v>0</v>
      </c>
      <c r="Q34" s="578">
        <f t="shared" si="6"/>
        <v>0</v>
      </c>
      <c r="R34" s="16">
        <v>0</v>
      </c>
      <c r="S34" s="578">
        <f t="shared" si="8"/>
        <v>0</v>
      </c>
      <c r="T34" s="16">
        <v>0</v>
      </c>
      <c r="U34" s="578">
        <f t="shared" si="7"/>
        <v>0</v>
      </c>
      <c r="V34" s="182"/>
    </row>
    <row r="35" spans="1:22" ht="15">
      <c r="A35" s="182"/>
      <c r="B35" s="14">
        <v>25</v>
      </c>
      <c r="C35" s="15"/>
      <c r="D35" s="16">
        <v>0</v>
      </c>
      <c r="E35" s="16">
        <v>0</v>
      </c>
      <c r="F35" s="16">
        <v>0</v>
      </c>
      <c r="G35" s="16">
        <v>0</v>
      </c>
      <c r="H35" s="17">
        <f t="shared" si="1"/>
        <v>0</v>
      </c>
      <c r="I35" s="578">
        <f t="shared" si="2"/>
        <v>0</v>
      </c>
      <c r="J35" s="16">
        <v>0</v>
      </c>
      <c r="K35" s="578">
        <f>IFERROR(J35/$J$41,0)</f>
        <v>0</v>
      </c>
      <c r="L35" s="182"/>
      <c r="M35" s="18">
        <f t="shared" si="4"/>
        <v>0</v>
      </c>
      <c r="N35" s="578">
        <f t="shared" si="5"/>
        <v>0</v>
      </c>
      <c r="O35" s="182"/>
      <c r="P35" s="16">
        <v>0</v>
      </c>
      <c r="Q35" s="578">
        <f t="shared" si="6"/>
        <v>0</v>
      </c>
      <c r="R35" s="16">
        <v>0</v>
      </c>
      <c r="S35" s="578">
        <f t="shared" si="8"/>
        <v>0</v>
      </c>
      <c r="T35" s="16">
        <v>0</v>
      </c>
      <c r="U35" s="578">
        <f t="shared" si="7"/>
        <v>0</v>
      </c>
      <c r="V35" s="182"/>
    </row>
    <row r="36" spans="1:22" ht="15">
      <c r="A36" s="182"/>
      <c r="B36" s="14">
        <v>26</v>
      </c>
      <c r="C36" s="15"/>
      <c r="D36" s="16">
        <v>0</v>
      </c>
      <c r="E36" s="16">
        <v>0</v>
      </c>
      <c r="F36" s="16">
        <v>0</v>
      </c>
      <c r="G36" s="16">
        <v>0</v>
      </c>
      <c r="H36" s="17">
        <f t="shared" si="1"/>
        <v>0</v>
      </c>
      <c r="I36" s="578">
        <f t="shared" si="2"/>
        <v>0</v>
      </c>
      <c r="J36" s="16">
        <v>0</v>
      </c>
      <c r="K36" s="578">
        <f t="shared" si="3"/>
        <v>0</v>
      </c>
      <c r="L36" s="182"/>
      <c r="M36" s="18">
        <f t="shared" si="4"/>
        <v>0</v>
      </c>
      <c r="N36" s="578">
        <f t="shared" si="5"/>
        <v>0</v>
      </c>
      <c r="O36" s="182"/>
      <c r="P36" s="16">
        <v>0</v>
      </c>
      <c r="Q36" s="578">
        <f t="shared" si="6"/>
        <v>0</v>
      </c>
      <c r="R36" s="16">
        <v>0</v>
      </c>
      <c r="S36" s="578">
        <f t="shared" si="8"/>
        <v>0</v>
      </c>
      <c r="T36" s="16">
        <v>0</v>
      </c>
      <c r="U36" s="578">
        <f t="shared" si="7"/>
        <v>0</v>
      </c>
      <c r="V36" s="182"/>
    </row>
    <row r="37" spans="1:22" ht="15">
      <c r="A37" s="182"/>
      <c r="B37" s="14">
        <v>27</v>
      </c>
      <c r="C37" s="15"/>
      <c r="D37" s="16">
        <v>0</v>
      </c>
      <c r="E37" s="16">
        <v>0</v>
      </c>
      <c r="F37" s="16">
        <v>0</v>
      </c>
      <c r="G37" s="16">
        <v>0</v>
      </c>
      <c r="H37" s="17">
        <f t="shared" si="1"/>
        <v>0</v>
      </c>
      <c r="I37" s="578">
        <f t="shared" si="2"/>
        <v>0</v>
      </c>
      <c r="J37" s="16">
        <v>0</v>
      </c>
      <c r="K37" s="578">
        <f t="shared" si="3"/>
        <v>0</v>
      </c>
      <c r="L37" s="182"/>
      <c r="M37" s="18">
        <f t="shared" si="4"/>
        <v>0</v>
      </c>
      <c r="N37" s="578">
        <f t="shared" si="5"/>
        <v>0</v>
      </c>
      <c r="O37" s="182"/>
      <c r="P37" s="16">
        <v>0</v>
      </c>
      <c r="Q37" s="578">
        <f t="shared" si="6"/>
        <v>0</v>
      </c>
      <c r="R37" s="16">
        <v>0</v>
      </c>
      <c r="S37" s="578">
        <f t="shared" si="8"/>
        <v>0</v>
      </c>
      <c r="T37" s="16">
        <v>0</v>
      </c>
      <c r="U37" s="578">
        <f t="shared" si="7"/>
        <v>0</v>
      </c>
      <c r="V37" s="182"/>
    </row>
    <row r="38" spans="1:22" ht="15">
      <c r="A38" s="182"/>
      <c r="B38" s="14">
        <v>28</v>
      </c>
      <c r="C38" s="15"/>
      <c r="D38" s="16">
        <v>0</v>
      </c>
      <c r="E38" s="16">
        <v>0</v>
      </c>
      <c r="F38" s="16">
        <v>0</v>
      </c>
      <c r="G38" s="16">
        <v>0</v>
      </c>
      <c r="H38" s="17">
        <f t="shared" si="1"/>
        <v>0</v>
      </c>
      <c r="I38" s="578">
        <f t="shared" si="2"/>
        <v>0</v>
      </c>
      <c r="J38" s="16">
        <v>0</v>
      </c>
      <c r="K38" s="578">
        <f t="shared" si="3"/>
        <v>0</v>
      </c>
      <c r="L38" s="182"/>
      <c r="M38" s="18">
        <f t="shared" si="4"/>
        <v>0</v>
      </c>
      <c r="N38" s="578">
        <f t="shared" si="5"/>
        <v>0</v>
      </c>
      <c r="O38" s="182"/>
      <c r="P38" s="16">
        <v>0</v>
      </c>
      <c r="Q38" s="578">
        <f t="shared" si="6"/>
        <v>0</v>
      </c>
      <c r="R38" s="16">
        <v>0</v>
      </c>
      <c r="S38" s="578">
        <f t="shared" si="8"/>
        <v>0</v>
      </c>
      <c r="T38" s="16">
        <v>0</v>
      </c>
      <c r="U38" s="578">
        <f t="shared" si="7"/>
        <v>0</v>
      </c>
      <c r="V38" s="182"/>
    </row>
    <row r="39" spans="1:22" ht="15">
      <c r="A39" s="182"/>
      <c r="B39" s="14">
        <v>29</v>
      </c>
      <c r="C39" s="15"/>
      <c r="D39" s="16">
        <v>0</v>
      </c>
      <c r="E39" s="16">
        <v>0</v>
      </c>
      <c r="F39" s="16">
        <v>0</v>
      </c>
      <c r="G39" s="16">
        <v>0</v>
      </c>
      <c r="H39" s="17">
        <f t="shared" si="1"/>
        <v>0</v>
      </c>
      <c r="I39" s="578">
        <f t="shared" si="2"/>
        <v>0</v>
      </c>
      <c r="J39" s="16">
        <v>0</v>
      </c>
      <c r="K39" s="578">
        <f t="shared" si="3"/>
        <v>0</v>
      </c>
      <c r="L39" s="182"/>
      <c r="M39" s="18">
        <f t="shared" si="4"/>
        <v>0</v>
      </c>
      <c r="N39" s="578">
        <f t="shared" si="5"/>
        <v>0</v>
      </c>
      <c r="O39" s="182"/>
      <c r="P39" s="16">
        <v>0</v>
      </c>
      <c r="Q39" s="578">
        <f t="shared" si="6"/>
        <v>0</v>
      </c>
      <c r="R39" s="16">
        <v>0</v>
      </c>
      <c r="S39" s="578">
        <f t="shared" si="8"/>
        <v>0</v>
      </c>
      <c r="T39" s="16">
        <v>0</v>
      </c>
      <c r="U39" s="578">
        <f t="shared" si="7"/>
        <v>0</v>
      </c>
      <c r="V39" s="182"/>
    </row>
    <row r="40" spans="1:22" ht="15.75" thickBot="1">
      <c r="A40" s="182"/>
      <c r="B40" s="22">
        <v>30</v>
      </c>
      <c r="C40" s="23"/>
      <c r="D40" s="24">
        <v>0</v>
      </c>
      <c r="E40" s="24">
        <v>0</v>
      </c>
      <c r="F40" s="24">
        <v>0</v>
      </c>
      <c r="G40" s="24">
        <v>0</v>
      </c>
      <c r="H40" s="25">
        <f t="shared" si="1"/>
        <v>0</v>
      </c>
      <c r="I40" s="578">
        <f t="shared" si="2"/>
        <v>0</v>
      </c>
      <c r="J40" s="24">
        <v>0</v>
      </c>
      <c r="K40" s="578">
        <f>IFERROR(J40/$J$41,0)</f>
        <v>0</v>
      </c>
      <c r="L40" s="182"/>
      <c r="M40" s="26">
        <f t="shared" si="4"/>
        <v>0</v>
      </c>
      <c r="N40" s="578">
        <f t="shared" si="5"/>
        <v>0</v>
      </c>
      <c r="O40" s="182"/>
      <c r="P40" s="24">
        <v>0</v>
      </c>
      <c r="Q40" s="578">
        <f t="shared" si="6"/>
        <v>0</v>
      </c>
      <c r="R40" s="24">
        <v>0</v>
      </c>
      <c r="S40" s="578">
        <f t="shared" si="8"/>
        <v>0</v>
      </c>
      <c r="T40" s="24">
        <v>0</v>
      </c>
      <c r="U40" s="578">
        <f t="shared" si="7"/>
        <v>0</v>
      </c>
      <c r="V40" s="182"/>
    </row>
    <row r="41" spans="1:22" s="682" customFormat="1" ht="15.75" thickBot="1">
      <c r="A41" s="191"/>
      <c r="B41" s="28" t="s">
        <v>469</v>
      </c>
      <c r="C41" s="676"/>
      <c r="D41" s="677">
        <f>SUM(D11:D40)</f>
        <v>0</v>
      </c>
      <c r="E41" s="677">
        <f>SUM(E11:E40)</f>
        <v>0</v>
      </c>
      <c r="F41" s="677">
        <f>SUM(F11:F40)</f>
        <v>0</v>
      </c>
      <c r="G41" s="677">
        <f>SUM(G11:G40)</f>
        <v>0</v>
      </c>
      <c r="H41" s="677">
        <f t="shared" ref="H41" si="9">SUM(H11:H40)</f>
        <v>0</v>
      </c>
      <c r="I41" s="678">
        <f>IFERROR(H41/$H$41,0)</f>
        <v>0</v>
      </c>
      <c r="J41" s="679">
        <f>SUM(J11:J40)</f>
        <v>0</v>
      </c>
      <c r="K41" s="678">
        <f>IFERROR(J41/$J$41,0)</f>
        <v>0</v>
      </c>
      <c r="L41" s="191"/>
      <c r="M41" s="680">
        <f>SUM(M11:M40)</f>
        <v>0</v>
      </c>
      <c r="N41" s="678">
        <f>IFERROR(M41/J41,0)</f>
        <v>0</v>
      </c>
      <c r="O41" s="191"/>
      <c r="P41" s="683">
        <f>SUM(P11:P40)</f>
        <v>0</v>
      </c>
      <c r="Q41" s="681">
        <f t="shared" si="6"/>
        <v>0</v>
      </c>
      <c r="R41" s="683">
        <f>SUM(R11:R40)</f>
        <v>0</v>
      </c>
      <c r="S41" s="681">
        <f>IFERROR(R41/$R$41,0)</f>
        <v>0</v>
      </c>
      <c r="T41" s="683">
        <f>SUM(T11:T40)</f>
        <v>0</v>
      </c>
      <c r="U41" s="681">
        <f>IFERROR(T41/$T$41,0)</f>
        <v>0</v>
      </c>
      <c r="V41" s="191"/>
    </row>
    <row r="42" spans="1:22" ht="15" thickTop="1">
      <c r="A42" s="182"/>
      <c r="B42" s="182"/>
      <c r="C42" s="182"/>
      <c r="D42" s="182"/>
      <c r="E42" s="182"/>
      <c r="F42" s="182"/>
      <c r="G42" s="182"/>
      <c r="H42" s="182"/>
      <c r="I42" s="321"/>
      <c r="J42" s="182"/>
      <c r="K42" s="321"/>
      <c r="L42" s="182"/>
      <c r="M42" s="182"/>
      <c r="N42" s="182"/>
      <c r="O42" s="182"/>
      <c r="P42" s="182"/>
      <c r="Q42" s="321"/>
      <c r="R42" s="182"/>
      <c r="S42" s="321"/>
      <c r="T42" s="182"/>
      <c r="U42" s="321"/>
      <c r="V42" s="182"/>
    </row>
    <row r="43" spans="1:22">
      <c r="A43" s="182"/>
      <c r="B43" s="600"/>
      <c r="C43" s="600"/>
      <c r="D43" s="600"/>
      <c r="E43" s="600"/>
      <c r="F43" s="600"/>
      <c r="G43" s="600"/>
      <c r="H43" s="182"/>
      <c r="I43" s="321"/>
      <c r="J43" s="182"/>
      <c r="K43" s="321"/>
      <c r="L43" s="182"/>
      <c r="M43" s="182"/>
      <c r="N43" s="182"/>
      <c r="O43" s="182"/>
      <c r="P43" s="182"/>
      <c r="Q43" s="321"/>
      <c r="R43" s="182"/>
      <c r="S43" s="321"/>
      <c r="T43" s="182"/>
      <c r="U43" s="321"/>
      <c r="V43" s="182"/>
    </row>
    <row r="44" spans="1:22">
      <c r="A44" s="182"/>
      <c r="B44" s="600"/>
      <c r="C44" s="600"/>
      <c r="D44" s="600"/>
      <c r="E44" s="600"/>
      <c r="F44" s="600"/>
      <c r="G44" s="600"/>
      <c r="H44" s="182"/>
      <c r="I44" s="321"/>
      <c r="J44" s="182"/>
      <c r="K44" s="321"/>
      <c r="L44" s="182"/>
      <c r="M44" s="182"/>
      <c r="N44" s="182"/>
      <c r="O44" s="182"/>
      <c r="P44" s="182"/>
      <c r="Q44" s="321"/>
      <c r="R44" s="182"/>
      <c r="S44" s="321"/>
      <c r="T44" s="182"/>
      <c r="U44" s="321"/>
      <c r="V44" s="182"/>
    </row>
    <row r="45" spans="1:22">
      <c r="A45" s="182"/>
      <c r="B45" s="600"/>
      <c r="C45" s="600"/>
      <c r="D45" s="600"/>
      <c r="E45" s="600"/>
      <c r="F45" s="600"/>
      <c r="G45" s="600"/>
      <c r="H45" s="182"/>
      <c r="I45" s="321"/>
      <c r="J45" s="182"/>
      <c r="K45" s="321"/>
      <c r="L45" s="182"/>
      <c r="M45" s="182"/>
      <c r="N45" s="182"/>
      <c r="O45" s="182"/>
      <c r="P45" s="182"/>
      <c r="Q45" s="321"/>
      <c r="R45" s="182"/>
      <c r="S45" s="321"/>
      <c r="T45" s="182"/>
      <c r="U45" s="321"/>
      <c r="V45" s="182"/>
    </row>
    <row r="46" spans="1:22">
      <c r="A46" s="182"/>
      <c r="B46" s="600"/>
      <c r="C46" s="600"/>
      <c r="D46" s="600"/>
      <c r="E46" s="600"/>
      <c r="F46" s="600"/>
      <c r="G46" s="600"/>
      <c r="H46" s="182"/>
      <c r="I46" s="321"/>
      <c r="J46" s="182"/>
      <c r="K46" s="321"/>
      <c r="L46" s="182"/>
      <c r="M46" s="182"/>
      <c r="N46" s="182"/>
      <c r="O46" s="182"/>
      <c r="P46" s="182"/>
      <c r="Q46" s="321"/>
      <c r="R46" s="182"/>
      <c r="S46" s="321"/>
      <c r="T46" s="182"/>
      <c r="U46" s="321"/>
      <c r="V46" s="182"/>
    </row>
    <row r="47" spans="1:22" ht="15" customHeight="1">
      <c r="A47" s="182"/>
      <c r="B47" s="600"/>
      <c r="C47" s="600"/>
      <c r="D47" s="600"/>
      <c r="E47" s="600"/>
      <c r="F47" s="600"/>
      <c r="G47" s="600"/>
      <c r="H47" s="182"/>
      <c r="I47" s="321"/>
      <c r="J47" s="182"/>
      <c r="K47" s="321"/>
      <c r="L47" s="182"/>
      <c r="M47" s="182"/>
      <c r="N47" s="182"/>
      <c r="O47" s="182"/>
      <c r="P47" s="182"/>
      <c r="Q47" s="321"/>
      <c r="R47" s="182"/>
      <c r="S47" s="321"/>
      <c r="T47" s="182"/>
      <c r="U47" s="321"/>
      <c r="V47" s="182"/>
    </row>
    <row r="48" spans="1:22" ht="27" customHeight="1">
      <c r="A48" s="182"/>
      <c r="B48" s="600"/>
      <c r="C48" s="600"/>
      <c r="D48" s="600"/>
      <c r="E48" s="600"/>
      <c r="F48" s="600"/>
      <c r="G48" s="600"/>
      <c r="H48" s="182"/>
      <c r="I48" s="321"/>
      <c r="J48" s="182"/>
      <c r="K48" s="321"/>
      <c r="L48" s="182"/>
      <c r="M48" s="182"/>
      <c r="N48" s="182"/>
      <c r="O48" s="182"/>
      <c r="P48" s="182"/>
      <c r="Q48" s="321"/>
      <c r="R48" s="182"/>
      <c r="S48" s="321"/>
      <c r="T48" s="182"/>
      <c r="U48" s="321"/>
      <c r="V48" s="182"/>
    </row>
    <row r="49" spans="1:22">
      <c r="A49" s="182"/>
      <c r="B49" s="600"/>
      <c r="C49" s="600"/>
      <c r="D49" s="600"/>
      <c r="E49" s="600"/>
      <c r="F49" s="600"/>
      <c r="G49" s="600"/>
      <c r="H49" s="182"/>
      <c r="I49" s="321"/>
      <c r="J49" s="182"/>
      <c r="K49" s="321"/>
      <c r="L49" s="182"/>
      <c r="M49" s="182"/>
      <c r="N49" s="182"/>
      <c r="O49" s="182"/>
      <c r="P49" s="182"/>
      <c r="Q49" s="321"/>
      <c r="R49" s="182"/>
      <c r="S49" s="321"/>
      <c r="T49" s="182"/>
      <c r="U49" s="321"/>
      <c r="V49" s="182"/>
    </row>
    <row r="50" spans="1:22">
      <c r="A50" s="182"/>
      <c r="B50" s="600"/>
      <c r="C50" s="600"/>
      <c r="D50" s="600"/>
      <c r="E50" s="600"/>
      <c r="F50" s="600"/>
      <c r="G50" s="600"/>
      <c r="H50" s="182"/>
      <c r="I50" s="321"/>
      <c r="J50" s="182"/>
      <c r="K50" s="321"/>
      <c r="L50" s="182"/>
      <c r="M50" s="182"/>
      <c r="N50" s="182"/>
      <c r="O50" s="182"/>
      <c r="P50" s="182"/>
      <c r="Q50" s="321"/>
      <c r="R50" s="182"/>
      <c r="S50" s="321"/>
      <c r="T50" s="182"/>
      <c r="U50" s="321"/>
      <c r="V50" s="182"/>
    </row>
    <row r="51" spans="1:22">
      <c r="A51" s="182"/>
      <c r="B51" s="600"/>
      <c r="C51" s="600"/>
      <c r="D51" s="600"/>
      <c r="E51" s="600"/>
      <c r="F51" s="600"/>
      <c r="G51" s="600"/>
      <c r="H51" s="182"/>
      <c r="I51" s="321"/>
      <c r="J51" s="182"/>
      <c r="K51" s="321"/>
      <c r="L51" s="182"/>
      <c r="M51" s="182"/>
      <c r="N51" s="182"/>
      <c r="O51" s="182"/>
      <c r="P51" s="182"/>
      <c r="Q51" s="321"/>
      <c r="R51" s="182"/>
      <c r="S51" s="321"/>
      <c r="T51" s="182"/>
      <c r="U51" s="321"/>
      <c r="V51" s="182"/>
    </row>
    <row r="52" spans="1:22">
      <c r="A52" s="182"/>
      <c r="B52" s="182"/>
      <c r="C52" s="182"/>
      <c r="D52" s="182"/>
      <c r="E52" s="182"/>
      <c r="F52" s="182"/>
      <c r="G52" s="182"/>
      <c r="H52" s="182"/>
      <c r="I52" s="321"/>
      <c r="J52" s="182"/>
      <c r="K52" s="321"/>
      <c r="L52" s="182"/>
      <c r="M52" s="182"/>
      <c r="N52" s="182"/>
      <c r="O52" s="182"/>
      <c r="P52" s="182"/>
      <c r="Q52" s="321"/>
      <c r="R52" s="182"/>
      <c r="S52" s="321"/>
      <c r="T52" s="182"/>
      <c r="U52" s="321"/>
      <c r="V52" s="182"/>
    </row>
  </sheetData>
  <mergeCells count="12">
    <mergeCell ref="Q9:Q10"/>
    <mergeCell ref="S9:S10"/>
    <mergeCell ref="U9:U10"/>
    <mergeCell ref="B2:G2"/>
    <mergeCell ref="E8:H8"/>
    <mergeCell ref="M8:N8"/>
    <mergeCell ref="K9:K10"/>
    <mergeCell ref="D3:G3"/>
    <mergeCell ref="D4:G4"/>
    <mergeCell ref="D5:G5"/>
    <mergeCell ref="I9:I10"/>
    <mergeCell ref="B9:C10"/>
  </mergeCells>
  <pageMargins left="0.7" right="0.7" top="0.75" bottom="0.75" header="0.3" footer="0.3"/>
  <pageSetup paperSize="9" scale="43" orientation="portrait" r:id="rId1"/>
  <colBreaks count="1" manualBreakCount="1">
    <brk id="11" min="1" max="5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Y51"/>
  <sheetViews>
    <sheetView topLeftCell="H2" workbookViewId="0">
      <selection activeCell="L4" sqref="L4:O4"/>
    </sheetView>
  </sheetViews>
  <sheetFormatPr defaultColWidth="9.140625" defaultRowHeight="14.25"/>
  <cols>
    <col min="1" max="1" width="5.140625" style="7" customWidth="1"/>
    <col min="2" max="2" width="4.42578125" style="7" customWidth="1"/>
    <col min="3" max="3" width="49.5703125" style="7" customWidth="1"/>
    <col min="4" max="5" width="13.140625" style="7" customWidth="1"/>
    <col min="6" max="6" width="25.85546875" style="7" customWidth="1"/>
    <col min="7" max="7" width="24.85546875" style="7" customWidth="1"/>
    <col min="8" max="8" width="23.42578125" style="7" customWidth="1"/>
    <col min="9" max="9" width="24.5703125" style="7" customWidth="1"/>
    <col min="10" max="10" width="23.5703125" style="7" customWidth="1"/>
    <col min="11" max="11" width="12.7109375" style="575" customWidth="1"/>
    <col min="12" max="12" width="23.7109375" style="7" customWidth="1"/>
    <col min="13" max="13" width="12.7109375" style="7" customWidth="1"/>
    <col min="14" max="14" width="9.140625" style="7"/>
    <col min="15" max="15" width="24.42578125" style="7" customWidth="1"/>
    <col min="16" max="16" width="15.7109375" style="7" customWidth="1"/>
    <col min="17" max="18" width="9.140625" style="7"/>
    <col min="19" max="19" width="22.42578125" style="7" customWidth="1"/>
    <col min="20" max="20" width="12.7109375" style="7" customWidth="1"/>
    <col min="21" max="21" width="22.42578125" style="7" customWidth="1"/>
    <col min="22" max="22" width="12.7109375" style="7" customWidth="1"/>
    <col min="23" max="23" width="22.42578125" style="7" customWidth="1"/>
    <col min="24" max="24" width="12.7109375" style="7" customWidth="1"/>
    <col min="25" max="25" width="8.5703125" style="7" customWidth="1"/>
    <col min="26" max="16384" width="9.140625" style="7"/>
  </cols>
  <sheetData>
    <row r="1" spans="1:25" ht="15" thickBot="1">
      <c r="A1" s="600"/>
      <c r="B1" s="600"/>
      <c r="C1" s="600"/>
      <c r="D1" s="600"/>
      <c r="E1" s="600"/>
      <c r="F1" s="600"/>
      <c r="G1" s="600"/>
      <c r="H1" s="600"/>
      <c r="I1" s="600"/>
      <c r="J1" s="600"/>
      <c r="K1" s="321"/>
      <c r="L1" s="600"/>
      <c r="M1" s="600"/>
      <c r="N1" s="600"/>
      <c r="O1" s="600"/>
      <c r="P1" s="600"/>
      <c r="Q1" s="600"/>
      <c r="R1" s="600"/>
      <c r="S1" s="600"/>
      <c r="T1" s="600"/>
      <c r="U1" s="600"/>
      <c r="V1" s="600"/>
      <c r="W1" s="600"/>
      <c r="X1" s="600"/>
      <c r="Y1" s="600"/>
    </row>
    <row r="2" spans="1:25" ht="15.75" thickBot="1">
      <c r="A2" s="600"/>
      <c r="B2" s="924" t="s">
        <v>482</v>
      </c>
      <c r="C2" s="925"/>
      <c r="D2" s="926"/>
      <c r="E2" s="926"/>
      <c r="F2" s="925"/>
      <c r="G2" s="925"/>
      <c r="H2" s="925"/>
      <c r="I2" s="927"/>
      <c r="J2" s="600"/>
      <c r="K2" s="321"/>
      <c r="L2" s="600"/>
      <c r="M2" s="600"/>
      <c r="N2" s="600"/>
      <c r="O2" s="600"/>
      <c r="P2" s="600"/>
      <c r="Q2" s="600"/>
      <c r="R2" s="600"/>
      <c r="S2" s="600"/>
      <c r="T2" s="600"/>
      <c r="U2" s="600"/>
      <c r="V2" s="600"/>
      <c r="W2" s="600"/>
      <c r="X2" s="600"/>
      <c r="Y2" s="600"/>
    </row>
    <row r="3" spans="1:25" ht="15">
      <c r="A3" s="600"/>
      <c r="B3" s="100" t="s">
        <v>1</v>
      </c>
      <c r="C3" s="101"/>
      <c r="D3" s="930" t="str">
        <f>Instructions!C2</f>
        <v>(COMPANY NAME)</v>
      </c>
      <c r="E3" s="931"/>
      <c r="F3" s="931"/>
      <c r="G3" s="931"/>
      <c r="H3" s="931"/>
      <c r="I3" s="932"/>
      <c r="J3" s="600"/>
      <c r="K3" s="321"/>
      <c r="L3" s="600"/>
      <c r="M3" s="600"/>
      <c r="N3" s="600"/>
      <c r="O3" s="600"/>
      <c r="P3" s="600"/>
      <c r="Q3" s="600"/>
      <c r="R3" s="600"/>
      <c r="S3" s="600"/>
      <c r="T3" s="600"/>
      <c r="U3" s="600"/>
      <c r="V3" s="600"/>
      <c r="W3" s="600"/>
      <c r="X3" s="600"/>
      <c r="Y3" s="600"/>
    </row>
    <row r="4" spans="1:25" ht="15">
      <c r="A4" s="600"/>
      <c r="B4" s="102" t="s">
        <v>2</v>
      </c>
      <c r="C4" s="103"/>
      <c r="D4" s="933" t="str">
        <f>Instructions!C3</f>
        <v>DD MM YY (e.g. 30 September 2020)</v>
      </c>
      <c r="E4" s="861"/>
      <c r="F4" s="861"/>
      <c r="G4" s="861"/>
      <c r="H4" s="861"/>
      <c r="I4" s="862"/>
      <c r="J4" s="600"/>
      <c r="K4" s="321"/>
      <c r="L4" s="777" t="s">
        <v>902</v>
      </c>
      <c r="M4" s="779"/>
      <c r="N4" s="779"/>
      <c r="O4" s="779"/>
      <c r="P4" s="600"/>
      <c r="Q4" s="600"/>
      <c r="R4" s="600"/>
      <c r="S4" s="600"/>
      <c r="T4" s="600"/>
      <c r="U4" s="600"/>
      <c r="V4" s="600"/>
      <c r="W4" s="600"/>
      <c r="X4" s="600"/>
      <c r="Y4" s="600"/>
    </row>
    <row r="5" spans="1:25" ht="15.75" thickBot="1">
      <c r="A5" s="600"/>
      <c r="B5" s="104" t="s">
        <v>3</v>
      </c>
      <c r="C5" s="105"/>
      <c r="D5" s="863" t="str">
        <f>Instructions!C4</f>
        <v>(e.g. 3rd Quarter)</v>
      </c>
      <c r="E5" s="934"/>
      <c r="F5" s="934"/>
      <c r="G5" s="934"/>
      <c r="H5" s="934"/>
      <c r="I5" s="865"/>
      <c r="J5" s="600"/>
      <c r="K5" s="321"/>
      <c r="L5" s="600"/>
      <c r="M5" s="600"/>
      <c r="N5" s="600"/>
      <c r="O5" s="600"/>
      <c r="P5" s="600"/>
      <c r="Q5" s="600"/>
      <c r="R5" s="600"/>
      <c r="S5" s="600"/>
      <c r="T5" s="600"/>
      <c r="U5" s="600"/>
      <c r="V5" s="600"/>
      <c r="W5" s="600"/>
      <c r="X5" s="600"/>
      <c r="Y5" s="600"/>
    </row>
    <row r="6" spans="1:25" ht="15.75" thickBot="1">
      <c r="A6" s="600"/>
      <c r="B6" s="191"/>
      <c r="C6" s="600"/>
      <c r="D6" s="600"/>
      <c r="E6" s="600"/>
      <c r="F6" s="600"/>
      <c r="G6" s="600"/>
      <c r="H6" s="600"/>
      <c r="I6" s="600"/>
      <c r="J6" s="600"/>
      <c r="K6" s="321"/>
      <c r="L6" s="600"/>
      <c r="M6" s="600"/>
      <c r="N6" s="600"/>
      <c r="O6" s="600"/>
      <c r="P6" s="600"/>
      <c r="Q6" s="600"/>
      <c r="R6" s="600"/>
      <c r="S6" s="600"/>
      <c r="T6" s="600"/>
      <c r="U6" s="600"/>
      <c r="V6" s="600"/>
      <c r="W6" s="600"/>
      <c r="X6" s="600"/>
      <c r="Y6" s="600"/>
    </row>
    <row r="7" spans="1:25" ht="15.75" thickBot="1">
      <c r="A7" s="600"/>
      <c r="B7" s="192"/>
      <c r="C7" s="193"/>
      <c r="D7" s="599"/>
      <c r="E7" s="599"/>
      <c r="F7" s="193"/>
      <c r="G7" s="914" t="s">
        <v>477</v>
      </c>
      <c r="H7" s="915"/>
      <c r="I7" s="915"/>
      <c r="J7" s="916"/>
      <c r="K7" s="666"/>
      <c r="L7" s="194"/>
      <c r="M7" s="194"/>
      <c r="N7" s="195"/>
      <c r="O7" s="917" t="s">
        <v>6</v>
      </c>
      <c r="P7" s="918"/>
      <c r="Q7" s="600"/>
      <c r="R7" s="600"/>
      <c r="S7" s="600"/>
      <c r="T7" s="600"/>
      <c r="U7" s="600"/>
      <c r="V7" s="600"/>
      <c r="W7" s="194"/>
      <c r="X7" s="194"/>
      <c r="Y7" s="194"/>
    </row>
    <row r="8" spans="1:25" ht="45">
      <c r="A8" s="600"/>
      <c r="B8" s="928" t="s">
        <v>483</v>
      </c>
      <c r="C8" s="929"/>
      <c r="D8" s="706" t="s">
        <v>845</v>
      </c>
      <c r="E8" s="706" t="s">
        <v>847</v>
      </c>
      <c r="F8" s="708" t="s">
        <v>892</v>
      </c>
      <c r="G8" s="706" t="s">
        <v>545</v>
      </c>
      <c r="H8" s="122" t="s">
        <v>546</v>
      </c>
      <c r="I8" s="706" t="s">
        <v>9</v>
      </c>
      <c r="J8" s="123" t="s">
        <v>480</v>
      </c>
      <c r="K8" s="909" t="s">
        <v>891</v>
      </c>
      <c r="L8" s="106" t="str">
        <f>NCAHFS!J9</f>
        <v xml:space="preserve">DD MM YYYY </v>
      </c>
      <c r="M8" s="909" t="s">
        <v>891</v>
      </c>
      <c r="N8" s="196"/>
      <c r="O8" s="109" t="s">
        <v>11</v>
      </c>
      <c r="P8" s="110" t="s">
        <v>12</v>
      </c>
      <c r="Q8" s="600"/>
      <c r="R8" s="600"/>
      <c r="S8" s="106" t="str">
        <f>NCAHFS!P9</f>
        <v>DD MM YYY</v>
      </c>
      <c r="T8" s="909" t="s">
        <v>891</v>
      </c>
      <c r="U8" s="108" t="str">
        <f>NCAHFS!R9</f>
        <v>DD MM YYY</v>
      </c>
      <c r="V8" s="909" t="s">
        <v>891</v>
      </c>
      <c r="W8" s="106" t="str">
        <f>NCAHFS!T9</f>
        <v>DD MM YYY</v>
      </c>
      <c r="X8" s="909" t="s">
        <v>891</v>
      </c>
      <c r="Y8" s="600"/>
    </row>
    <row r="9" spans="1:25" ht="30.75" thickBot="1">
      <c r="A9" s="600"/>
      <c r="B9" s="124"/>
      <c r="C9" s="125"/>
      <c r="D9" s="707" t="s">
        <v>849</v>
      </c>
      <c r="E9" s="709" t="s">
        <v>848</v>
      </c>
      <c r="F9" s="126" t="s">
        <v>304</v>
      </c>
      <c r="G9" s="111" t="s">
        <v>14</v>
      </c>
      <c r="H9" s="126" t="s">
        <v>15</v>
      </c>
      <c r="I9" s="111" t="s">
        <v>16</v>
      </c>
      <c r="J9" s="127" t="s">
        <v>17</v>
      </c>
      <c r="K9" s="910"/>
      <c r="L9" s="114" t="s">
        <v>529</v>
      </c>
      <c r="M9" s="910"/>
      <c r="N9" s="197"/>
      <c r="O9" s="112" t="s">
        <v>19</v>
      </c>
      <c r="P9" s="113" t="s">
        <v>20</v>
      </c>
      <c r="Q9" s="600"/>
      <c r="R9" s="600"/>
      <c r="S9" s="114" t="s">
        <v>21</v>
      </c>
      <c r="T9" s="910"/>
      <c r="U9" s="114" t="s">
        <v>22</v>
      </c>
      <c r="V9" s="910"/>
      <c r="W9" s="114" t="s">
        <v>23</v>
      </c>
      <c r="X9" s="910"/>
      <c r="Y9" s="600"/>
    </row>
    <row r="10" spans="1:25" ht="15">
      <c r="A10" s="600"/>
      <c r="B10" s="8">
        <v>1</v>
      </c>
      <c r="C10" s="711" t="s">
        <v>815</v>
      </c>
      <c r="D10" s="616"/>
      <c r="E10" s="616"/>
      <c r="F10" s="10">
        <v>0</v>
      </c>
      <c r="G10" s="10">
        <v>0</v>
      </c>
      <c r="H10" s="10">
        <v>0</v>
      </c>
      <c r="I10" s="10">
        <v>0</v>
      </c>
      <c r="J10" s="11">
        <f>G10+H10-I10</f>
        <v>0</v>
      </c>
      <c r="K10" s="578">
        <f t="shared" ref="K10:K21" si="0">IFERROR(J10/$J$40,0)</f>
        <v>0</v>
      </c>
      <c r="L10" s="10">
        <v>0</v>
      </c>
      <c r="M10" s="578">
        <f t="shared" ref="M10:M21" si="1">IFERROR(L10/$L$40,0)</f>
        <v>0</v>
      </c>
      <c r="N10" s="600"/>
      <c r="O10" s="12">
        <f>J10-L10</f>
        <v>0</v>
      </c>
      <c r="P10" s="577">
        <f>IFERROR(O10/L10,0)</f>
        <v>0</v>
      </c>
      <c r="Q10" s="600"/>
      <c r="R10" s="600"/>
      <c r="S10" s="10">
        <v>0</v>
      </c>
      <c r="T10" s="578">
        <f t="shared" ref="T10:T21" si="2">IFERROR(S10/$S$40,0)</f>
        <v>0</v>
      </c>
      <c r="U10" s="10">
        <v>0</v>
      </c>
      <c r="V10" s="578">
        <f t="shared" ref="V10:V21" si="3">IFERROR(U10/$U$40,0)</f>
        <v>0</v>
      </c>
      <c r="W10" s="10">
        <v>0</v>
      </c>
      <c r="X10" s="578">
        <f t="shared" ref="X10:X21" si="4">IFERROR(W10/$W$40,0)</f>
        <v>0</v>
      </c>
      <c r="Y10" s="600"/>
    </row>
    <row r="11" spans="1:25" ht="15">
      <c r="A11" s="600"/>
      <c r="B11" s="14">
        <v>2</v>
      </c>
      <c r="C11" s="711" t="s">
        <v>816</v>
      </c>
      <c r="D11" s="616"/>
      <c r="E11" s="616"/>
      <c r="F11" s="16">
        <v>0</v>
      </c>
      <c r="G11" s="16">
        <v>0</v>
      </c>
      <c r="H11" s="16">
        <v>0</v>
      </c>
      <c r="I11" s="16">
        <v>0</v>
      </c>
      <c r="J11" s="17">
        <f t="shared" ref="J11:J39" si="5">G11+H11-I11</f>
        <v>0</v>
      </c>
      <c r="K11" s="578">
        <f t="shared" si="0"/>
        <v>0</v>
      </c>
      <c r="L11" s="16">
        <v>0</v>
      </c>
      <c r="M11" s="578">
        <f t="shared" si="1"/>
        <v>0</v>
      </c>
      <c r="N11" s="600"/>
      <c r="O11" s="18">
        <f t="shared" ref="O11:O39" si="6">J11-L11</f>
        <v>0</v>
      </c>
      <c r="P11" s="578">
        <f t="shared" ref="P11:P39" si="7">IFERROR(O11/L11,0)</f>
        <v>0</v>
      </c>
      <c r="Q11" s="600"/>
      <c r="R11" s="600"/>
      <c r="S11" s="16">
        <v>0</v>
      </c>
      <c r="T11" s="578">
        <f t="shared" si="2"/>
        <v>0</v>
      </c>
      <c r="U11" s="16">
        <v>0</v>
      </c>
      <c r="V11" s="578">
        <f t="shared" si="3"/>
        <v>0</v>
      </c>
      <c r="W11" s="16">
        <v>0</v>
      </c>
      <c r="X11" s="578">
        <f t="shared" si="4"/>
        <v>0</v>
      </c>
      <c r="Y11" s="600"/>
    </row>
    <row r="12" spans="1:25" ht="15">
      <c r="A12" s="600"/>
      <c r="B12" s="14">
        <v>3</v>
      </c>
      <c r="C12" s="711" t="s">
        <v>817</v>
      </c>
      <c r="D12" s="616"/>
      <c r="E12" s="616"/>
      <c r="F12" s="16">
        <v>0</v>
      </c>
      <c r="G12" s="16">
        <v>0</v>
      </c>
      <c r="H12" s="16">
        <v>0</v>
      </c>
      <c r="I12" s="16">
        <v>0</v>
      </c>
      <c r="J12" s="17">
        <f t="shared" si="5"/>
        <v>0</v>
      </c>
      <c r="K12" s="578">
        <f t="shared" si="0"/>
        <v>0</v>
      </c>
      <c r="L12" s="16">
        <v>0</v>
      </c>
      <c r="M12" s="578">
        <f t="shared" si="1"/>
        <v>0</v>
      </c>
      <c r="N12" s="600"/>
      <c r="O12" s="18">
        <f t="shared" si="6"/>
        <v>0</v>
      </c>
      <c r="P12" s="578">
        <f t="shared" si="7"/>
        <v>0</v>
      </c>
      <c r="Q12" s="600"/>
      <c r="R12" s="600"/>
      <c r="S12" s="16">
        <v>0</v>
      </c>
      <c r="T12" s="578">
        <f t="shared" si="2"/>
        <v>0</v>
      </c>
      <c r="U12" s="16">
        <v>0</v>
      </c>
      <c r="V12" s="578">
        <f t="shared" si="3"/>
        <v>0</v>
      </c>
      <c r="W12" s="16">
        <v>0</v>
      </c>
      <c r="X12" s="578">
        <f t="shared" si="4"/>
        <v>0</v>
      </c>
      <c r="Y12" s="600"/>
    </row>
    <row r="13" spans="1:25" ht="15">
      <c r="A13" s="600"/>
      <c r="B13" s="14">
        <v>4</v>
      </c>
      <c r="C13" s="711" t="s">
        <v>818</v>
      </c>
      <c r="D13" s="616"/>
      <c r="E13" s="616"/>
      <c r="F13" s="16">
        <v>0</v>
      </c>
      <c r="G13" s="16">
        <v>0</v>
      </c>
      <c r="H13" s="16">
        <v>0</v>
      </c>
      <c r="I13" s="16">
        <v>0</v>
      </c>
      <c r="J13" s="17">
        <f t="shared" si="5"/>
        <v>0</v>
      </c>
      <c r="K13" s="578">
        <f t="shared" si="0"/>
        <v>0</v>
      </c>
      <c r="L13" s="16">
        <v>0</v>
      </c>
      <c r="M13" s="578">
        <f t="shared" si="1"/>
        <v>0</v>
      </c>
      <c r="N13" s="600"/>
      <c r="O13" s="18">
        <f t="shared" si="6"/>
        <v>0</v>
      </c>
      <c r="P13" s="578">
        <f t="shared" si="7"/>
        <v>0</v>
      </c>
      <c r="Q13" s="600"/>
      <c r="R13" s="600"/>
      <c r="S13" s="16">
        <v>0</v>
      </c>
      <c r="T13" s="578">
        <f t="shared" si="2"/>
        <v>0</v>
      </c>
      <c r="U13" s="16">
        <v>0</v>
      </c>
      <c r="V13" s="578">
        <f t="shared" si="3"/>
        <v>0</v>
      </c>
      <c r="W13" s="16">
        <v>0</v>
      </c>
      <c r="X13" s="578">
        <f t="shared" si="4"/>
        <v>0</v>
      </c>
      <c r="Y13" s="600"/>
    </row>
    <row r="14" spans="1:25" ht="15">
      <c r="A14" s="600"/>
      <c r="B14" s="14">
        <v>5</v>
      </c>
      <c r="C14" s="711" t="s">
        <v>819</v>
      </c>
      <c r="D14" s="616"/>
      <c r="E14" s="616"/>
      <c r="F14" s="16">
        <v>0</v>
      </c>
      <c r="G14" s="16">
        <v>0</v>
      </c>
      <c r="H14" s="16">
        <v>0</v>
      </c>
      <c r="I14" s="16">
        <v>0</v>
      </c>
      <c r="J14" s="17">
        <f t="shared" si="5"/>
        <v>0</v>
      </c>
      <c r="K14" s="578">
        <f>IFERROR(J14/$J$40,0)</f>
        <v>0</v>
      </c>
      <c r="L14" s="16">
        <v>0</v>
      </c>
      <c r="M14" s="578">
        <f t="shared" si="1"/>
        <v>0</v>
      </c>
      <c r="N14" s="600"/>
      <c r="O14" s="18">
        <f t="shared" si="6"/>
        <v>0</v>
      </c>
      <c r="P14" s="578">
        <f t="shared" si="7"/>
        <v>0</v>
      </c>
      <c r="Q14" s="600"/>
      <c r="R14" s="600"/>
      <c r="S14" s="16">
        <v>0</v>
      </c>
      <c r="T14" s="578">
        <f t="shared" si="2"/>
        <v>0</v>
      </c>
      <c r="U14" s="16">
        <v>0</v>
      </c>
      <c r="V14" s="578">
        <f t="shared" si="3"/>
        <v>0</v>
      </c>
      <c r="W14" s="16">
        <v>0</v>
      </c>
      <c r="X14" s="578">
        <f t="shared" si="4"/>
        <v>0</v>
      </c>
      <c r="Y14" s="600"/>
    </row>
    <row r="15" spans="1:25" ht="15">
      <c r="A15" s="600"/>
      <c r="B15" s="14">
        <v>6</v>
      </c>
      <c r="C15" s="711" t="s">
        <v>820</v>
      </c>
      <c r="D15" s="616"/>
      <c r="E15" s="616"/>
      <c r="F15" s="16">
        <v>0</v>
      </c>
      <c r="G15" s="16">
        <v>0</v>
      </c>
      <c r="H15" s="16">
        <v>0</v>
      </c>
      <c r="I15" s="16">
        <v>0</v>
      </c>
      <c r="J15" s="17">
        <f t="shared" si="5"/>
        <v>0</v>
      </c>
      <c r="K15" s="578">
        <f t="shared" si="0"/>
        <v>0</v>
      </c>
      <c r="L15" s="16">
        <v>0</v>
      </c>
      <c r="M15" s="578">
        <f t="shared" si="1"/>
        <v>0</v>
      </c>
      <c r="N15" s="600"/>
      <c r="O15" s="18">
        <f t="shared" si="6"/>
        <v>0</v>
      </c>
      <c r="P15" s="578">
        <f t="shared" si="7"/>
        <v>0</v>
      </c>
      <c r="Q15" s="600"/>
      <c r="R15" s="600"/>
      <c r="S15" s="16">
        <v>0</v>
      </c>
      <c r="T15" s="578">
        <f t="shared" si="2"/>
        <v>0</v>
      </c>
      <c r="U15" s="16">
        <v>0</v>
      </c>
      <c r="V15" s="578">
        <f t="shared" si="3"/>
        <v>0</v>
      </c>
      <c r="W15" s="16">
        <v>0</v>
      </c>
      <c r="X15" s="578">
        <f t="shared" si="4"/>
        <v>0</v>
      </c>
      <c r="Y15" s="600"/>
    </row>
    <row r="16" spans="1:25" ht="15">
      <c r="A16" s="600"/>
      <c r="B16" s="14">
        <v>7</v>
      </c>
      <c r="C16" s="711" t="s">
        <v>821</v>
      </c>
      <c r="D16" s="616"/>
      <c r="E16" s="616"/>
      <c r="F16" s="16">
        <v>0</v>
      </c>
      <c r="G16" s="16">
        <v>0</v>
      </c>
      <c r="H16" s="16">
        <v>0</v>
      </c>
      <c r="I16" s="16">
        <v>0</v>
      </c>
      <c r="J16" s="17">
        <f t="shared" si="5"/>
        <v>0</v>
      </c>
      <c r="K16" s="578">
        <f t="shared" si="0"/>
        <v>0</v>
      </c>
      <c r="L16" s="16">
        <v>0</v>
      </c>
      <c r="M16" s="578">
        <f t="shared" si="1"/>
        <v>0</v>
      </c>
      <c r="N16" s="600"/>
      <c r="O16" s="18">
        <f t="shared" si="6"/>
        <v>0</v>
      </c>
      <c r="P16" s="578">
        <f t="shared" si="7"/>
        <v>0</v>
      </c>
      <c r="Q16" s="600"/>
      <c r="R16" s="600"/>
      <c r="S16" s="16">
        <v>0</v>
      </c>
      <c r="T16" s="578">
        <f t="shared" si="2"/>
        <v>0</v>
      </c>
      <c r="U16" s="16">
        <v>0</v>
      </c>
      <c r="V16" s="578">
        <f t="shared" si="3"/>
        <v>0</v>
      </c>
      <c r="W16" s="16">
        <v>0</v>
      </c>
      <c r="X16" s="578">
        <f t="shared" si="4"/>
        <v>0</v>
      </c>
      <c r="Y16" s="600"/>
    </row>
    <row r="17" spans="1:25" ht="15">
      <c r="A17" s="600"/>
      <c r="B17" s="14">
        <v>8</v>
      </c>
      <c r="C17" s="711" t="s">
        <v>822</v>
      </c>
      <c r="D17" s="616"/>
      <c r="E17" s="616"/>
      <c r="F17" s="16">
        <v>0</v>
      </c>
      <c r="G17" s="16">
        <v>0</v>
      </c>
      <c r="H17" s="16">
        <v>0</v>
      </c>
      <c r="I17" s="16">
        <v>0</v>
      </c>
      <c r="J17" s="17">
        <f t="shared" si="5"/>
        <v>0</v>
      </c>
      <c r="K17" s="578">
        <f t="shared" si="0"/>
        <v>0</v>
      </c>
      <c r="L17" s="16">
        <v>0</v>
      </c>
      <c r="M17" s="578">
        <f>IFERROR(L17/$L$40,0)</f>
        <v>0</v>
      </c>
      <c r="N17" s="600"/>
      <c r="O17" s="18">
        <f t="shared" si="6"/>
        <v>0</v>
      </c>
      <c r="P17" s="578">
        <f t="shared" si="7"/>
        <v>0</v>
      </c>
      <c r="Q17" s="600"/>
      <c r="R17" s="600"/>
      <c r="S17" s="16">
        <v>0</v>
      </c>
      <c r="T17" s="578">
        <f t="shared" si="2"/>
        <v>0</v>
      </c>
      <c r="U17" s="16">
        <v>0</v>
      </c>
      <c r="V17" s="578">
        <f t="shared" si="3"/>
        <v>0</v>
      </c>
      <c r="W17" s="16">
        <v>0</v>
      </c>
      <c r="X17" s="578">
        <f t="shared" si="4"/>
        <v>0</v>
      </c>
      <c r="Y17" s="600"/>
    </row>
    <row r="18" spans="1:25" ht="15">
      <c r="A18" s="600"/>
      <c r="B18" s="14">
        <v>9</v>
      </c>
      <c r="C18" s="711" t="s">
        <v>823</v>
      </c>
      <c r="D18" s="616"/>
      <c r="E18" s="616"/>
      <c r="F18" s="16">
        <v>0</v>
      </c>
      <c r="G18" s="16">
        <v>0</v>
      </c>
      <c r="H18" s="16">
        <v>0</v>
      </c>
      <c r="I18" s="16">
        <v>0</v>
      </c>
      <c r="J18" s="17">
        <f t="shared" si="5"/>
        <v>0</v>
      </c>
      <c r="K18" s="578">
        <f t="shared" si="0"/>
        <v>0</v>
      </c>
      <c r="L18" s="16">
        <v>0</v>
      </c>
      <c r="M18" s="578">
        <f t="shared" si="1"/>
        <v>0</v>
      </c>
      <c r="N18" s="600"/>
      <c r="O18" s="18">
        <f t="shared" si="6"/>
        <v>0</v>
      </c>
      <c r="P18" s="578">
        <f t="shared" si="7"/>
        <v>0</v>
      </c>
      <c r="Q18" s="600"/>
      <c r="R18" s="600"/>
      <c r="S18" s="16">
        <v>0</v>
      </c>
      <c r="T18" s="578">
        <f t="shared" si="2"/>
        <v>0</v>
      </c>
      <c r="U18" s="16">
        <v>0</v>
      </c>
      <c r="V18" s="578">
        <f t="shared" si="3"/>
        <v>0</v>
      </c>
      <c r="W18" s="16">
        <v>0</v>
      </c>
      <c r="X18" s="578">
        <f t="shared" si="4"/>
        <v>0</v>
      </c>
      <c r="Y18" s="600"/>
    </row>
    <row r="19" spans="1:25" ht="15">
      <c r="A19" s="600"/>
      <c r="B19" s="14">
        <v>10</v>
      </c>
      <c r="C19" s="711" t="s">
        <v>824</v>
      </c>
      <c r="D19" s="616"/>
      <c r="E19" s="616"/>
      <c r="F19" s="16">
        <v>0</v>
      </c>
      <c r="G19" s="16">
        <v>0</v>
      </c>
      <c r="H19" s="16">
        <v>0</v>
      </c>
      <c r="I19" s="16">
        <v>0</v>
      </c>
      <c r="J19" s="17">
        <f t="shared" si="5"/>
        <v>0</v>
      </c>
      <c r="K19" s="578">
        <f t="shared" si="0"/>
        <v>0</v>
      </c>
      <c r="L19" s="16">
        <v>0</v>
      </c>
      <c r="M19" s="578">
        <f t="shared" si="1"/>
        <v>0</v>
      </c>
      <c r="N19" s="600"/>
      <c r="O19" s="18">
        <f t="shared" si="6"/>
        <v>0</v>
      </c>
      <c r="P19" s="578">
        <f t="shared" si="7"/>
        <v>0</v>
      </c>
      <c r="Q19" s="600"/>
      <c r="R19" s="600"/>
      <c r="S19" s="16">
        <v>0</v>
      </c>
      <c r="T19" s="578">
        <f t="shared" si="2"/>
        <v>0</v>
      </c>
      <c r="U19" s="16">
        <v>0</v>
      </c>
      <c r="V19" s="578">
        <f t="shared" si="3"/>
        <v>0</v>
      </c>
      <c r="W19" s="16">
        <v>0</v>
      </c>
      <c r="X19" s="578">
        <f t="shared" si="4"/>
        <v>0</v>
      </c>
      <c r="Y19" s="600"/>
    </row>
    <row r="20" spans="1:25" ht="15">
      <c r="A20" s="600"/>
      <c r="B20" s="14">
        <v>11</v>
      </c>
      <c r="C20" s="711" t="s">
        <v>825</v>
      </c>
      <c r="D20" s="616"/>
      <c r="E20" s="616"/>
      <c r="F20" s="16">
        <v>0</v>
      </c>
      <c r="G20" s="16">
        <v>0</v>
      </c>
      <c r="H20" s="16">
        <v>0</v>
      </c>
      <c r="I20" s="16">
        <v>0</v>
      </c>
      <c r="J20" s="17">
        <f t="shared" si="5"/>
        <v>0</v>
      </c>
      <c r="K20" s="578">
        <f t="shared" si="0"/>
        <v>0</v>
      </c>
      <c r="L20" s="16">
        <v>0</v>
      </c>
      <c r="M20" s="578">
        <f t="shared" si="1"/>
        <v>0</v>
      </c>
      <c r="N20" s="600"/>
      <c r="O20" s="18">
        <f t="shared" si="6"/>
        <v>0</v>
      </c>
      <c r="P20" s="578">
        <f t="shared" si="7"/>
        <v>0</v>
      </c>
      <c r="Q20" s="600"/>
      <c r="R20" s="600"/>
      <c r="S20" s="16">
        <v>0</v>
      </c>
      <c r="T20" s="578">
        <f t="shared" si="2"/>
        <v>0</v>
      </c>
      <c r="U20" s="16">
        <v>0</v>
      </c>
      <c r="V20" s="578">
        <f t="shared" si="3"/>
        <v>0</v>
      </c>
      <c r="W20" s="16">
        <v>0</v>
      </c>
      <c r="X20" s="578">
        <f t="shared" si="4"/>
        <v>0</v>
      </c>
      <c r="Y20" s="600"/>
    </row>
    <row r="21" spans="1:25" ht="15">
      <c r="A21" s="600"/>
      <c r="B21" s="14">
        <v>12</v>
      </c>
      <c r="C21" s="711" t="s">
        <v>826</v>
      </c>
      <c r="D21" s="616"/>
      <c r="E21" s="616"/>
      <c r="F21" s="16">
        <v>0</v>
      </c>
      <c r="G21" s="16">
        <v>0</v>
      </c>
      <c r="H21" s="16">
        <v>0</v>
      </c>
      <c r="I21" s="16">
        <v>0</v>
      </c>
      <c r="J21" s="17">
        <f t="shared" si="5"/>
        <v>0</v>
      </c>
      <c r="K21" s="578">
        <f t="shared" si="0"/>
        <v>0</v>
      </c>
      <c r="L21" s="16">
        <v>0</v>
      </c>
      <c r="M21" s="578">
        <f t="shared" si="1"/>
        <v>0</v>
      </c>
      <c r="N21" s="600"/>
      <c r="O21" s="18">
        <f t="shared" si="6"/>
        <v>0</v>
      </c>
      <c r="P21" s="578">
        <f>IFERROR(O21/L21,0)</f>
        <v>0</v>
      </c>
      <c r="Q21" s="600"/>
      <c r="R21" s="600"/>
      <c r="S21" s="16">
        <v>0</v>
      </c>
      <c r="T21" s="578">
        <f t="shared" si="2"/>
        <v>0</v>
      </c>
      <c r="U21" s="16">
        <v>0</v>
      </c>
      <c r="V21" s="578">
        <f t="shared" si="3"/>
        <v>0</v>
      </c>
      <c r="W21" s="16">
        <v>0</v>
      </c>
      <c r="X21" s="578">
        <f t="shared" si="4"/>
        <v>0</v>
      </c>
      <c r="Y21" s="600"/>
    </row>
    <row r="22" spans="1:25" ht="15">
      <c r="A22" s="600"/>
      <c r="B22" s="14">
        <v>13</v>
      </c>
      <c r="C22" s="711" t="s">
        <v>827</v>
      </c>
      <c r="D22" s="616"/>
      <c r="E22" s="616"/>
      <c r="F22" s="16">
        <v>0</v>
      </c>
      <c r="G22" s="16">
        <v>0</v>
      </c>
      <c r="H22" s="16">
        <v>0</v>
      </c>
      <c r="I22" s="16">
        <v>0</v>
      </c>
      <c r="J22" s="17">
        <f t="shared" si="5"/>
        <v>0</v>
      </c>
      <c r="K22" s="578">
        <f>IFERROR(J22/$J$40,0)</f>
        <v>0</v>
      </c>
      <c r="L22" s="16">
        <v>0</v>
      </c>
      <c r="M22" s="578">
        <f>IFERROR(L22/$L$40,0)</f>
        <v>0</v>
      </c>
      <c r="N22" s="600"/>
      <c r="O22" s="18">
        <f t="shared" si="6"/>
        <v>0</v>
      </c>
      <c r="P22" s="578">
        <f t="shared" si="7"/>
        <v>0</v>
      </c>
      <c r="Q22" s="600"/>
      <c r="R22" s="600"/>
      <c r="S22" s="16">
        <v>0</v>
      </c>
      <c r="T22" s="578">
        <f>IFERROR(S22/$S$40,0)</f>
        <v>0</v>
      </c>
      <c r="U22" s="16">
        <v>0</v>
      </c>
      <c r="V22" s="578">
        <f>IFERROR(U22/$U$40,0)</f>
        <v>0</v>
      </c>
      <c r="W22" s="16">
        <v>0</v>
      </c>
      <c r="X22" s="578">
        <f>IFERROR(W22/$W$40,0)</f>
        <v>0</v>
      </c>
      <c r="Y22" s="600"/>
    </row>
    <row r="23" spans="1:25" ht="15">
      <c r="A23" s="600"/>
      <c r="B23" s="14">
        <v>14</v>
      </c>
      <c r="C23" s="711" t="s">
        <v>828</v>
      </c>
      <c r="D23" s="616"/>
      <c r="E23" s="616"/>
      <c r="F23" s="16">
        <v>0</v>
      </c>
      <c r="G23" s="16">
        <v>0</v>
      </c>
      <c r="H23" s="16">
        <v>0</v>
      </c>
      <c r="I23" s="16">
        <v>0</v>
      </c>
      <c r="J23" s="17">
        <f t="shared" si="5"/>
        <v>0</v>
      </c>
      <c r="K23" s="578">
        <f t="shared" ref="K23:K40" si="8">IFERROR(J23/$J$40,0)</f>
        <v>0</v>
      </c>
      <c r="L23" s="16">
        <v>0</v>
      </c>
      <c r="M23" s="578">
        <f t="shared" ref="M23:M39" si="9">IFERROR(L23/$L$40,0)</f>
        <v>0</v>
      </c>
      <c r="N23" s="600"/>
      <c r="O23" s="18">
        <f t="shared" si="6"/>
        <v>0</v>
      </c>
      <c r="P23" s="578">
        <f t="shared" si="7"/>
        <v>0</v>
      </c>
      <c r="Q23" s="600"/>
      <c r="R23" s="600"/>
      <c r="S23" s="16">
        <v>0</v>
      </c>
      <c r="T23" s="578">
        <f t="shared" ref="T23:T40" si="10">IFERROR(S23/$S$40,0)</f>
        <v>0</v>
      </c>
      <c r="U23" s="16">
        <v>0</v>
      </c>
      <c r="V23" s="578">
        <f t="shared" ref="V23:V40" si="11">IFERROR(U23/$U$40,0)</f>
        <v>0</v>
      </c>
      <c r="W23" s="16">
        <v>0</v>
      </c>
      <c r="X23" s="578">
        <f t="shared" ref="X23:X40" si="12">IFERROR(W23/$W$40,0)</f>
        <v>0</v>
      </c>
      <c r="Y23" s="600"/>
    </row>
    <row r="24" spans="1:25" ht="15">
      <c r="A24" s="600"/>
      <c r="B24" s="14">
        <v>15</v>
      </c>
      <c r="C24" s="711" t="s">
        <v>829</v>
      </c>
      <c r="D24" s="710">
        <f>IFERROR(G24/$G$40,0)</f>
        <v>0</v>
      </c>
      <c r="E24" s="710"/>
      <c r="F24" s="16">
        <v>0</v>
      </c>
      <c r="G24" s="16">
        <v>0</v>
      </c>
      <c r="H24" s="16">
        <v>0</v>
      </c>
      <c r="I24" s="16">
        <v>0</v>
      </c>
      <c r="J24" s="17">
        <f t="shared" si="5"/>
        <v>0</v>
      </c>
      <c r="K24" s="578">
        <f t="shared" si="8"/>
        <v>0</v>
      </c>
      <c r="L24" s="16">
        <v>0</v>
      </c>
      <c r="M24" s="578">
        <f t="shared" si="9"/>
        <v>0</v>
      </c>
      <c r="N24" s="600"/>
      <c r="O24" s="18">
        <f t="shared" si="6"/>
        <v>0</v>
      </c>
      <c r="P24" s="578">
        <f t="shared" si="7"/>
        <v>0</v>
      </c>
      <c r="Q24" s="600"/>
      <c r="R24" s="600"/>
      <c r="S24" s="16">
        <v>0</v>
      </c>
      <c r="T24" s="578">
        <f t="shared" si="10"/>
        <v>0</v>
      </c>
      <c r="U24" s="16">
        <v>0</v>
      </c>
      <c r="V24" s="578">
        <f t="shared" si="11"/>
        <v>0</v>
      </c>
      <c r="W24" s="16">
        <v>0</v>
      </c>
      <c r="X24" s="578">
        <f t="shared" si="12"/>
        <v>0</v>
      </c>
      <c r="Y24" s="600"/>
    </row>
    <row r="25" spans="1:25" ht="15">
      <c r="A25" s="600"/>
      <c r="B25" s="14">
        <v>16</v>
      </c>
      <c r="C25" s="711" t="s">
        <v>830</v>
      </c>
      <c r="D25" s="710">
        <f t="shared" ref="D25:D39" si="13">IFERROR(G25/$G$40,0)</f>
        <v>0</v>
      </c>
      <c r="E25" s="710"/>
      <c r="F25" s="16">
        <v>0</v>
      </c>
      <c r="G25" s="16">
        <v>0</v>
      </c>
      <c r="H25" s="16">
        <v>0</v>
      </c>
      <c r="I25" s="16">
        <v>0</v>
      </c>
      <c r="J25" s="17">
        <f t="shared" si="5"/>
        <v>0</v>
      </c>
      <c r="K25" s="578">
        <f t="shared" si="8"/>
        <v>0</v>
      </c>
      <c r="L25" s="16">
        <v>0</v>
      </c>
      <c r="M25" s="578">
        <f t="shared" si="9"/>
        <v>0</v>
      </c>
      <c r="N25" s="600"/>
      <c r="O25" s="18">
        <f t="shared" si="6"/>
        <v>0</v>
      </c>
      <c r="P25" s="578">
        <f t="shared" si="7"/>
        <v>0</v>
      </c>
      <c r="Q25" s="600"/>
      <c r="R25" s="600"/>
      <c r="S25" s="16">
        <v>0</v>
      </c>
      <c r="T25" s="578">
        <f>IFERROR(S25/$S$40,0)</f>
        <v>0</v>
      </c>
      <c r="U25" s="16">
        <v>0</v>
      </c>
      <c r="V25" s="578">
        <f t="shared" si="11"/>
        <v>0</v>
      </c>
      <c r="W25" s="16">
        <v>0</v>
      </c>
      <c r="X25" s="578">
        <f t="shared" si="12"/>
        <v>0</v>
      </c>
      <c r="Y25" s="600"/>
    </row>
    <row r="26" spans="1:25" ht="15">
      <c r="A26" s="600"/>
      <c r="B26" s="14">
        <v>17</v>
      </c>
      <c r="C26" s="711" t="s">
        <v>831</v>
      </c>
      <c r="D26" s="710">
        <f t="shared" si="13"/>
        <v>0</v>
      </c>
      <c r="E26" s="710"/>
      <c r="F26" s="16">
        <v>0</v>
      </c>
      <c r="G26" s="16">
        <v>0</v>
      </c>
      <c r="H26" s="16">
        <v>0</v>
      </c>
      <c r="I26" s="16">
        <v>0</v>
      </c>
      <c r="J26" s="17">
        <f t="shared" si="5"/>
        <v>0</v>
      </c>
      <c r="K26" s="578">
        <f t="shared" si="8"/>
        <v>0</v>
      </c>
      <c r="L26" s="16">
        <v>0</v>
      </c>
      <c r="M26" s="578">
        <f t="shared" si="9"/>
        <v>0</v>
      </c>
      <c r="N26" s="600"/>
      <c r="O26" s="18">
        <f t="shared" si="6"/>
        <v>0</v>
      </c>
      <c r="P26" s="578">
        <f t="shared" si="7"/>
        <v>0</v>
      </c>
      <c r="Q26" s="600"/>
      <c r="R26" s="600"/>
      <c r="S26" s="16">
        <v>0</v>
      </c>
      <c r="T26" s="578">
        <f t="shared" si="10"/>
        <v>0</v>
      </c>
      <c r="U26" s="16">
        <v>0</v>
      </c>
      <c r="V26" s="578">
        <f t="shared" si="11"/>
        <v>0</v>
      </c>
      <c r="W26" s="16">
        <v>0</v>
      </c>
      <c r="X26" s="578">
        <f t="shared" si="12"/>
        <v>0</v>
      </c>
      <c r="Y26" s="600"/>
    </row>
    <row r="27" spans="1:25" ht="15">
      <c r="A27" s="600"/>
      <c r="B27" s="14">
        <v>18</v>
      </c>
      <c r="C27" s="711" t="s">
        <v>832</v>
      </c>
      <c r="D27" s="710">
        <f t="shared" si="13"/>
        <v>0</v>
      </c>
      <c r="E27" s="710"/>
      <c r="F27" s="16">
        <v>0</v>
      </c>
      <c r="G27" s="16">
        <v>0</v>
      </c>
      <c r="H27" s="16">
        <v>0</v>
      </c>
      <c r="I27" s="16">
        <v>0</v>
      </c>
      <c r="J27" s="17">
        <f t="shared" si="5"/>
        <v>0</v>
      </c>
      <c r="K27" s="578">
        <f t="shared" si="8"/>
        <v>0</v>
      </c>
      <c r="L27" s="16">
        <v>0</v>
      </c>
      <c r="M27" s="578">
        <f t="shared" si="9"/>
        <v>0</v>
      </c>
      <c r="N27" s="600"/>
      <c r="O27" s="18">
        <f t="shared" si="6"/>
        <v>0</v>
      </c>
      <c r="P27" s="578">
        <f t="shared" si="7"/>
        <v>0</v>
      </c>
      <c r="Q27" s="600"/>
      <c r="R27" s="600"/>
      <c r="S27" s="16">
        <v>0</v>
      </c>
      <c r="T27" s="578">
        <f t="shared" si="10"/>
        <v>0</v>
      </c>
      <c r="U27" s="16">
        <v>0</v>
      </c>
      <c r="V27" s="578">
        <f t="shared" si="11"/>
        <v>0</v>
      </c>
      <c r="W27" s="16">
        <v>0</v>
      </c>
      <c r="X27" s="578">
        <f t="shared" si="12"/>
        <v>0</v>
      </c>
      <c r="Y27" s="600"/>
    </row>
    <row r="28" spans="1:25" ht="15">
      <c r="A28" s="600"/>
      <c r="B28" s="14">
        <v>19</v>
      </c>
      <c r="C28" s="711" t="s">
        <v>833</v>
      </c>
      <c r="D28" s="710">
        <f t="shared" si="13"/>
        <v>0</v>
      </c>
      <c r="E28" s="710"/>
      <c r="F28" s="16">
        <v>0</v>
      </c>
      <c r="G28" s="16">
        <v>0</v>
      </c>
      <c r="H28" s="16">
        <v>0</v>
      </c>
      <c r="I28" s="16">
        <v>0</v>
      </c>
      <c r="J28" s="17">
        <f t="shared" si="5"/>
        <v>0</v>
      </c>
      <c r="K28" s="578">
        <f t="shared" si="8"/>
        <v>0</v>
      </c>
      <c r="L28" s="16">
        <v>0</v>
      </c>
      <c r="M28" s="578">
        <f t="shared" si="9"/>
        <v>0</v>
      </c>
      <c r="N28" s="600"/>
      <c r="O28" s="18">
        <f t="shared" si="6"/>
        <v>0</v>
      </c>
      <c r="P28" s="578">
        <f t="shared" si="7"/>
        <v>0</v>
      </c>
      <c r="Q28" s="600"/>
      <c r="R28" s="600"/>
      <c r="S28" s="16">
        <v>0</v>
      </c>
      <c r="T28" s="578">
        <f t="shared" si="10"/>
        <v>0</v>
      </c>
      <c r="U28" s="16">
        <v>0</v>
      </c>
      <c r="V28" s="578">
        <f t="shared" si="11"/>
        <v>0</v>
      </c>
      <c r="W28" s="16">
        <v>0</v>
      </c>
      <c r="X28" s="578">
        <f t="shared" si="12"/>
        <v>0</v>
      </c>
      <c r="Y28" s="600"/>
    </row>
    <row r="29" spans="1:25" ht="15">
      <c r="A29" s="600"/>
      <c r="B29" s="14">
        <v>20</v>
      </c>
      <c r="C29" s="711" t="s">
        <v>834</v>
      </c>
      <c r="D29" s="710">
        <f t="shared" si="13"/>
        <v>0</v>
      </c>
      <c r="E29" s="710"/>
      <c r="F29" s="16">
        <v>0</v>
      </c>
      <c r="G29" s="16">
        <v>0</v>
      </c>
      <c r="H29" s="16">
        <v>0</v>
      </c>
      <c r="I29" s="16">
        <v>0</v>
      </c>
      <c r="J29" s="17">
        <f t="shared" si="5"/>
        <v>0</v>
      </c>
      <c r="K29" s="578">
        <f t="shared" si="8"/>
        <v>0</v>
      </c>
      <c r="L29" s="16">
        <v>0</v>
      </c>
      <c r="M29" s="578">
        <f t="shared" si="9"/>
        <v>0</v>
      </c>
      <c r="N29" s="600"/>
      <c r="O29" s="18">
        <f t="shared" si="6"/>
        <v>0</v>
      </c>
      <c r="P29" s="578">
        <f t="shared" si="7"/>
        <v>0</v>
      </c>
      <c r="Q29" s="600"/>
      <c r="R29" s="600"/>
      <c r="S29" s="16">
        <v>0</v>
      </c>
      <c r="T29" s="578">
        <f t="shared" si="10"/>
        <v>0</v>
      </c>
      <c r="U29" s="16">
        <v>0</v>
      </c>
      <c r="V29" s="578">
        <f>IFERROR(U29/$U$40,0)</f>
        <v>0</v>
      </c>
      <c r="W29" s="16">
        <v>0</v>
      </c>
      <c r="X29" s="578">
        <f t="shared" si="12"/>
        <v>0</v>
      </c>
      <c r="Y29" s="600"/>
    </row>
    <row r="30" spans="1:25" ht="15">
      <c r="A30" s="600"/>
      <c r="B30" s="14">
        <v>21</v>
      </c>
      <c r="C30" s="711" t="s">
        <v>835</v>
      </c>
      <c r="D30" s="710">
        <f t="shared" si="13"/>
        <v>0</v>
      </c>
      <c r="E30" s="710"/>
      <c r="F30" s="16">
        <v>0</v>
      </c>
      <c r="G30" s="16">
        <v>0</v>
      </c>
      <c r="H30" s="16">
        <v>0</v>
      </c>
      <c r="I30" s="16">
        <v>0</v>
      </c>
      <c r="J30" s="17">
        <f t="shared" si="5"/>
        <v>0</v>
      </c>
      <c r="K30" s="578">
        <f t="shared" si="8"/>
        <v>0</v>
      </c>
      <c r="L30" s="16">
        <v>0</v>
      </c>
      <c r="M30" s="578">
        <f t="shared" si="9"/>
        <v>0</v>
      </c>
      <c r="N30" s="600"/>
      <c r="O30" s="18">
        <f t="shared" si="6"/>
        <v>0</v>
      </c>
      <c r="P30" s="578">
        <f t="shared" si="7"/>
        <v>0</v>
      </c>
      <c r="Q30" s="600"/>
      <c r="R30" s="600"/>
      <c r="S30" s="16">
        <v>0</v>
      </c>
      <c r="T30" s="578">
        <f t="shared" si="10"/>
        <v>0</v>
      </c>
      <c r="U30" s="16">
        <v>0</v>
      </c>
      <c r="V30" s="578">
        <f t="shared" si="11"/>
        <v>0</v>
      </c>
      <c r="W30" s="16">
        <v>0</v>
      </c>
      <c r="X30" s="578">
        <f t="shared" si="12"/>
        <v>0</v>
      </c>
      <c r="Y30" s="600"/>
    </row>
    <row r="31" spans="1:25" ht="15">
      <c r="A31" s="600"/>
      <c r="B31" s="14">
        <v>22</v>
      </c>
      <c r="C31" s="711" t="s">
        <v>836</v>
      </c>
      <c r="D31" s="710">
        <f t="shared" si="13"/>
        <v>0</v>
      </c>
      <c r="E31" s="710"/>
      <c r="F31" s="16">
        <v>0</v>
      </c>
      <c r="G31" s="16">
        <v>0</v>
      </c>
      <c r="H31" s="16">
        <v>0</v>
      </c>
      <c r="I31" s="16">
        <v>0</v>
      </c>
      <c r="J31" s="17">
        <f t="shared" si="5"/>
        <v>0</v>
      </c>
      <c r="K31" s="578">
        <f t="shared" si="8"/>
        <v>0</v>
      </c>
      <c r="L31" s="16">
        <v>0</v>
      </c>
      <c r="M31" s="578">
        <f t="shared" si="9"/>
        <v>0</v>
      </c>
      <c r="N31" s="600"/>
      <c r="O31" s="18">
        <f t="shared" si="6"/>
        <v>0</v>
      </c>
      <c r="P31" s="578">
        <f t="shared" si="7"/>
        <v>0</v>
      </c>
      <c r="Q31" s="600"/>
      <c r="R31" s="600"/>
      <c r="S31" s="16">
        <v>0</v>
      </c>
      <c r="T31" s="578">
        <f t="shared" si="10"/>
        <v>0</v>
      </c>
      <c r="U31" s="16">
        <v>0</v>
      </c>
      <c r="V31" s="578">
        <f t="shared" si="11"/>
        <v>0</v>
      </c>
      <c r="W31" s="16">
        <v>0</v>
      </c>
      <c r="X31" s="578">
        <f>IFERROR(W31/$W$40,0)</f>
        <v>0</v>
      </c>
      <c r="Y31" s="600"/>
    </row>
    <row r="32" spans="1:25" ht="15">
      <c r="A32" s="600"/>
      <c r="B32" s="14">
        <v>23</v>
      </c>
      <c r="C32" s="711" t="s">
        <v>837</v>
      </c>
      <c r="D32" s="710">
        <f t="shared" si="13"/>
        <v>0</v>
      </c>
      <c r="E32" s="710"/>
      <c r="F32" s="16">
        <v>0</v>
      </c>
      <c r="G32" s="16">
        <v>0</v>
      </c>
      <c r="H32" s="16">
        <v>0</v>
      </c>
      <c r="I32" s="16">
        <v>0</v>
      </c>
      <c r="J32" s="17">
        <f t="shared" si="5"/>
        <v>0</v>
      </c>
      <c r="K32" s="578">
        <f t="shared" si="8"/>
        <v>0</v>
      </c>
      <c r="L32" s="16">
        <v>0</v>
      </c>
      <c r="M32" s="578">
        <f t="shared" si="9"/>
        <v>0</v>
      </c>
      <c r="N32" s="600"/>
      <c r="O32" s="18">
        <f t="shared" si="6"/>
        <v>0</v>
      </c>
      <c r="P32" s="578">
        <f t="shared" si="7"/>
        <v>0</v>
      </c>
      <c r="Q32" s="600"/>
      <c r="R32" s="600"/>
      <c r="S32" s="16">
        <v>0</v>
      </c>
      <c r="T32" s="578">
        <f t="shared" si="10"/>
        <v>0</v>
      </c>
      <c r="U32" s="16">
        <v>0</v>
      </c>
      <c r="V32" s="578">
        <f t="shared" si="11"/>
        <v>0</v>
      </c>
      <c r="W32" s="16">
        <v>0</v>
      </c>
      <c r="X32" s="578">
        <f t="shared" si="12"/>
        <v>0</v>
      </c>
      <c r="Y32" s="600"/>
    </row>
    <row r="33" spans="1:25" ht="15">
      <c r="A33" s="600"/>
      <c r="B33" s="14">
        <v>24</v>
      </c>
      <c r="C33" s="711" t="s">
        <v>838</v>
      </c>
      <c r="D33" s="710">
        <f t="shared" si="13"/>
        <v>0</v>
      </c>
      <c r="E33" s="710"/>
      <c r="F33" s="16">
        <v>0</v>
      </c>
      <c r="G33" s="16">
        <v>0</v>
      </c>
      <c r="H33" s="16">
        <v>0</v>
      </c>
      <c r="I33" s="16">
        <v>0</v>
      </c>
      <c r="J33" s="17">
        <f t="shared" si="5"/>
        <v>0</v>
      </c>
      <c r="K33" s="578">
        <f t="shared" si="8"/>
        <v>0</v>
      </c>
      <c r="L33" s="16">
        <v>0</v>
      </c>
      <c r="M33" s="578">
        <f t="shared" si="9"/>
        <v>0</v>
      </c>
      <c r="N33" s="600"/>
      <c r="O33" s="18">
        <f t="shared" si="6"/>
        <v>0</v>
      </c>
      <c r="P33" s="578">
        <f t="shared" si="7"/>
        <v>0</v>
      </c>
      <c r="Q33" s="600"/>
      <c r="R33" s="600"/>
      <c r="S33" s="16">
        <v>0</v>
      </c>
      <c r="T33" s="578">
        <f t="shared" si="10"/>
        <v>0</v>
      </c>
      <c r="U33" s="16">
        <v>0</v>
      </c>
      <c r="V33" s="578">
        <f t="shared" si="11"/>
        <v>0</v>
      </c>
      <c r="W33" s="16">
        <v>0</v>
      </c>
      <c r="X33" s="578">
        <f t="shared" si="12"/>
        <v>0</v>
      </c>
      <c r="Y33" s="600"/>
    </row>
    <row r="34" spans="1:25" ht="15">
      <c r="A34" s="600"/>
      <c r="B34" s="14">
        <v>25</v>
      </c>
      <c r="C34" s="711" t="s">
        <v>839</v>
      </c>
      <c r="D34" s="710">
        <f t="shared" si="13"/>
        <v>0</v>
      </c>
      <c r="E34" s="710"/>
      <c r="F34" s="16">
        <v>0</v>
      </c>
      <c r="G34" s="16">
        <v>0</v>
      </c>
      <c r="H34" s="16">
        <v>0</v>
      </c>
      <c r="I34" s="16">
        <v>0</v>
      </c>
      <c r="J34" s="17">
        <f t="shared" si="5"/>
        <v>0</v>
      </c>
      <c r="K34" s="578">
        <f t="shared" si="8"/>
        <v>0</v>
      </c>
      <c r="L34" s="16">
        <v>0</v>
      </c>
      <c r="M34" s="578">
        <f t="shared" si="9"/>
        <v>0</v>
      </c>
      <c r="N34" s="600"/>
      <c r="O34" s="18">
        <f t="shared" si="6"/>
        <v>0</v>
      </c>
      <c r="P34" s="578">
        <f t="shared" si="7"/>
        <v>0</v>
      </c>
      <c r="Q34" s="600"/>
      <c r="R34" s="600"/>
      <c r="S34" s="16">
        <v>0</v>
      </c>
      <c r="T34" s="578">
        <f t="shared" si="10"/>
        <v>0</v>
      </c>
      <c r="U34" s="16">
        <v>0</v>
      </c>
      <c r="V34" s="578">
        <f t="shared" si="11"/>
        <v>0</v>
      </c>
      <c r="W34" s="16">
        <v>0</v>
      </c>
      <c r="X34" s="578">
        <f t="shared" si="12"/>
        <v>0</v>
      </c>
      <c r="Y34" s="600"/>
    </row>
    <row r="35" spans="1:25" ht="15">
      <c r="A35" s="600"/>
      <c r="B35" s="14">
        <v>26</v>
      </c>
      <c r="C35" s="711" t="s">
        <v>840</v>
      </c>
      <c r="D35" s="710">
        <f t="shared" si="13"/>
        <v>0</v>
      </c>
      <c r="E35" s="710"/>
      <c r="F35" s="16">
        <v>0</v>
      </c>
      <c r="G35" s="16">
        <v>0</v>
      </c>
      <c r="H35" s="16">
        <v>0</v>
      </c>
      <c r="I35" s="16">
        <v>0</v>
      </c>
      <c r="J35" s="17">
        <f t="shared" si="5"/>
        <v>0</v>
      </c>
      <c r="K35" s="578">
        <f t="shared" si="8"/>
        <v>0</v>
      </c>
      <c r="L35" s="16">
        <v>0</v>
      </c>
      <c r="M35" s="578">
        <f t="shared" si="9"/>
        <v>0</v>
      </c>
      <c r="N35" s="600"/>
      <c r="O35" s="18">
        <f t="shared" si="6"/>
        <v>0</v>
      </c>
      <c r="P35" s="578">
        <f t="shared" si="7"/>
        <v>0</v>
      </c>
      <c r="Q35" s="600"/>
      <c r="R35" s="600"/>
      <c r="S35" s="16">
        <v>0</v>
      </c>
      <c r="T35" s="578">
        <f t="shared" si="10"/>
        <v>0</v>
      </c>
      <c r="U35" s="16">
        <v>0</v>
      </c>
      <c r="V35" s="578">
        <f t="shared" si="11"/>
        <v>0</v>
      </c>
      <c r="W35" s="16">
        <v>0</v>
      </c>
      <c r="X35" s="578">
        <f t="shared" si="12"/>
        <v>0</v>
      </c>
      <c r="Y35" s="600"/>
    </row>
    <row r="36" spans="1:25" ht="15">
      <c r="A36" s="600"/>
      <c r="B36" s="14">
        <v>27</v>
      </c>
      <c r="C36" s="711" t="s">
        <v>841</v>
      </c>
      <c r="D36" s="710">
        <f t="shared" si="13"/>
        <v>0</v>
      </c>
      <c r="E36" s="710"/>
      <c r="F36" s="16">
        <v>0</v>
      </c>
      <c r="G36" s="16">
        <v>0</v>
      </c>
      <c r="H36" s="16">
        <v>0</v>
      </c>
      <c r="I36" s="16">
        <v>0</v>
      </c>
      <c r="J36" s="17">
        <f t="shared" si="5"/>
        <v>0</v>
      </c>
      <c r="K36" s="578">
        <f t="shared" si="8"/>
        <v>0</v>
      </c>
      <c r="L36" s="16">
        <v>0</v>
      </c>
      <c r="M36" s="578">
        <f t="shared" si="9"/>
        <v>0</v>
      </c>
      <c r="N36" s="600"/>
      <c r="O36" s="18">
        <f t="shared" si="6"/>
        <v>0</v>
      </c>
      <c r="P36" s="578">
        <f t="shared" si="7"/>
        <v>0</v>
      </c>
      <c r="Q36" s="600"/>
      <c r="R36" s="600"/>
      <c r="S36" s="16">
        <v>0</v>
      </c>
      <c r="T36" s="578">
        <f t="shared" si="10"/>
        <v>0</v>
      </c>
      <c r="U36" s="16">
        <v>0</v>
      </c>
      <c r="V36" s="578">
        <f t="shared" si="11"/>
        <v>0</v>
      </c>
      <c r="W36" s="16">
        <v>0</v>
      </c>
      <c r="X36" s="578">
        <f t="shared" si="12"/>
        <v>0</v>
      </c>
      <c r="Y36" s="600"/>
    </row>
    <row r="37" spans="1:25" ht="15">
      <c r="A37" s="600"/>
      <c r="B37" s="14">
        <v>28</v>
      </c>
      <c r="C37" s="711" t="s">
        <v>842</v>
      </c>
      <c r="D37" s="710">
        <f t="shared" si="13"/>
        <v>0</v>
      </c>
      <c r="E37" s="710"/>
      <c r="F37" s="16">
        <v>0</v>
      </c>
      <c r="G37" s="16">
        <v>0</v>
      </c>
      <c r="H37" s="16">
        <v>0</v>
      </c>
      <c r="I37" s="16">
        <v>0</v>
      </c>
      <c r="J37" s="17">
        <f t="shared" si="5"/>
        <v>0</v>
      </c>
      <c r="K37" s="578">
        <f t="shared" si="8"/>
        <v>0</v>
      </c>
      <c r="L37" s="16">
        <v>0</v>
      </c>
      <c r="M37" s="578">
        <f t="shared" si="9"/>
        <v>0</v>
      </c>
      <c r="N37" s="600"/>
      <c r="O37" s="18">
        <f t="shared" si="6"/>
        <v>0</v>
      </c>
      <c r="P37" s="578">
        <f t="shared" si="7"/>
        <v>0</v>
      </c>
      <c r="Q37" s="600"/>
      <c r="R37" s="600"/>
      <c r="S37" s="16">
        <v>0</v>
      </c>
      <c r="T37" s="578">
        <f t="shared" si="10"/>
        <v>0</v>
      </c>
      <c r="U37" s="16">
        <v>0</v>
      </c>
      <c r="V37" s="578">
        <f t="shared" si="11"/>
        <v>0</v>
      </c>
      <c r="W37" s="16">
        <v>0</v>
      </c>
      <c r="X37" s="578">
        <f t="shared" si="12"/>
        <v>0</v>
      </c>
      <c r="Y37" s="600"/>
    </row>
    <row r="38" spans="1:25" ht="15">
      <c r="A38" s="600"/>
      <c r="B38" s="14">
        <v>29</v>
      </c>
      <c r="C38" s="711" t="s">
        <v>843</v>
      </c>
      <c r="D38" s="710">
        <f t="shared" si="13"/>
        <v>0</v>
      </c>
      <c r="E38" s="710"/>
      <c r="F38" s="16">
        <v>0</v>
      </c>
      <c r="G38" s="16">
        <v>0</v>
      </c>
      <c r="H38" s="16">
        <v>0</v>
      </c>
      <c r="I38" s="16">
        <v>0</v>
      </c>
      <c r="J38" s="17">
        <f t="shared" si="5"/>
        <v>0</v>
      </c>
      <c r="K38" s="578">
        <f t="shared" si="8"/>
        <v>0</v>
      </c>
      <c r="L38" s="16">
        <v>0</v>
      </c>
      <c r="M38" s="578">
        <f t="shared" si="9"/>
        <v>0</v>
      </c>
      <c r="N38" s="600"/>
      <c r="O38" s="18">
        <f t="shared" si="6"/>
        <v>0</v>
      </c>
      <c r="P38" s="578">
        <f t="shared" si="7"/>
        <v>0</v>
      </c>
      <c r="Q38" s="600"/>
      <c r="R38" s="600"/>
      <c r="S38" s="16">
        <v>0</v>
      </c>
      <c r="T38" s="578">
        <f t="shared" si="10"/>
        <v>0</v>
      </c>
      <c r="U38" s="16">
        <v>0</v>
      </c>
      <c r="V38" s="578">
        <f t="shared" si="11"/>
        <v>0</v>
      </c>
      <c r="W38" s="16">
        <v>0</v>
      </c>
      <c r="X38" s="578">
        <f t="shared" si="12"/>
        <v>0</v>
      </c>
      <c r="Y38" s="600"/>
    </row>
    <row r="39" spans="1:25" ht="15.75" thickBot="1">
      <c r="A39" s="600"/>
      <c r="B39" s="22">
        <v>30</v>
      </c>
      <c r="C39" s="711" t="s">
        <v>844</v>
      </c>
      <c r="D39" s="710">
        <f t="shared" si="13"/>
        <v>0</v>
      </c>
      <c r="E39" s="710"/>
      <c r="F39" s="24">
        <v>0</v>
      </c>
      <c r="G39" s="24">
        <v>0</v>
      </c>
      <c r="H39" s="24">
        <v>0</v>
      </c>
      <c r="I39" s="24">
        <v>0</v>
      </c>
      <c r="J39" s="25">
        <f t="shared" si="5"/>
        <v>0</v>
      </c>
      <c r="K39" s="578">
        <f t="shared" si="8"/>
        <v>0</v>
      </c>
      <c r="L39" s="24">
        <v>0</v>
      </c>
      <c r="M39" s="578">
        <f t="shared" si="9"/>
        <v>0</v>
      </c>
      <c r="N39" s="600"/>
      <c r="O39" s="26">
        <f t="shared" si="6"/>
        <v>0</v>
      </c>
      <c r="P39" s="579">
        <f t="shared" si="7"/>
        <v>0</v>
      </c>
      <c r="Q39" s="600"/>
      <c r="R39" s="600"/>
      <c r="S39" s="24">
        <v>0</v>
      </c>
      <c r="T39" s="578">
        <f t="shared" si="10"/>
        <v>0</v>
      </c>
      <c r="U39" s="24">
        <v>0</v>
      </c>
      <c r="V39" s="578">
        <f t="shared" si="11"/>
        <v>0</v>
      </c>
      <c r="W39" s="24">
        <v>0</v>
      </c>
      <c r="X39" s="578">
        <f t="shared" si="12"/>
        <v>0</v>
      </c>
      <c r="Y39" s="600"/>
    </row>
    <row r="40" spans="1:25" ht="15.75" thickBot="1">
      <c r="A40" s="600"/>
      <c r="B40" s="28" t="s">
        <v>469</v>
      </c>
      <c r="C40" s="667"/>
      <c r="D40" s="667"/>
      <c r="E40" s="667"/>
      <c r="F40" s="668">
        <f>SUM(F10:F39)</f>
        <v>0</v>
      </c>
      <c r="G40" s="668">
        <f t="shared" ref="G40:J40" si="14">SUM(G10:G39)</f>
        <v>0</v>
      </c>
      <c r="H40" s="668">
        <f t="shared" si="14"/>
        <v>0</v>
      </c>
      <c r="I40" s="668">
        <f t="shared" si="14"/>
        <v>0</v>
      </c>
      <c r="J40" s="668">
        <f t="shared" si="14"/>
        <v>0</v>
      </c>
      <c r="K40" s="580">
        <f t="shared" si="8"/>
        <v>0</v>
      </c>
      <c r="L40" s="668">
        <f>SUM(L10:L39)</f>
        <v>0</v>
      </c>
      <c r="M40" s="580">
        <f>IFERROR(L40/$L$40,0)</f>
        <v>0</v>
      </c>
      <c r="N40" s="600"/>
      <c r="O40" s="668">
        <f>SUM(O10:O39)</f>
        <v>0</v>
      </c>
      <c r="P40" s="581">
        <f>IFERROR(O40/L40,0)</f>
        <v>0</v>
      </c>
      <c r="Q40" s="600"/>
      <c r="R40" s="600"/>
      <c r="S40" s="378">
        <f>SUM(S10:S39)</f>
        <v>0</v>
      </c>
      <c r="T40" s="665">
        <f t="shared" si="10"/>
        <v>0</v>
      </c>
      <c r="U40" s="378">
        <f>SUM(U10:U39)</f>
        <v>0</v>
      </c>
      <c r="V40" s="665">
        <f t="shared" si="11"/>
        <v>0</v>
      </c>
      <c r="W40" s="31">
        <f t="shared" ref="W40" si="15">SUM(W10:W39)</f>
        <v>0</v>
      </c>
      <c r="X40" s="580">
        <f t="shared" si="12"/>
        <v>0</v>
      </c>
      <c r="Y40" s="600"/>
    </row>
    <row r="41" spans="1:25" ht="15" thickTop="1">
      <c r="A41" s="600"/>
      <c r="B41" s="600"/>
      <c r="C41" s="600"/>
      <c r="D41" s="600"/>
      <c r="E41" s="600"/>
      <c r="F41" s="600"/>
      <c r="G41" s="600"/>
      <c r="H41" s="600"/>
      <c r="I41" s="600"/>
      <c r="J41" s="600"/>
      <c r="K41" s="321"/>
      <c r="L41" s="600"/>
      <c r="M41" s="600"/>
      <c r="N41" s="600"/>
      <c r="O41" s="600"/>
      <c r="P41" s="600"/>
      <c r="Q41" s="600"/>
      <c r="R41" s="600"/>
      <c r="S41" s="600"/>
      <c r="T41" s="600"/>
      <c r="U41" s="600"/>
      <c r="V41" s="600"/>
      <c r="W41" s="600"/>
      <c r="X41" s="600"/>
      <c r="Y41" s="600"/>
    </row>
    <row r="42" spans="1:25" ht="15">
      <c r="A42" s="600"/>
      <c r="B42" s="188"/>
      <c r="C42" s="188"/>
      <c r="D42" s="188"/>
      <c r="E42" s="188"/>
      <c r="F42" s="188"/>
      <c r="G42" s="188"/>
      <c r="H42" s="600"/>
      <c r="I42" s="699"/>
      <c r="J42" s="600"/>
      <c r="K42" s="321"/>
      <c r="L42" s="600"/>
      <c r="M42" s="600"/>
      <c r="N42" s="600"/>
      <c r="O42" s="600"/>
      <c r="P42" s="600"/>
      <c r="Q42" s="600"/>
      <c r="R42" s="600"/>
      <c r="S42" s="600"/>
      <c r="T42" s="600"/>
      <c r="U42" s="600"/>
      <c r="V42" s="600"/>
      <c r="W42" s="600"/>
      <c r="X42" s="600"/>
      <c r="Y42" s="600"/>
    </row>
    <row r="43" spans="1:25" ht="15">
      <c r="A43" s="600"/>
      <c r="B43" s="188"/>
      <c r="C43" s="598" t="s">
        <v>846</v>
      </c>
      <c r="D43" s="188"/>
      <c r="E43" s="188"/>
      <c r="F43" s="188"/>
      <c r="G43" s="188"/>
      <c r="H43" s="600"/>
      <c r="I43" s="699"/>
      <c r="J43" s="600"/>
      <c r="K43" s="321"/>
      <c r="L43" s="600"/>
      <c r="M43" s="600"/>
      <c r="N43" s="600"/>
      <c r="O43" s="600"/>
      <c r="P43" s="600"/>
      <c r="Q43" s="600"/>
      <c r="R43" s="600"/>
      <c r="S43" s="600"/>
      <c r="T43" s="600"/>
      <c r="U43" s="600"/>
      <c r="V43" s="600"/>
      <c r="W43" s="600"/>
      <c r="X43" s="600"/>
      <c r="Y43" s="600"/>
    </row>
    <row r="44" spans="1:25" ht="21" customHeight="1">
      <c r="A44" s="600"/>
      <c r="B44" s="188"/>
      <c r="C44" s="598" t="s">
        <v>852</v>
      </c>
      <c r="D44" s="188"/>
      <c r="E44" s="188"/>
      <c r="F44" s="188"/>
      <c r="G44" s="188"/>
      <c r="H44" s="600"/>
      <c r="I44" s="699"/>
      <c r="J44" s="600"/>
      <c r="K44" s="321"/>
      <c r="L44" s="600"/>
      <c r="M44" s="600"/>
      <c r="N44" s="600"/>
      <c r="O44" s="600"/>
      <c r="P44" s="600"/>
      <c r="Q44" s="600"/>
      <c r="R44" s="600"/>
      <c r="S44" s="600"/>
      <c r="T44" s="600"/>
      <c r="U44" s="600"/>
      <c r="V44" s="600"/>
      <c r="W44" s="600"/>
      <c r="X44" s="600"/>
      <c r="Y44" s="600"/>
    </row>
    <row r="45" spans="1:25" ht="15.75" customHeight="1">
      <c r="A45" s="600"/>
      <c r="B45" s="188"/>
      <c r="C45" s="923" t="s">
        <v>850</v>
      </c>
      <c r="D45" s="923"/>
      <c r="E45" s="923"/>
      <c r="F45" s="923"/>
      <c r="G45" s="923"/>
      <c r="H45" s="923"/>
      <c r="I45" s="699"/>
      <c r="J45" s="699"/>
      <c r="K45" s="699"/>
      <c r="L45" s="600"/>
      <c r="M45" s="600"/>
      <c r="N45" s="600"/>
      <c r="O45" s="600"/>
      <c r="P45" s="600"/>
      <c r="Q45" s="600"/>
      <c r="R45" s="600"/>
      <c r="S45" s="600"/>
      <c r="T45" s="600"/>
      <c r="U45" s="600"/>
      <c r="V45" s="600"/>
      <c r="W45" s="600"/>
      <c r="X45" s="600"/>
      <c r="Y45" s="600"/>
    </row>
    <row r="46" spans="1:25" ht="14.25" customHeight="1">
      <c r="A46" s="600"/>
      <c r="B46" s="188"/>
      <c r="C46" s="923"/>
      <c r="D46" s="923"/>
      <c r="E46" s="923"/>
      <c r="F46" s="923"/>
      <c r="G46" s="923"/>
      <c r="H46" s="923"/>
      <c r="I46" s="699"/>
      <c r="J46" s="699"/>
      <c r="K46" s="699"/>
      <c r="L46" s="600"/>
      <c r="M46" s="600"/>
      <c r="N46" s="600"/>
      <c r="O46" s="600"/>
      <c r="P46" s="600"/>
      <c r="Q46" s="600"/>
      <c r="R46" s="600"/>
      <c r="S46" s="600"/>
      <c r="T46" s="600"/>
      <c r="U46" s="600"/>
      <c r="V46" s="600"/>
      <c r="W46" s="600"/>
      <c r="X46" s="600"/>
      <c r="Y46" s="600"/>
    </row>
    <row r="47" spans="1:25" ht="13.5" customHeight="1">
      <c r="A47" s="600"/>
      <c r="B47" s="600"/>
      <c r="C47" s="923"/>
      <c r="D47" s="923"/>
      <c r="E47" s="923"/>
      <c r="F47" s="923"/>
      <c r="G47" s="923"/>
      <c r="H47" s="923"/>
      <c r="I47" s="699"/>
      <c r="J47" s="699"/>
      <c r="K47" s="699"/>
      <c r="L47" s="600"/>
      <c r="M47" s="600"/>
      <c r="N47" s="600"/>
      <c r="O47" s="600"/>
      <c r="P47" s="600"/>
      <c r="Q47" s="600"/>
      <c r="R47" s="600"/>
      <c r="S47" s="600"/>
      <c r="T47" s="600"/>
      <c r="U47" s="600"/>
      <c r="V47" s="600"/>
      <c r="W47" s="600"/>
      <c r="X47" s="600"/>
      <c r="Y47" s="600"/>
    </row>
    <row r="48" spans="1:25">
      <c r="A48" s="600"/>
      <c r="B48" s="600"/>
      <c r="C48" s="600"/>
      <c r="D48" s="600"/>
      <c r="E48" s="600"/>
      <c r="F48" s="600"/>
      <c r="G48" s="600"/>
      <c r="H48" s="600"/>
      <c r="I48" s="600"/>
      <c r="J48" s="600"/>
      <c r="K48" s="321"/>
      <c r="L48" s="600"/>
      <c r="M48" s="600"/>
      <c r="N48" s="600"/>
      <c r="O48" s="600"/>
      <c r="P48" s="600"/>
      <c r="Q48" s="600"/>
      <c r="R48" s="600"/>
      <c r="S48" s="600"/>
      <c r="T48" s="600"/>
      <c r="U48" s="600"/>
      <c r="V48" s="600"/>
      <c r="W48" s="600"/>
      <c r="X48" s="600"/>
      <c r="Y48" s="600"/>
    </row>
    <row r="49" spans="1:25">
      <c r="A49" s="600"/>
      <c r="B49" s="600"/>
      <c r="C49" s="600"/>
      <c r="D49" s="600"/>
      <c r="E49" s="600"/>
      <c r="F49" s="600"/>
      <c r="G49" s="600"/>
      <c r="H49" s="600"/>
      <c r="I49" s="600"/>
      <c r="J49" s="600"/>
      <c r="K49" s="321"/>
      <c r="L49" s="600"/>
      <c r="M49" s="600"/>
      <c r="N49" s="600"/>
      <c r="O49" s="600"/>
      <c r="P49" s="600"/>
      <c r="Q49" s="600"/>
      <c r="R49" s="600"/>
      <c r="S49" s="600"/>
      <c r="T49" s="600"/>
      <c r="U49" s="600"/>
      <c r="V49" s="600"/>
      <c r="W49" s="600"/>
      <c r="X49" s="600"/>
      <c r="Y49" s="600"/>
    </row>
    <row r="50" spans="1:25">
      <c r="A50" s="600"/>
      <c r="B50" s="600"/>
      <c r="C50" s="600"/>
      <c r="D50" s="600"/>
      <c r="E50" s="600"/>
      <c r="F50" s="600"/>
      <c r="G50" s="600"/>
      <c r="H50" s="600"/>
      <c r="I50" s="600"/>
      <c r="J50" s="600"/>
      <c r="K50" s="321"/>
      <c r="L50" s="600"/>
      <c r="M50" s="600"/>
      <c r="N50" s="600"/>
      <c r="O50" s="600"/>
      <c r="P50" s="600"/>
      <c r="Q50" s="600"/>
      <c r="R50" s="600"/>
      <c r="S50" s="600"/>
      <c r="T50" s="600"/>
      <c r="U50" s="600"/>
      <c r="V50" s="600"/>
      <c r="W50" s="600"/>
      <c r="X50" s="600"/>
      <c r="Y50" s="600"/>
    </row>
    <row r="51" spans="1:25">
      <c r="A51" s="600"/>
      <c r="B51" s="600"/>
      <c r="C51" s="600"/>
      <c r="D51" s="600"/>
      <c r="E51" s="600"/>
      <c r="F51" s="600"/>
      <c r="G51" s="600"/>
      <c r="H51" s="600"/>
      <c r="I51" s="600"/>
      <c r="J51" s="600"/>
      <c r="K51" s="321"/>
      <c r="L51" s="600"/>
      <c r="M51" s="600"/>
      <c r="N51" s="600"/>
      <c r="O51" s="600"/>
      <c r="P51" s="600"/>
      <c r="Q51" s="600"/>
      <c r="R51" s="600"/>
      <c r="S51" s="600"/>
      <c r="T51" s="600"/>
      <c r="U51" s="600"/>
      <c r="V51" s="600"/>
      <c r="W51" s="600"/>
      <c r="X51" s="600"/>
      <c r="Y51" s="600"/>
    </row>
  </sheetData>
  <mergeCells count="13">
    <mergeCell ref="X8:X9"/>
    <mergeCell ref="B2:I2"/>
    <mergeCell ref="B8:C8"/>
    <mergeCell ref="G7:J7"/>
    <mergeCell ref="O7:P7"/>
    <mergeCell ref="D3:I3"/>
    <mergeCell ref="D4:I4"/>
    <mergeCell ref="D5:I5"/>
    <mergeCell ref="C45:H47"/>
    <mergeCell ref="K8:K9"/>
    <mergeCell ref="M8:M9"/>
    <mergeCell ref="T8:T9"/>
    <mergeCell ref="V8:V9"/>
  </mergeCells>
  <pageMargins left="0.7" right="0.7" top="0.75" bottom="0.75" header="0.3" footer="0.3"/>
  <pageSetup paperSize="9" scale="46" orientation="portrait" r:id="rId1"/>
  <colBreaks count="1" manualBreakCount="1">
    <brk id="13" min="1" max="4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U44"/>
  <sheetViews>
    <sheetView topLeftCell="K1" workbookViewId="0">
      <selection activeCell="O5" sqref="O5:R5"/>
    </sheetView>
  </sheetViews>
  <sheetFormatPr defaultColWidth="9.140625" defaultRowHeight="14.25"/>
  <cols>
    <col min="1" max="1" width="3.28515625" style="7" customWidth="1"/>
    <col min="2" max="2" width="5" style="7" customWidth="1"/>
    <col min="3" max="3" width="40" style="7" customWidth="1"/>
    <col min="4" max="4" width="20.140625" style="7" customWidth="1"/>
    <col min="5" max="5" width="26.28515625" style="7" customWidth="1"/>
    <col min="6" max="6" width="25.140625" style="7" customWidth="1"/>
    <col min="7" max="7" width="25.85546875" style="7" customWidth="1"/>
    <col min="8" max="8" width="13" style="7" customWidth="1"/>
    <col min="9" max="9" width="24.28515625" style="7" customWidth="1"/>
    <col min="10" max="10" width="13" style="7" customWidth="1"/>
    <col min="11" max="11" width="9.140625" style="7"/>
    <col min="12" max="12" width="24.42578125" style="7" customWidth="1"/>
    <col min="13" max="13" width="16.5703125" style="7" customWidth="1"/>
    <col min="14" max="14" width="9.140625" style="7"/>
    <col min="15" max="15" width="24.42578125" style="7" customWidth="1"/>
    <col min="16" max="16" width="13" style="7" customWidth="1"/>
    <col min="17" max="17" width="24.42578125" style="7" customWidth="1"/>
    <col min="18" max="18" width="13" style="7" customWidth="1"/>
    <col min="19" max="19" width="24.42578125" style="7" customWidth="1"/>
    <col min="20" max="20" width="13" style="7" customWidth="1"/>
    <col min="21" max="16384" width="9.140625" style="7"/>
  </cols>
  <sheetData>
    <row r="1" spans="1:21" ht="15" thickBot="1">
      <c r="A1" s="600"/>
      <c r="B1" s="600"/>
      <c r="C1" s="600"/>
      <c r="D1" s="600"/>
      <c r="E1" s="600"/>
      <c r="F1" s="600"/>
      <c r="G1" s="600"/>
      <c r="H1" s="600"/>
      <c r="I1" s="600"/>
      <c r="J1" s="600"/>
      <c r="K1" s="600"/>
      <c r="L1" s="600"/>
      <c r="M1" s="600"/>
      <c r="N1" s="600"/>
      <c r="O1" s="600"/>
      <c r="P1" s="600"/>
      <c r="Q1" s="600"/>
      <c r="R1" s="600"/>
      <c r="S1" s="600"/>
      <c r="T1" s="600"/>
      <c r="U1" s="600"/>
    </row>
    <row r="2" spans="1:21" ht="15.75" thickBot="1">
      <c r="A2" s="600"/>
      <c r="B2" s="282" t="s">
        <v>484</v>
      </c>
      <c r="C2" s="283"/>
      <c r="D2" s="597"/>
      <c r="E2" s="283"/>
      <c r="F2" s="283"/>
      <c r="G2" s="283"/>
      <c r="H2" s="283"/>
      <c r="I2" s="284"/>
      <c r="J2" s="600"/>
      <c r="K2" s="600"/>
      <c r="L2" s="600"/>
      <c r="M2" s="600"/>
      <c r="N2" s="600"/>
      <c r="O2" s="600"/>
      <c r="P2" s="600"/>
      <c r="Q2" s="600"/>
      <c r="R2" s="600"/>
      <c r="S2" s="600"/>
      <c r="T2" s="600"/>
      <c r="U2" s="600"/>
    </row>
    <row r="3" spans="1:21" ht="15">
      <c r="A3" s="600"/>
      <c r="B3" s="935" t="s">
        <v>1</v>
      </c>
      <c r="C3" s="936"/>
      <c r="D3" s="930" t="str">
        <f>Instructions!C2</f>
        <v>(COMPANY NAME)</v>
      </c>
      <c r="E3" s="931"/>
      <c r="F3" s="931"/>
      <c r="G3" s="931"/>
      <c r="H3" s="931"/>
      <c r="I3" s="932"/>
      <c r="J3" s="600"/>
      <c r="K3" s="600"/>
      <c r="L3" s="600"/>
      <c r="M3" s="600"/>
      <c r="N3" s="600"/>
      <c r="O3" s="600"/>
      <c r="P3" s="600"/>
      <c r="Q3" s="600"/>
      <c r="R3" s="600"/>
      <c r="S3" s="600"/>
      <c r="T3" s="600"/>
      <c r="U3" s="600"/>
    </row>
    <row r="4" spans="1:21" ht="15">
      <c r="A4" s="600"/>
      <c r="B4" s="937" t="s">
        <v>2</v>
      </c>
      <c r="C4" s="938"/>
      <c r="D4" s="933" t="str">
        <f>Instructions!C3</f>
        <v>DD MM YY (e.g. 30 September 2020)</v>
      </c>
      <c r="E4" s="861"/>
      <c r="F4" s="861"/>
      <c r="G4" s="861"/>
      <c r="H4" s="861"/>
      <c r="I4" s="862"/>
      <c r="J4" s="600"/>
      <c r="K4" s="600"/>
      <c r="L4" s="600"/>
      <c r="M4" s="600"/>
      <c r="N4" s="600"/>
      <c r="O4" s="600"/>
      <c r="P4" s="600"/>
      <c r="Q4" s="600"/>
      <c r="R4" s="600"/>
      <c r="S4" s="600"/>
      <c r="T4" s="600"/>
      <c r="U4" s="600"/>
    </row>
    <row r="5" spans="1:21" ht="15.75" thickBot="1">
      <c r="A5" s="600"/>
      <c r="B5" s="939" t="s">
        <v>3</v>
      </c>
      <c r="C5" s="940"/>
      <c r="D5" s="863" t="str">
        <f>Instructions!C4</f>
        <v>(e.g. 3rd Quarter)</v>
      </c>
      <c r="E5" s="934"/>
      <c r="F5" s="934"/>
      <c r="G5" s="934"/>
      <c r="H5" s="934"/>
      <c r="I5" s="865"/>
      <c r="J5" s="600"/>
      <c r="K5" s="600"/>
      <c r="L5" s="600"/>
      <c r="M5" s="600"/>
      <c r="N5" s="600"/>
      <c r="O5" s="777" t="s">
        <v>902</v>
      </c>
      <c r="P5" s="779"/>
      <c r="Q5" s="779"/>
      <c r="R5" s="779"/>
      <c r="S5" s="600"/>
      <c r="T5" s="600"/>
      <c r="U5" s="600"/>
    </row>
    <row r="6" spans="1:21" ht="15.75" thickBot="1">
      <c r="A6" s="600"/>
      <c r="B6" s="191"/>
      <c r="C6" s="600"/>
      <c r="D6" s="600"/>
      <c r="E6" s="600"/>
      <c r="F6" s="600"/>
      <c r="G6" s="600"/>
      <c r="H6" s="600"/>
      <c r="I6" s="600"/>
      <c r="J6" s="600"/>
      <c r="K6" s="600"/>
      <c r="L6" s="600"/>
      <c r="M6" s="600"/>
      <c r="N6" s="600"/>
      <c r="O6" s="600"/>
      <c r="P6" s="600"/>
      <c r="Q6" s="600"/>
      <c r="R6" s="600"/>
      <c r="S6" s="600"/>
      <c r="T6" s="600"/>
      <c r="U6" s="600"/>
    </row>
    <row r="7" spans="1:21" ht="15.75" thickBot="1">
      <c r="A7" s="600"/>
      <c r="B7" s="192"/>
      <c r="C7" s="193"/>
      <c r="D7" s="599"/>
      <c r="E7" s="914" t="s">
        <v>477</v>
      </c>
      <c r="F7" s="915"/>
      <c r="G7" s="916"/>
      <c r="H7" s="194"/>
      <c r="I7" s="194"/>
      <c r="J7" s="194"/>
      <c r="K7" s="195"/>
      <c r="L7" s="917" t="s">
        <v>6</v>
      </c>
      <c r="M7" s="918"/>
      <c r="N7" s="600"/>
      <c r="O7" s="600"/>
      <c r="P7" s="600"/>
      <c r="Q7" s="600"/>
      <c r="R7" s="600"/>
      <c r="S7" s="592"/>
      <c r="T7" s="592"/>
      <c r="U7" s="600"/>
    </row>
    <row r="8" spans="1:21" ht="30">
      <c r="A8" s="600"/>
      <c r="B8" s="928" t="s">
        <v>485</v>
      </c>
      <c r="C8" s="929"/>
      <c r="D8" s="706" t="s">
        <v>845</v>
      </c>
      <c r="E8" s="706" t="s">
        <v>545</v>
      </c>
      <c r="F8" s="122" t="s">
        <v>547</v>
      </c>
      <c r="G8" s="706" t="s">
        <v>486</v>
      </c>
      <c r="H8" s="909" t="s">
        <v>891</v>
      </c>
      <c r="I8" s="108" t="str">
        <f>'OTHER ASSETS'!L8</f>
        <v xml:space="preserve">DD MM YYYY </v>
      </c>
      <c r="J8" s="909" t="s">
        <v>891</v>
      </c>
      <c r="K8" s="196"/>
      <c r="L8" s="109" t="s">
        <v>11</v>
      </c>
      <c r="M8" s="110" t="s">
        <v>12</v>
      </c>
      <c r="N8" s="600"/>
      <c r="O8" s="106" t="str">
        <f>'OTHER ASSETS'!S8</f>
        <v>DD MM YYY</v>
      </c>
      <c r="P8" s="909" t="s">
        <v>891</v>
      </c>
      <c r="Q8" s="106" t="str">
        <f>'OTHER ASSETS'!U8</f>
        <v>DD MM YYY</v>
      </c>
      <c r="R8" s="909" t="s">
        <v>891</v>
      </c>
      <c r="S8" s="106" t="str">
        <f>'OTHER ASSETS'!W8</f>
        <v>DD MM YYY</v>
      </c>
      <c r="T8" s="909" t="s">
        <v>891</v>
      </c>
      <c r="U8" s="600"/>
    </row>
    <row r="9" spans="1:21" ht="30.75" thickBot="1">
      <c r="A9" s="600"/>
      <c r="B9" s="124"/>
      <c r="C9" s="125"/>
      <c r="D9" s="707" t="s">
        <v>849</v>
      </c>
      <c r="E9" s="111" t="s">
        <v>304</v>
      </c>
      <c r="F9" s="126" t="s">
        <v>14</v>
      </c>
      <c r="G9" s="111" t="s">
        <v>487</v>
      </c>
      <c r="H9" s="910"/>
      <c r="I9" s="114" t="s">
        <v>16</v>
      </c>
      <c r="J9" s="910"/>
      <c r="K9" s="197"/>
      <c r="L9" s="112" t="s">
        <v>488</v>
      </c>
      <c r="M9" s="113" t="s">
        <v>489</v>
      </c>
      <c r="N9" s="600"/>
      <c r="O9" s="111" t="s">
        <v>490</v>
      </c>
      <c r="P9" s="910"/>
      <c r="Q9" s="111" t="s">
        <v>481</v>
      </c>
      <c r="R9" s="910"/>
      <c r="S9" s="111" t="s">
        <v>21</v>
      </c>
      <c r="T9" s="910"/>
      <c r="U9" s="600"/>
    </row>
    <row r="10" spans="1:21" ht="15">
      <c r="A10" s="600"/>
      <c r="B10" s="8">
        <v>1</v>
      </c>
      <c r="C10" s="9"/>
      <c r="D10" s="596"/>
      <c r="E10" s="10">
        <v>0</v>
      </c>
      <c r="F10" s="10">
        <v>0</v>
      </c>
      <c r="G10" s="35">
        <f>E10+F10</f>
        <v>0</v>
      </c>
      <c r="H10" s="578">
        <f>IFERROR(G10/$G$40,0)</f>
        <v>0</v>
      </c>
      <c r="I10" s="10">
        <v>0</v>
      </c>
      <c r="J10" s="578">
        <f>IFERROR(I10/$I$40,0)</f>
        <v>0</v>
      </c>
      <c r="K10" s="600"/>
      <c r="L10" s="12">
        <f>G10-I10</f>
        <v>0</v>
      </c>
      <c r="M10" s="577">
        <f>IFERROR(L10/I10,0)</f>
        <v>0</v>
      </c>
      <c r="N10" s="600"/>
      <c r="O10" s="10">
        <v>0</v>
      </c>
      <c r="P10" s="578">
        <f>IFERROR(O10/$O$40,0)</f>
        <v>0</v>
      </c>
      <c r="Q10" s="10">
        <v>0</v>
      </c>
      <c r="R10" s="578">
        <f>IFERROR(Q10/$Q$40,0)</f>
        <v>0</v>
      </c>
      <c r="S10" s="10">
        <v>0</v>
      </c>
      <c r="T10" s="578">
        <f>IFERROR(S10/$S$40,0)</f>
        <v>0</v>
      </c>
      <c r="U10" s="600"/>
    </row>
    <row r="11" spans="1:21" ht="15">
      <c r="A11" s="600"/>
      <c r="B11" s="14">
        <v>2</v>
      </c>
      <c r="C11" s="15"/>
      <c r="D11" s="15"/>
      <c r="E11" s="16">
        <v>0</v>
      </c>
      <c r="F11" s="16">
        <v>0</v>
      </c>
      <c r="G11" s="35">
        <f t="shared" ref="G11:G38" si="0">E11+F11</f>
        <v>0</v>
      </c>
      <c r="H11" s="578">
        <f t="shared" ref="H11:H40" si="1">IFERROR(G11/$G$40,0)</f>
        <v>0</v>
      </c>
      <c r="I11" s="16">
        <v>0</v>
      </c>
      <c r="J11" s="578">
        <f t="shared" ref="J11:J40" si="2">IFERROR(I11/$I$40,0)</f>
        <v>0</v>
      </c>
      <c r="K11" s="600"/>
      <c r="L11" s="18">
        <f t="shared" ref="L11:L38" si="3">G11-I11</f>
        <v>0</v>
      </c>
      <c r="M11" s="578">
        <f t="shared" ref="M11:M38" si="4">IFERROR(L11/I11,0)</f>
        <v>0</v>
      </c>
      <c r="N11" s="600"/>
      <c r="O11" s="16">
        <v>0</v>
      </c>
      <c r="P11" s="578">
        <f>IFERROR(O11/$O$40,0)</f>
        <v>0</v>
      </c>
      <c r="Q11" s="16">
        <v>0</v>
      </c>
      <c r="R11" s="578">
        <f>IFERROR(Q11/$Q$40,0)</f>
        <v>0</v>
      </c>
      <c r="S11" s="16">
        <v>0</v>
      </c>
      <c r="T11" s="578">
        <f t="shared" ref="T11:T40" si="5">IFERROR(S11/$S$40,0)</f>
        <v>0</v>
      </c>
      <c r="U11" s="600"/>
    </row>
    <row r="12" spans="1:21" ht="15">
      <c r="A12" s="600"/>
      <c r="B12" s="14">
        <v>3</v>
      </c>
      <c r="C12" s="15"/>
      <c r="D12" s="15"/>
      <c r="E12" s="16">
        <v>0</v>
      </c>
      <c r="F12" s="16">
        <v>0</v>
      </c>
      <c r="G12" s="35">
        <f t="shared" si="0"/>
        <v>0</v>
      </c>
      <c r="H12" s="578">
        <f t="shared" si="1"/>
        <v>0</v>
      </c>
      <c r="I12" s="16">
        <v>0</v>
      </c>
      <c r="J12" s="578">
        <f t="shared" si="2"/>
        <v>0</v>
      </c>
      <c r="K12" s="600"/>
      <c r="L12" s="18">
        <f t="shared" si="3"/>
        <v>0</v>
      </c>
      <c r="M12" s="578">
        <f t="shared" si="4"/>
        <v>0</v>
      </c>
      <c r="N12" s="600"/>
      <c r="O12" s="16">
        <v>0</v>
      </c>
      <c r="P12" s="578">
        <f>IFERROR(O12/$O$40,0)</f>
        <v>0</v>
      </c>
      <c r="Q12" s="16">
        <v>0</v>
      </c>
      <c r="R12" s="578">
        <f t="shared" ref="R12:R40" si="6">IFERROR(Q12/$Q$40,0)</f>
        <v>0</v>
      </c>
      <c r="S12" s="16">
        <v>0</v>
      </c>
      <c r="T12" s="578">
        <f t="shared" si="5"/>
        <v>0</v>
      </c>
      <c r="U12" s="600"/>
    </row>
    <row r="13" spans="1:21" ht="15">
      <c r="A13" s="600"/>
      <c r="B13" s="14">
        <v>4</v>
      </c>
      <c r="C13" s="15"/>
      <c r="D13" s="15"/>
      <c r="E13" s="16">
        <v>0</v>
      </c>
      <c r="F13" s="16">
        <v>0</v>
      </c>
      <c r="G13" s="35">
        <f t="shared" si="0"/>
        <v>0</v>
      </c>
      <c r="H13" s="578">
        <f t="shared" si="1"/>
        <v>0</v>
      </c>
      <c r="I13" s="16">
        <v>0</v>
      </c>
      <c r="J13" s="578">
        <f t="shared" si="2"/>
        <v>0</v>
      </c>
      <c r="K13" s="600"/>
      <c r="L13" s="18">
        <f t="shared" si="3"/>
        <v>0</v>
      </c>
      <c r="M13" s="578">
        <f t="shared" si="4"/>
        <v>0</v>
      </c>
      <c r="N13" s="600"/>
      <c r="O13" s="16">
        <v>0</v>
      </c>
      <c r="P13" s="578">
        <f>IFERROR(O13/$O$40,0)</f>
        <v>0</v>
      </c>
      <c r="Q13" s="16">
        <v>0</v>
      </c>
      <c r="R13" s="578">
        <f t="shared" si="6"/>
        <v>0</v>
      </c>
      <c r="S13" s="16">
        <v>0</v>
      </c>
      <c r="T13" s="578">
        <f t="shared" si="5"/>
        <v>0</v>
      </c>
      <c r="U13" s="600"/>
    </row>
    <row r="14" spans="1:21" ht="15">
      <c r="A14" s="600"/>
      <c r="B14" s="14">
        <v>5</v>
      </c>
      <c r="C14" s="15"/>
      <c r="D14" s="15"/>
      <c r="E14" s="16">
        <v>0</v>
      </c>
      <c r="F14" s="16">
        <v>0</v>
      </c>
      <c r="G14" s="35">
        <f t="shared" si="0"/>
        <v>0</v>
      </c>
      <c r="H14" s="578">
        <f t="shared" si="1"/>
        <v>0</v>
      </c>
      <c r="I14" s="16">
        <v>0</v>
      </c>
      <c r="J14" s="578">
        <f t="shared" si="2"/>
        <v>0</v>
      </c>
      <c r="K14" s="600"/>
      <c r="L14" s="18">
        <f t="shared" si="3"/>
        <v>0</v>
      </c>
      <c r="M14" s="578">
        <f t="shared" si="4"/>
        <v>0</v>
      </c>
      <c r="N14" s="600"/>
      <c r="O14" s="16">
        <v>0</v>
      </c>
      <c r="P14" s="578">
        <f t="shared" ref="P14:P40" si="7">IFERROR(O14/$O$40,0)</f>
        <v>0</v>
      </c>
      <c r="Q14" s="16">
        <v>0</v>
      </c>
      <c r="R14" s="578">
        <f t="shared" si="6"/>
        <v>0</v>
      </c>
      <c r="S14" s="16">
        <v>0</v>
      </c>
      <c r="T14" s="578">
        <f t="shared" si="5"/>
        <v>0</v>
      </c>
      <c r="U14" s="600"/>
    </row>
    <row r="15" spans="1:21" ht="15">
      <c r="A15" s="600"/>
      <c r="B15" s="14">
        <v>6</v>
      </c>
      <c r="C15" s="15"/>
      <c r="D15" s="15"/>
      <c r="E15" s="16">
        <v>0</v>
      </c>
      <c r="F15" s="16">
        <v>0</v>
      </c>
      <c r="G15" s="35">
        <f t="shared" si="0"/>
        <v>0</v>
      </c>
      <c r="H15" s="578">
        <f t="shared" si="1"/>
        <v>0</v>
      </c>
      <c r="I15" s="16">
        <v>0</v>
      </c>
      <c r="J15" s="578">
        <f t="shared" si="2"/>
        <v>0</v>
      </c>
      <c r="K15" s="600"/>
      <c r="L15" s="18">
        <f t="shared" si="3"/>
        <v>0</v>
      </c>
      <c r="M15" s="578">
        <f t="shared" si="4"/>
        <v>0</v>
      </c>
      <c r="N15" s="600"/>
      <c r="O15" s="16">
        <v>0</v>
      </c>
      <c r="P15" s="578">
        <f t="shared" si="7"/>
        <v>0</v>
      </c>
      <c r="Q15" s="16">
        <v>0</v>
      </c>
      <c r="R15" s="578">
        <f t="shared" si="6"/>
        <v>0</v>
      </c>
      <c r="S15" s="16">
        <v>0</v>
      </c>
      <c r="T15" s="578">
        <f t="shared" si="5"/>
        <v>0</v>
      </c>
      <c r="U15" s="600"/>
    </row>
    <row r="16" spans="1:21" ht="15">
      <c r="A16" s="600"/>
      <c r="B16" s="14">
        <v>7</v>
      </c>
      <c r="C16" s="15"/>
      <c r="D16" s="595">
        <f>IFERROR(E16/$E$40,0)</f>
        <v>0</v>
      </c>
      <c r="E16" s="16">
        <v>0</v>
      </c>
      <c r="F16" s="16">
        <v>0</v>
      </c>
      <c r="G16" s="35">
        <f t="shared" si="0"/>
        <v>0</v>
      </c>
      <c r="H16" s="578">
        <f t="shared" si="1"/>
        <v>0</v>
      </c>
      <c r="I16" s="16">
        <v>0</v>
      </c>
      <c r="J16" s="578">
        <f t="shared" si="2"/>
        <v>0</v>
      </c>
      <c r="K16" s="600"/>
      <c r="L16" s="18">
        <f t="shared" si="3"/>
        <v>0</v>
      </c>
      <c r="M16" s="578">
        <f t="shared" si="4"/>
        <v>0</v>
      </c>
      <c r="N16" s="600"/>
      <c r="O16" s="16">
        <v>0</v>
      </c>
      <c r="P16" s="578">
        <f t="shared" si="7"/>
        <v>0</v>
      </c>
      <c r="Q16" s="16">
        <v>0</v>
      </c>
      <c r="R16" s="578">
        <f t="shared" si="6"/>
        <v>0</v>
      </c>
      <c r="S16" s="16">
        <v>0</v>
      </c>
      <c r="T16" s="578">
        <f t="shared" si="5"/>
        <v>0</v>
      </c>
      <c r="U16" s="600"/>
    </row>
    <row r="17" spans="1:21" ht="15">
      <c r="A17" s="600"/>
      <c r="B17" s="14">
        <v>8</v>
      </c>
      <c r="C17" s="15"/>
      <c r="D17" s="595">
        <f t="shared" ref="D17:D39" si="8">IFERROR(E17/$E$40,0)</f>
        <v>0</v>
      </c>
      <c r="E17" s="16">
        <v>0</v>
      </c>
      <c r="F17" s="16">
        <v>0</v>
      </c>
      <c r="G17" s="35">
        <f t="shared" si="0"/>
        <v>0</v>
      </c>
      <c r="H17" s="578">
        <f t="shared" si="1"/>
        <v>0</v>
      </c>
      <c r="I17" s="16">
        <v>0</v>
      </c>
      <c r="J17" s="578">
        <f t="shared" si="2"/>
        <v>0</v>
      </c>
      <c r="K17" s="600"/>
      <c r="L17" s="18">
        <f t="shared" si="3"/>
        <v>0</v>
      </c>
      <c r="M17" s="578">
        <f t="shared" si="4"/>
        <v>0</v>
      </c>
      <c r="N17" s="600"/>
      <c r="O17" s="16">
        <v>0</v>
      </c>
      <c r="P17" s="578">
        <f t="shared" si="7"/>
        <v>0</v>
      </c>
      <c r="Q17" s="16">
        <v>0</v>
      </c>
      <c r="R17" s="578">
        <f t="shared" si="6"/>
        <v>0</v>
      </c>
      <c r="S17" s="16">
        <v>0</v>
      </c>
      <c r="T17" s="578">
        <f t="shared" si="5"/>
        <v>0</v>
      </c>
      <c r="U17" s="600"/>
    </row>
    <row r="18" spans="1:21" ht="15">
      <c r="A18" s="600"/>
      <c r="B18" s="14">
        <v>9</v>
      </c>
      <c r="C18" s="15"/>
      <c r="D18" s="595">
        <f t="shared" si="8"/>
        <v>0</v>
      </c>
      <c r="E18" s="16">
        <v>0</v>
      </c>
      <c r="F18" s="16">
        <v>0</v>
      </c>
      <c r="G18" s="35">
        <f t="shared" si="0"/>
        <v>0</v>
      </c>
      <c r="H18" s="578">
        <f t="shared" si="1"/>
        <v>0</v>
      </c>
      <c r="I18" s="16">
        <v>0</v>
      </c>
      <c r="J18" s="578">
        <f t="shared" si="2"/>
        <v>0</v>
      </c>
      <c r="K18" s="600"/>
      <c r="L18" s="18">
        <f t="shared" si="3"/>
        <v>0</v>
      </c>
      <c r="M18" s="578">
        <f t="shared" si="4"/>
        <v>0</v>
      </c>
      <c r="N18" s="600"/>
      <c r="O18" s="16">
        <v>0</v>
      </c>
      <c r="P18" s="578">
        <f t="shared" si="7"/>
        <v>0</v>
      </c>
      <c r="Q18" s="16">
        <v>0</v>
      </c>
      <c r="R18" s="578">
        <f t="shared" si="6"/>
        <v>0</v>
      </c>
      <c r="S18" s="16">
        <v>0</v>
      </c>
      <c r="T18" s="578">
        <f t="shared" si="5"/>
        <v>0</v>
      </c>
      <c r="U18" s="600"/>
    </row>
    <row r="19" spans="1:21" ht="15">
      <c r="A19" s="600"/>
      <c r="B19" s="14">
        <v>10</v>
      </c>
      <c r="C19" s="15"/>
      <c r="D19" s="595">
        <f t="shared" si="8"/>
        <v>0</v>
      </c>
      <c r="E19" s="16">
        <v>0</v>
      </c>
      <c r="F19" s="16">
        <v>0</v>
      </c>
      <c r="G19" s="35">
        <f t="shared" si="0"/>
        <v>0</v>
      </c>
      <c r="H19" s="578">
        <f t="shared" si="1"/>
        <v>0</v>
      </c>
      <c r="I19" s="16">
        <v>0</v>
      </c>
      <c r="J19" s="578">
        <f t="shared" si="2"/>
        <v>0</v>
      </c>
      <c r="K19" s="600"/>
      <c r="L19" s="18">
        <f t="shared" si="3"/>
        <v>0</v>
      </c>
      <c r="M19" s="578">
        <f t="shared" si="4"/>
        <v>0</v>
      </c>
      <c r="N19" s="600"/>
      <c r="O19" s="16">
        <v>0</v>
      </c>
      <c r="P19" s="578">
        <f t="shared" si="7"/>
        <v>0</v>
      </c>
      <c r="Q19" s="16">
        <v>0</v>
      </c>
      <c r="R19" s="578">
        <f t="shared" si="6"/>
        <v>0</v>
      </c>
      <c r="S19" s="16">
        <v>0</v>
      </c>
      <c r="T19" s="578">
        <f t="shared" si="5"/>
        <v>0</v>
      </c>
      <c r="U19" s="600"/>
    </row>
    <row r="20" spans="1:21" ht="15">
      <c r="A20" s="600"/>
      <c r="B20" s="14">
        <v>11</v>
      </c>
      <c r="C20" s="15"/>
      <c r="D20" s="595">
        <f t="shared" si="8"/>
        <v>0</v>
      </c>
      <c r="E20" s="16">
        <v>0</v>
      </c>
      <c r="F20" s="16">
        <v>0</v>
      </c>
      <c r="G20" s="35">
        <f t="shared" si="0"/>
        <v>0</v>
      </c>
      <c r="H20" s="578">
        <f>IFERROR(G20/$G$40,0)</f>
        <v>0</v>
      </c>
      <c r="I20" s="16">
        <v>0</v>
      </c>
      <c r="J20" s="578">
        <f t="shared" si="2"/>
        <v>0</v>
      </c>
      <c r="K20" s="600"/>
      <c r="L20" s="18">
        <f t="shared" si="3"/>
        <v>0</v>
      </c>
      <c r="M20" s="578">
        <f t="shared" si="4"/>
        <v>0</v>
      </c>
      <c r="N20" s="600"/>
      <c r="O20" s="16">
        <v>0</v>
      </c>
      <c r="P20" s="578">
        <f t="shared" si="7"/>
        <v>0</v>
      </c>
      <c r="Q20" s="16">
        <v>0</v>
      </c>
      <c r="R20" s="578">
        <f t="shared" si="6"/>
        <v>0</v>
      </c>
      <c r="S20" s="16">
        <v>0</v>
      </c>
      <c r="T20" s="578">
        <f t="shared" si="5"/>
        <v>0</v>
      </c>
      <c r="U20" s="600"/>
    </row>
    <row r="21" spans="1:21" ht="15">
      <c r="A21" s="600"/>
      <c r="B21" s="14">
        <v>12</v>
      </c>
      <c r="C21" s="15"/>
      <c r="D21" s="595">
        <f t="shared" si="8"/>
        <v>0</v>
      </c>
      <c r="E21" s="16">
        <v>0</v>
      </c>
      <c r="F21" s="16">
        <v>0</v>
      </c>
      <c r="G21" s="35">
        <f t="shared" si="0"/>
        <v>0</v>
      </c>
      <c r="H21" s="578">
        <f>IFERROR(G21/$G$40,0)</f>
        <v>0</v>
      </c>
      <c r="I21" s="16">
        <v>0</v>
      </c>
      <c r="J21" s="578">
        <f t="shared" si="2"/>
        <v>0</v>
      </c>
      <c r="K21" s="600"/>
      <c r="L21" s="18">
        <f t="shared" si="3"/>
        <v>0</v>
      </c>
      <c r="M21" s="578">
        <f t="shared" si="4"/>
        <v>0</v>
      </c>
      <c r="N21" s="600"/>
      <c r="O21" s="16">
        <v>0</v>
      </c>
      <c r="P21" s="578">
        <f t="shared" si="7"/>
        <v>0</v>
      </c>
      <c r="Q21" s="16">
        <v>0</v>
      </c>
      <c r="R21" s="578">
        <f t="shared" si="6"/>
        <v>0</v>
      </c>
      <c r="S21" s="16">
        <v>0</v>
      </c>
      <c r="T21" s="578">
        <f t="shared" si="5"/>
        <v>0</v>
      </c>
      <c r="U21" s="600"/>
    </row>
    <row r="22" spans="1:21" ht="15">
      <c r="A22" s="600"/>
      <c r="B22" s="14">
        <v>13</v>
      </c>
      <c r="C22" s="15"/>
      <c r="D22" s="595">
        <f t="shared" si="8"/>
        <v>0</v>
      </c>
      <c r="E22" s="16">
        <v>0</v>
      </c>
      <c r="F22" s="16">
        <v>0</v>
      </c>
      <c r="G22" s="35">
        <f t="shared" si="0"/>
        <v>0</v>
      </c>
      <c r="H22" s="578">
        <f>IFERROR(G22/$G$40,0)</f>
        <v>0</v>
      </c>
      <c r="I22" s="16">
        <v>0</v>
      </c>
      <c r="J22" s="578">
        <f t="shared" si="2"/>
        <v>0</v>
      </c>
      <c r="K22" s="600"/>
      <c r="L22" s="18">
        <f t="shared" si="3"/>
        <v>0</v>
      </c>
      <c r="M22" s="578">
        <f t="shared" si="4"/>
        <v>0</v>
      </c>
      <c r="N22" s="600"/>
      <c r="O22" s="16">
        <v>0</v>
      </c>
      <c r="P22" s="578">
        <f t="shared" si="7"/>
        <v>0</v>
      </c>
      <c r="Q22" s="16">
        <v>0</v>
      </c>
      <c r="R22" s="578">
        <f t="shared" si="6"/>
        <v>0</v>
      </c>
      <c r="S22" s="16">
        <v>0</v>
      </c>
      <c r="T22" s="578">
        <f t="shared" si="5"/>
        <v>0</v>
      </c>
      <c r="U22" s="600"/>
    </row>
    <row r="23" spans="1:21" ht="15">
      <c r="A23" s="600"/>
      <c r="B23" s="14">
        <v>14</v>
      </c>
      <c r="C23" s="15"/>
      <c r="D23" s="595">
        <f t="shared" si="8"/>
        <v>0</v>
      </c>
      <c r="E23" s="16">
        <v>0</v>
      </c>
      <c r="F23" s="16">
        <v>0</v>
      </c>
      <c r="G23" s="35">
        <f t="shared" si="0"/>
        <v>0</v>
      </c>
      <c r="H23" s="578">
        <f t="shared" si="1"/>
        <v>0</v>
      </c>
      <c r="I23" s="16">
        <v>0</v>
      </c>
      <c r="J23" s="578">
        <f>IFERROR(I23/$I$40,0)</f>
        <v>0</v>
      </c>
      <c r="K23" s="600"/>
      <c r="L23" s="18">
        <f t="shared" si="3"/>
        <v>0</v>
      </c>
      <c r="M23" s="578">
        <f t="shared" si="4"/>
        <v>0</v>
      </c>
      <c r="N23" s="600"/>
      <c r="O23" s="16">
        <v>0</v>
      </c>
      <c r="P23" s="578">
        <f t="shared" si="7"/>
        <v>0</v>
      </c>
      <c r="Q23" s="16">
        <v>0</v>
      </c>
      <c r="R23" s="578">
        <f t="shared" si="6"/>
        <v>0</v>
      </c>
      <c r="S23" s="16">
        <v>0</v>
      </c>
      <c r="T23" s="578">
        <f t="shared" si="5"/>
        <v>0</v>
      </c>
      <c r="U23" s="600"/>
    </row>
    <row r="24" spans="1:21" ht="15">
      <c r="A24" s="600"/>
      <c r="B24" s="14">
        <v>15</v>
      </c>
      <c r="C24" s="15"/>
      <c r="D24" s="595">
        <f t="shared" si="8"/>
        <v>0</v>
      </c>
      <c r="E24" s="16">
        <v>0</v>
      </c>
      <c r="F24" s="16">
        <v>0</v>
      </c>
      <c r="G24" s="35">
        <f t="shared" si="0"/>
        <v>0</v>
      </c>
      <c r="H24" s="578">
        <f t="shared" si="1"/>
        <v>0</v>
      </c>
      <c r="I24" s="16">
        <v>0</v>
      </c>
      <c r="J24" s="578">
        <f t="shared" si="2"/>
        <v>0</v>
      </c>
      <c r="K24" s="600"/>
      <c r="L24" s="18">
        <f t="shared" si="3"/>
        <v>0</v>
      </c>
      <c r="M24" s="578">
        <f t="shared" si="4"/>
        <v>0</v>
      </c>
      <c r="N24" s="600"/>
      <c r="O24" s="16">
        <v>0</v>
      </c>
      <c r="P24" s="578">
        <f t="shared" si="7"/>
        <v>0</v>
      </c>
      <c r="Q24" s="16">
        <v>0</v>
      </c>
      <c r="R24" s="578">
        <f t="shared" si="6"/>
        <v>0</v>
      </c>
      <c r="S24" s="16">
        <v>0</v>
      </c>
      <c r="T24" s="578">
        <f t="shared" si="5"/>
        <v>0</v>
      </c>
      <c r="U24" s="600"/>
    </row>
    <row r="25" spans="1:21" ht="15">
      <c r="A25" s="600"/>
      <c r="B25" s="14">
        <v>16</v>
      </c>
      <c r="C25" s="15"/>
      <c r="D25" s="595">
        <f t="shared" si="8"/>
        <v>0</v>
      </c>
      <c r="E25" s="16">
        <v>0</v>
      </c>
      <c r="F25" s="16">
        <v>0</v>
      </c>
      <c r="G25" s="35">
        <f t="shared" si="0"/>
        <v>0</v>
      </c>
      <c r="H25" s="578">
        <f t="shared" si="1"/>
        <v>0</v>
      </c>
      <c r="I25" s="16">
        <v>0</v>
      </c>
      <c r="J25" s="578">
        <f t="shared" si="2"/>
        <v>0</v>
      </c>
      <c r="K25" s="600"/>
      <c r="L25" s="18">
        <f t="shared" si="3"/>
        <v>0</v>
      </c>
      <c r="M25" s="578">
        <f t="shared" si="4"/>
        <v>0</v>
      </c>
      <c r="N25" s="600"/>
      <c r="O25" s="16">
        <v>0</v>
      </c>
      <c r="P25" s="578">
        <f>IFERROR(O25/$O$40,0)</f>
        <v>0</v>
      </c>
      <c r="Q25" s="16">
        <v>0</v>
      </c>
      <c r="R25" s="578">
        <f t="shared" si="6"/>
        <v>0</v>
      </c>
      <c r="S25" s="16">
        <v>0</v>
      </c>
      <c r="T25" s="578">
        <f t="shared" si="5"/>
        <v>0</v>
      </c>
      <c r="U25" s="600"/>
    </row>
    <row r="26" spans="1:21" ht="15">
      <c r="A26" s="600"/>
      <c r="B26" s="14">
        <v>17</v>
      </c>
      <c r="C26" s="15"/>
      <c r="D26" s="595">
        <f t="shared" si="8"/>
        <v>0</v>
      </c>
      <c r="E26" s="16">
        <v>0</v>
      </c>
      <c r="F26" s="16">
        <v>0</v>
      </c>
      <c r="G26" s="35">
        <f t="shared" si="0"/>
        <v>0</v>
      </c>
      <c r="H26" s="578">
        <f t="shared" si="1"/>
        <v>0</v>
      </c>
      <c r="I26" s="16">
        <v>0</v>
      </c>
      <c r="J26" s="578">
        <f t="shared" si="2"/>
        <v>0</v>
      </c>
      <c r="K26" s="600"/>
      <c r="L26" s="18">
        <f t="shared" si="3"/>
        <v>0</v>
      </c>
      <c r="M26" s="578">
        <f t="shared" si="4"/>
        <v>0</v>
      </c>
      <c r="N26" s="600"/>
      <c r="O26" s="16">
        <v>0</v>
      </c>
      <c r="P26" s="578">
        <f t="shared" si="7"/>
        <v>0</v>
      </c>
      <c r="Q26" s="16">
        <v>0</v>
      </c>
      <c r="R26" s="578">
        <f t="shared" si="6"/>
        <v>0</v>
      </c>
      <c r="S26" s="16">
        <v>0</v>
      </c>
      <c r="T26" s="578">
        <f t="shared" si="5"/>
        <v>0</v>
      </c>
      <c r="U26" s="600"/>
    </row>
    <row r="27" spans="1:21" ht="15">
      <c r="A27" s="600"/>
      <c r="B27" s="14">
        <v>18</v>
      </c>
      <c r="C27" s="15"/>
      <c r="D27" s="595">
        <f t="shared" si="8"/>
        <v>0</v>
      </c>
      <c r="E27" s="16">
        <v>0</v>
      </c>
      <c r="F27" s="16">
        <v>0</v>
      </c>
      <c r="G27" s="35">
        <f t="shared" si="0"/>
        <v>0</v>
      </c>
      <c r="H27" s="578">
        <f t="shared" si="1"/>
        <v>0</v>
      </c>
      <c r="I27" s="16">
        <v>0</v>
      </c>
      <c r="J27" s="578">
        <f t="shared" si="2"/>
        <v>0</v>
      </c>
      <c r="K27" s="600"/>
      <c r="L27" s="18">
        <f t="shared" si="3"/>
        <v>0</v>
      </c>
      <c r="M27" s="578">
        <f t="shared" si="4"/>
        <v>0</v>
      </c>
      <c r="N27" s="600"/>
      <c r="O27" s="16">
        <v>0</v>
      </c>
      <c r="P27" s="578">
        <f t="shared" si="7"/>
        <v>0</v>
      </c>
      <c r="Q27" s="16">
        <v>0</v>
      </c>
      <c r="R27" s="578">
        <f>IFERROR(Q27/$Q$40,0)</f>
        <v>0</v>
      </c>
      <c r="S27" s="16">
        <v>0</v>
      </c>
      <c r="T27" s="578">
        <f t="shared" si="5"/>
        <v>0</v>
      </c>
      <c r="U27" s="600"/>
    </row>
    <row r="28" spans="1:21" ht="15">
      <c r="A28" s="600"/>
      <c r="B28" s="14">
        <v>19</v>
      </c>
      <c r="C28" s="15"/>
      <c r="D28" s="595">
        <f t="shared" si="8"/>
        <v>0</v>
      </c>
      <c r="E28" s="16">
        <v>0</v>
      </c>
      <c r="F28" s="16">
        <v>0</v>
      </c>
      <c r="G28" s="35">
        <f t="shared" si="0"/>
        <v>0</v>
      </c>
      <c r="H28" s="578">
        <f t="shared" si="1"/>
        <v>0</v>
      </c>
      <c r="I28" s="16">
        <v>0</v>
      </c>
      <c r="J28" s="578">
        <f t="shared" si="2"/>
        <v>0</v>
      </c>
      <c r="K28" s="600"/>
      <c r="L28" s="18">
        <f t="shared" si="3"/>
        <v>0</v>
      </c>
      <c r="M28" s="578">
        <f t="shared" si="4"/>
        <v>0</v>
      </c>
      <c r="N28" s="600"/>
      <c r="O28" s="16">
        <v>0</v>
      </c>
      <c r="P28" s="578">
        <f t="shared" si="7"/>
        <v>0</v>
      </c>
      <c r="Q28" s="16">
        <v>0</v>
      </c>
      <c r="R28" s="578">
        <f t="shared" si="6"/>
        <v>0</v>
      </c>
      <c r="S28" s="16">
        <v>0</v>
      </c>
      <c r="T28" s="578">
        <f t="shared" si="5"/>
        <v>0</v>
      </c>
      <c r="U28" s="600"/>
    </row>
    <row r="29" spans="1:21" ht="15">
      <c r="A29" s="600"/>
      <c r="B29" s="14">
        <v>20</v>
      </c>
      <c r="C29" s="15"/>
      <c r="D29" s="595">
        <f t="shared" si="8"/>
        <v>0</v>
      </c>
      <c r="E29" s="16">
        <v>0</v>
      </c>
      <c r="F29" s="16">
        <v>0</v>
      </c>
      <c r="G29" s="35">
        <f t="shared" si="0"/>
        <v>0</v>
      </c>
      <c r="H29" s="578">
        <f t="shared" si="1"/>
        <v>0</v>
      </c>
      <c r="I29" s="16">
        <v>0</v>
      </c>
      <c r="J29" s="578">
        <f t="shared" si="2"/>
        <v>0</v>
      </c>
      <c r="K29" s="600"/>
      <c r="L29" s="18">
        <f t="shared" si="3"/>
        <v>0</v>
      </c>
      <c r="M29" s="578">
        <f t="shared" si="4"/>
        <v>0</v>
      </c>
      <c r="N29" s="600"/>
      <c r="O29" s="16">
        <v>0</v>
      </c>
      <c r="P29" s="578">
        <f t="shared" si="7"/>
        <v>0</v>
      </c>
      <c r="Q29" s="16">
        <v>0</v>
      </c>
      <c r="R29" s="578">
        <f t="shared" si="6"/>
        <v>0</v>
      </c>
      <c r="S29" s="16">
        <v>0</v>
      </c>
      <c r="T29" s="578">
        <f t="shared" si="5"/>
        <v>0</v>
      </c>
      <c r="U29" s="600"/>
    </row>
    <row r="30" spans="1:21" ht="15">
      <c r="A30" s="600"/>
      <c r="B30" s="14">
        <v>21</v>
      </c>
      <c r="C30" s="15"/>
      <c r="D30" s="595">
        <f t="shared" si="8"/>
        <v>0</v>
      </c>
      <c r="E30" s="16">
        <v>0</v>
      </c>
      <c r="F30" s="16">
        <v>0</v>
      </c>
      <c r="G30" s="35">
        <f t="shared" si="0"/>
        <v>0</v>
      </c>
      <c r="H30" s="578">
        <f t="shared" si="1"/>
        <v>0</v>
      </c>
      <c r="I30" s="16">
        <v>0</v>
      </c>
      <c r="J30" s="578">
        <f t="shared" si="2"/>
        <v>0</v>
      </c>
      <c r="K30" s="600"/>
      <c r="L30" s="18">
        <f t="shared" si="3"/>
        <v>0</v>
      </c>
      <c r="M30" s="578">
        <f t="shared" si="4"/>
        <v>0</v>
      </c>
      <c r="N30" s="600"/>
      <c r="O30" s="16">
        <v>0</v>
      </c>
      <c r="P30" s="578">
        <f t="shared" si="7"/>
        <v>0</v>
      </c>
      <c r="Q30" s="16">
        <v>0</v>
      </c>
      <c r="R30" s="578">
        <f t="shared" si="6"/>
        <v>0</v>
      </c>
      <c r="S30" s="16">
        <v>0</v>
      </c>
      <c r="T30" s="578">
        <f t="shared" si="5"/>
        <v>0</v>
      </c>
      <c r="U30" s="600"/>
    </row>
    <row r="31" spans="1:21" ht="15">
      <c r="A31" s="600"/>
      <c r="B31" s="14">
        <v>22</v>
      </c>
      <c r="C31" s="15"/>
      <c r="D31" s="595">
        <f t="shared" si="8"/>
        <v>0</v>
      </c>
      <c r="E31" s="16">
        <v>0</v>
      </c>
      <c r="F31" s="16">
        <v>0</v>
      </c>
      <c r="G31" s="35">
        <f t="shared" si="0"/>
        <v>0</v>
      </c>
      <c r="H31" s="578">
        <f t="shared" si="1"/>
        <v>0</v>
      </c>
      <c r="I31" s="16">
        <v>0</v>
      </c>
      <c r="J31" s="578">
        <f t="shared" si="2"/>
        <v>0</v>
      </c>
      <c r="K31" s="600"/>
      <c r="L31" s="18">
        <f t="shared" si="3"/>
        <v>0</v>
      </c>
      <c r="M31" s="578">
        <f t="shared" si="4"/>
        <v>0</v>
      </c>
      <c r="N31" s="600"/>
      <c r="O31" s="16">
        <v>0</v>
      </c>
      <c r="P31" s="578">
        <f t="shared" si="7"/>
        <v>0</v>
      </c>
      <c r="Q31" s="16">
        <v>0</v>
      </c>
      <c r="R31" s="578">
        <f t="shared" si="6"/>
        <v>0</v>
      </c>
      <c r="S31" s="16">
        <v>0</v>
      </c>
      <c r="T31" s="578">
        <f>IFERROR(S31/$S$40,0)</f>
        <v>0</v>
      </c>
      <c r="U31" s="600"/>
    </row>
    <row r="32" spans="1:21" ht="15">
      <c r="A32" s="600"/>
      <c r="B32" s="14">
        <v>23</v>
      </c>
      <c r="C32" s="15"/>
      <c r="D32" s="595">
        <f t="shared" si="8"/>
        <v>0</v>
      </c>
      <c r="E32" s="16">
        <v>0</v>
      </c>
      <c r="F32" s="16">
        <v>0</v>
      </c>
      <c r="G32" s="35">
        <f t="shared" si="0"/>
        <v>0</v>
      </c>
      <c r="H32" s="578">
        <f t="shared" si="1"/>
        <v>0</v>
      </c>
      <c r="I32" s="16">
        <v>0</v>
      </c>
      <c r="J32" s="578">
        <f t="shared" si="2"/>
        <v>0</v>
      </c>
      <c r="K32" s="600"/>
      <c r="L32" s="18">
        <f t="shared" si="3"/>
        <v>0</v>
      </c>
      <c r="M32" s="578">
        <f t="shared" si="4"/>
        <v>0</v>
      </c>
      <c r="N32" s="600"/>
      <c r="O32" s="16">
        <v>0</v>
      </c>
      <c r="P32" s="578">
        <f t="shared" si="7"/>
        <v>0</v>
      </c>
      <c r="Q32" s="16">
        <v>0</v>
      </c>
      <c r="R32" s="578">
        <f t="shared" si="6"/>
        <v>0</v>
      </c>
      <c r="S32" s="16">
        <v>0</v>
      </c>
      <c r="T32" s="578">
        <f t="shared" si="5"/>
        <v>0</v>
      </c>
      <c r="U32" s="600"/>
    </row>
    <row r="33" spans="1:21" ht="15">
      <c r="A33" s="600"/>
      <c r="B33" s="14">
        <v>24</v>
      </c>
      <c r="C33" s="15"/>
      <c r="D33" s="595">
        <f t="shared" si="8"/>
        <v>0</v>
      </c>
      <c r="E33" s="16">
        <v>0</v>
      </c>
      <c r="F33" s="16">
        <v>0</v>
      </c>
      <c r="G33" s="35">
        <f t="shared" si="0"/>
        <v>0</v>
      </c>
      <c r="H33" s="578">
        <f t="shared" si="1"/>
        <v>0</v>
      </c>
      <c r="I33" s="16">
        <v>0</v>
      </c>
      <c r="J33" s="578">
        <f t="shared" si="2"/>
        <v>0</v>
      </c>
      <c r="K33" s="600"/>
      <c r="L33" s="18">
        <f t="shared" si="3"/>
        <v>0</v>
      </c>
      <c r="M33" s="578">
        <f t="shared" si="4"/>
        <v>0</v>
      </c>
      <c r="N33" s="600"/>
      <c r="O33" s="16">
        <v>0</v>
      </c>
      <c r="P33" s="578">
        <f t="shared" si="7"/>
        <v>0</v>
      </c>
      <c r="Q33" s="16">
        <v>0</v>
      </c>
      <c r="R33" s="578">
        <f t="shared" si="6"/>
        <v>0</v>
      </c>
      <c r="S33" s="16">
        <v>0</v>
      </c>
      <c r="T33" s="578">
        <f t="shared" si="5"/>
        <v>0</v>
      </c>
      <c r="U33" s="600"/>
    </row>
    <row r="34" spans="1:21" ht="15">
      <c r="A34" s="600"/>
      <c r="B34" s="14">
        <v>25</v>
      </c>
      <c r="C34" s="15"/>
      <c r="D34" s="595">
        <f t="shared" si="8"/>
        <v>0</v>
      </c>
      <c r="E34" s="16">
        <v>0</v>
      </c>
      <c r="F34" s="16">
        <v>0</v>
      </c>
      <c r="G34" s="35">
        <f t="shared" si="0"/>
        <v>0</v>
      </c>
      <c r="H34" s="578">
        <f t="shared" si="1"/>
        <v>0</v>
      </c>
      <c r="I34" s="16">
        <v>0</v>
      </c>
      <c r="J34" s="578">
        <f t="shared" si="2"/>
        <v>0</v>
      </c>
      <c r="K34" s="600"/>
      <c r="L34" s="18">
        <f t="shared" si="3"/>
        <v>0</v>
      </c>
      <c r="M34" s="578">
        <f t="shared" si="4"/>
        <v>0</v>
      </c>
      <c r="N34" s="600"/>
      <c r="O34" s="16">
        <v>0</v>
      </c>
      <c r="P34" s="578">
        <f t="shared" si="7"/>
        <v>0</v>
      </c>
      <c r="Q34" s="16">
        <v>0</v>
      </c>
      <c r="R34" s="578">
        <f t="shared" si="6"/>
        <v>0</v>
      </c>
      <c r="S34" s="16">
        <v>0</v>
      </c>
      <c r="T34" s="578">
        <f t="shared" si="5"/>
        <v>0</v>
      </c>
      <c r="U34" s="600"/>
    </row>
    <row r="35" spans="1:21" ht="15">
      <c r="A35" s="600"/>
      <c r="B35" s="14">
        <v>26</v>
      </c>
      <c r="C35" s="15"/>
      <c r="D35" s="595">
        <f t="shared" si="8"/>
        <v>0</v>
      </c>
      <c r="E35" s="16">
        <v>0</v>
      </c>
      <c r="F35" s="16">
        <v>0</v>
      </c>
      <c r="G35" s="35">
        <f t="shared" si="0"/>
        <v>0</v>
      </c>
      <c r="H35" s="578">
        <f t="shared" si="1"/>
        <v>0</v>
      </c>
      <c r="I35" s="16">
        <v>0</v>
      </c>
      <c r="J35" s="578">
        <f t="shared" si="2"/>
        <v>0</v>
      </c>
      <c r="K35" s="600"/>
      <c r="L35" s="18">
        <f t="shared" si="3"/>
        <v>0</v>
      </c>
      <c r="M35" s="578">
        <f t="shared" si="4"/>
        <v>0</v>
      </c>
      <c r="N35" s="600"/>
      <c r="O35" s="16">
        <v>0</v>
      </c>
      <c r="P35" s="578">
        <f t="shared" si="7"/>
        <v>0</v>
      </c>
      <c r="Q35" s="16">
        <v>0</v>
      </c>
      <c r="R35" s="578">
        <f t="shared" si="6"/>
        <v>0</v>
      </c>
      <c r="S35" s="16">
        <v>0</v>
      </c>
      <c r="T35" s="578">
        <f t="shared" si="5"/>
        <v>0</v>
      </c>
      <c r="U35" s="600"/>
    </row>
    <row r="36" spans="1:21" ht="15">
      <c r="A36" s="600"/>
      <c r="B36" s="14">
        <v>27</v>
      </c>
      <c r="C36" s="15"/>
      <c r="D36" s="595">
        <f t="shared" si="8"/>
        <v>0</v>
      </c>
      <c r="E36" s="16">
        <v>0</v>
      </c>
      <c r="F36" s="16">
        <v>0</v>
      </c>
      <c r="G36" s="35">
        <f t="shared" si="0"/>
        <v>0</v>
      </c>
      <c r="H36" s="578">
        <f t="shared" si="1"/>
        <v>0</v>
      </c>
      <c r="I36" s="16">
        <v>0</v>
      </c>
      <c r="J36" s="578">
        <f t="shared" si="2"/>
        <v>0</v>
      </c>
      <c r="K36" s="600"/>
      <c r="L36" s="18">
        <f t="shared" si="3"/>
        <v>0</v>
      </c>
      <c r="M36" s="578">
        <f t="shared" si="4"/>
        <v>0</v>
      </c>
      <c r="N36" s="600"/>
      <c r="O36" s="16">
        <v>0</v>
      </c>
      <c r="P36" s="578">
        <f t="shared" si="7"/>
        <v>0</v>
      </c>
      <c r="Q36" s="16">
        <v>0</v>
      </c>
      <c r="R36" s="578">
        <f t="shared" si="6"/>
        <v>0</v>
      </c>
      <c r="S36" s="16">
        <v>0</v>
      </c>
      <c r="T36" s="578">
        <f t="shared" si="5"/>
        <v>0</v>
      </c>
      <c r="U36" s="600"/>
    </row>
    <row r="37" spans="1:21" ht="15">
      <c r="A37" s="600"/>
      <c r="B37" s="14">
        <v>28</v>
      </c>
      <c r="C37" s="15"/>
      <c r="D37" s="595">
        <f t="shared" si="8"/>
        <v>0</v>
      </c>
      <c r="E37" s="16">
        <v>0</v>
      </c>
      <c r="F37" s="16">
        <v>0</v>
      </c>
      <c r="G37" s="35">
        <f t="shared" si="0"/>
        <v>0</v>
      </c>
      <c r="H37" s="578">
        <f t="shared" si="1"/>
        <v>0</v>
      </c>
      <c r="I37" s="16">
        <v>0</v>
      </c>
      <c r="J37" s="578">
        <f t="shared" si="2"/>
        <v>0</v>
      </c>
      <c r="K37" s="600"/>
      <c r="L37" s="18">
        <f t="shared" si="3"/>
        <v>0</v>
      </c>
      <c r="M37" s="578">
        <f t="shared" si="4"/>
        <v>0</v>
      </c>
      <c r="N37" s="600"/>
      <c r="O37" s="16">
        <v>0</v>
      </c>
      <c r="P37" s="578">
        <f t="shared" si="7"/>
        <v>0</v>
      </c>
      <c r="Q37" s="16">
        <v>0</v>
      </c>
      <c r="R37" s="578">
        <f t="shared" si="6"/>
        <v>0</v>
      </c>
      <c r="S37" s="16">
        <v>0</v>
      </c>
      <c r="T37" s="578">
        <f t="shared" si="5"/>
        <v>0</v>
      </c>
      <c r="U37" s="600"/>
    </row>
    <row r="38" spans="1:21" ht="15">
      <c r="A38" s="600"/>
      <c r="B38" s="14">
        <v>29</v>
      </c>
      <c r="C38" s="15"/>
      <c r="D38" s="595">
        <f t="shared" si="8"/>
        <v>0</v>
      </c>
      <c r="E38" s="16">
        <v>0</v>
      </c>
      <c r="F38" s="16">
        <v>0</v>
      </c>
      <c r="G38" s="35">
        <f t="shared" si="0"/>
        <v>0</v>
      </c>
      <c r="H38" s="578">
        <f t="shared" si="1"/>
        <v>0</v>
      </c>
      <c r="I38" s="16">
        <v>0</v>
      </c>
      <c r="J38" s="578">
        <f t="shared" si="2"/>
        <v>0</v>
      </c>
      <c r="K38" s="600"/>
      <c r="L38" s="18">
        <f t="shared" si="3"/>
        <v>0</v>
      </c>
      <c r="M38" s="578">
        <f t="shared" si="4"/>
        <v>0</v>
      </c>
      <c r="N38" s="600"/>
      <c r="O38" s="16">
        <v>0</v>
      </c>
      <c r="P38" s="578">
        <f t="shared" si="7"/>
        <v>0</v>
      </c>
      <c r="Q38" s="16">
        <v>0</v>
      </c>
      <c r="R38" s="578">
        <f t="shared" si="6"/>
        <v>0</v>
      </c>
      <c r="S38" s="16">
        <v>0</v>
      </c>
      <c r="T38" s="578">
        <f t="shared" si="5"/>
        <v>0</v>
      </c>
      <c r="U38" s="600"/>
    </row>
    <row r="39" spans="1:21" ht="15.75" thickBot="1">
      <c r="A39" s="600"/>
      <c r="B39" s="22">
        <v>30</v>
      </c>
      <c r="C39" s="23"/>
      <c r="D39" s="595">
        <f t="shared" si="8"/>
        <v>0</v>
      </c>
      <c r="E39" s="24">
        <v>0</v>
      </c>
      <c r="F39" s="24">
        <v>0</v>
      </c>
      <c r="G39" s="35">
        <f>E39+F39</f>
        <v>0</v>
      </c>
      <c r="H39" s="578">
        <f t="shared" si="1"/>
        <v>0</v>
      </c>
      <c r="I39" s="24">
        <v>0</v>
      </c>
      <c r="J39" s="578">
        <f t="shared" si="2"/>
        <v>0</v>
      </c>
      <c r="K39" s="600"/>
      <c r="L39" s="26">
        <f>G39-I39</f>
        <v>0</v>
      </c>
      <c r="M39" s="579">
        <f>IFERROR(L39/I39,0)</f>
        <v>0</v>
      </c>
      <c r="N39" s="600"/>
      <c r="O39" s="24">
        <v>0</v>
      </c>
      <c r="P39" s="578">
        <f t="shared" si="7"/>
        <v>0</v>
      </c>
      <c r="Q39" s="24">
        <v>0</v>
      </c>
      <c r="R39" s="578">
        <f t="shared" si="6"/>
        <v>0</v>
      </c>
      <c r="S39" s="24">
        <v>0</v>
      </c>
      <c r="T39" s="578">
        <f t="shared" si="5"/>
        <v>0</v>
      </c>
      <c r="U39" s="600"/>
    </row>
    <row r="40" spans="1:21" ht="15.75" thickBot="1">
      <c r="A40" s="600"/>
      <c r="B40" s="28" t="s">
        <v>469</v>
      </c>
      <c r="C40" s="29"/>
      <c r="D40" s="29"/>
      <c r="E40" s="30">
        <f t="shared" ref="E40:I40" si="9">SUM(E10:E39)</f>
        <v>0</v>
      </c>
      <c r="F40" s="30">
        <f t="shared" si="9"/>
        <v>0</v>
      </c>
      <c r="G40" s="30">
        <f>SUM(G10:G39)</f>
        <v>0</v>
      </c>
      <c r="H40" s="580">
        <f t="shared" si="1"/>
        <v>0</v>
      </c>
      <c r="I40" s="30">
        <f t="shared" si="9"/>
        <v>0</v>
      </c>
      <c r="J40" s="580">
        <f t="shared" si="2"/>
        <v>0</v>
      </c>
      <c r="K40" s="600"/>
      <c r="L40" s="31">
        <f>SUM(L10:L39)</f>
        <v>0</v>
      </c>
      <c r="M40" s="580">
        <f>IFERROR(L40/I40,0)</f>
        <v>0</v>
      </c>
      <c r="N40" s="600"/>
      <c r="O40" s="31">
        <f>SUM(O10:O39)</f>
        <v>0</v>
      </c>
      <c r="P40" s="580">
        <f t="shared" si="7"/>
        <v>0</v>
      </c>
      <c r="Q40" s="30">
        <f t="shared" ref="Q40" si="10">SUM(Q10:Q39)</f>
        <v>0</v>
      </c>
      <c r="R40" s="580">
        <f t="shared" si="6"/>
        <v>0</v>
      </c>
      <c r="S40" s="30">
        <f t="shared" ref="S40" si="11">SUM(S10:S39)</f>
        <v>0</v>
      </c>
      <c r="T40" s="580">
        <f t="shared" si="5"/>
        <v>0</v>
      </c>
      <c r="U40" s="600"/>
    </row>
    <row r="41" spans="1:21" ht="15" thickTop="1">
      <c r="A41" s="600"/>
      <c r="B41" s="600"/>
      <c r="C41" s="600"/>
      <c r="D41" s="600"/>
      <c r="E41" s="600"/>
      <c r="F41" s="600"/>
      <c r="G41" s="600"/>
      <c r="H41" s="600"/>
      <c r="I41" s="600"/>
      <c r="J41" s="600"/>
      <c r="K41" s="600"/>
      <c r="L41" s="600"/>
      <c r="M41" s="600"/>
      <c r="N41" s="600"/>
      <c r="O41" s="600"/>
      <c r="P41" s="600"/>
      <c r="Q41" s="600"/>
      <c r="R41" s="600"/>
      <c r="S41" s="600"/>
      <c r="T41" s="600"/>
      <c r="U41" s="600"/>
    </row>
    <row r="42" spans="1:21" ht="15">
      <c r="A42" s="600"/>
      <c r="B42" s="600"/>
      <c r="C42" s="598" t="s">
        <v>846</v>
      </c>
      <c r="D42" s="600"/>
      <c r="E42" s="600"/>
      <c r="F42" s="600"/>
      <c r="G42" s="600"/>
      <c r="H42" s="600"/>
      <c r="I42" s="600"/>
      <c r="J42" s="600"/>
      <c r="K42" s="600"/>
      <c r="L42" s="600"/>
      <c r="M42" s="600"/>
      <c r="N42" s="600"/>
      <c r="O42" s="600"/>
      <c r="P42" s="600"/>
      <c r="Q42" s="600"/>
      <c r="R42" s="600"/>
      <c r="S42" s="600"/>
      <c r="T42" s="600"/>
      <c r="U42" s="600"/>
    </row>
    <row r="43" spans="1:21" ht="15">
      <c r="A43" s="600"/>
      <c r="B43" s="600"/>
      <c r="C43" s="598" t="s">
        <v>851</v>
      </c>
      <c r="D43" s="600"/>
      <c r="E43" s="600"/>
      <c r="F43" s="600"/>
      <c r="G43" s="600"/>
      <c r="H43" s="600"/>
      <c r="I43" s="600"/>
      <c r="J43" s="600"/>
      <c r="K43" s="600"/>
      <c r="L43" s="600"/>
      <c r="M43" s="600"/>
      <c r="N43" s="600"/>
      <c r="O43" s="600"/>
      <c r="P43" s="600"/>
      <c r="Q43" s="600"/>
      <c r="R43" s="600"/>
      <c r="S43" s="600"/>
      <c r="T43" s="600"/>
      <c r="U43" s="600"/>
    </row>
    <row r="44" spans="1:21">
      <c r="A44" s="600"/>
      <c r="B44" s="600"/>
      <c r="C44" s="600"/>
      <c r="D44" s="600"/>
      <c r="E44" s="600"/>
      <c r="F44" s="600"/>
      <c r="G44" s="600"/>
      <c r="H44" s="600"/>
      <c r="I44" s="600"/>
      <c r="J44" s="600"/>
      <c r="K44" s="600"/>
      <c r="L44" s="600"/>
      <c r="M44" s="600"/>
      <c r="N44" s="600"/>
      <c r="O44" s="600"/>
      <c r="P44" s="600"/>
      <c r="Q44" s="600"/>
      <c r="R44" s="600"/>
      <c r="S44" s="600"/>
      <c r="T44" s="600"/>
      <c r="U44" s="600"/>
    </row>
  </sheetData>
  <mergeCells count="14">
    <mergeCell ref="P8:P9"/>
    <mergeCell ref="R8:R9"/>
    <mergeCell ref="T8:T9"/>
    <mergeCell ref="L7:M7"/>
    <mergeCell ref="H8:H9"/>
    <mergeCell ref="J8:J9"/>
    <mergeCell ref="B8:C8"/>
    <mergeCell ref="B3:C3"/>
    <mergeCell ref="B4:C4"/>
    <mergeCell ref="B5:C5"/>
    <mergeCell ref="E7:G7"/>
    <mergeCell ref="D3:I3"/>
    <mergeCell ref="D4:I4"/>
    <mergeCell ref="D5:I5"/>
  </mergeCells>
  <pageMargins left="0.7" right="0.7" top="0.75" bottom="0.75" header="0.3" footer="0.3"/>
  <pageSetup paperSize="9" scale="45" orientation="portrait" r:id="rId1"/>
  <colBreaks count="1" manualBreakCount="1">
    <brk id="11" min="1" max="3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15</vt:i4>
      </vt:variant>
    </vt:vector>
  </HeadingPairs>
  <TitlesOfParts>
    <vt:vector size="33" baseType="lpstr">
      <vt:lpstr>Instructions</vt:lpstr>
      <vt:lpstr>COVER</vt:lpstr>
      <vt:lpstr>SOFP</vt:lpstr>
      <vt:lpstr>SOCI</vt:lpstr>
      <vt:lpstr>OCI</vt:lpstr>
      <vt:lpstr>SEGFUND</vt:lpstr>
      <vt:lpstr>NCAHFS</vt:lpstr>
      <vt:lpstr>OTHER ASSETS</vt:lpstr>
      <vt:lpstr>OTHER ACCOUNTS PAYABLE</vt:lpstr>
      <vt:lpstr>OTHER LIABILITIES - OTHERS</vt:lpstr>
      <vt:lpstr>COMPOSITE</vt:lpstr>
      <vt:lpstr>AFFILIATED INVESTMENTS REC PAY</vt:lpstr>
      <vt:lpstr>OTHERS</vt:lpstr>
      <vt:lpstr>RBC RECONCILIATION</vt:lpstr>
      <vt:lpstr>Aging of Rec.</vt:lpstr>
      <vt:lpstr>GPV MONITORING</vt:lpstr>
      <vt:lpstr>Key Financial Ratios</vt:lpstr>
      <vt:lpstr>Revisions</vt:lpstr>
      <vt:lpstr>'AFFILIATED INVESTMENTS REC PAY'!Print_Area</vt:lpstr>
      <vt:lpstr>COMPOSITE!Print_Area</vt:lpstr>
      <vt:lpstr>COVER!Print_Area</vt:lpstr>
      <vt:lpstr>'GPV MONITORING'!Print_Area</vt:lpstr>
      <vt:lpstr>Instructions!Print_Area</vt:lpstr>
      <vt:lpstr>NCAHFS!Print_Area</vt:lpstr>
      <vt:lpstr>OCI!Print_Area</vt:lpstr>
      <vt:lpstr>'OTHER ACCOUNTS PAYABLE'!Print_Area</vt:lpstr>
      <vt:lpstr>'OTHER ASSETS'!Print_Area</vt:lpstr>
      <vt:lpstr>'OTHER LIABILITIES - OTHERS'!Print_Area</vt:lpstr>
      <vt:lpstr>OTHERS!Print_Area</vt:lpstr>
      <vt:lpstr>'RBC RECONCILIATION'!Print_Area</vt:lpstr>
      <vt:lpstr>SEGFUND!Print_Area</vt:lpstr>
      <vt:lpstr>SOCI!Print_Area</vt:lpstr>
      <vt:lpstr>SOFP!Print_Area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INSURANCE</dc:creator>
  <cp:lastModifiedBy>Amor G. Fat</cp:lastModifiedBy>
  <cp:lastPrinted>2018-11-13T01:37:02Z</cp:lastPrinted>
  <dcterms:created xsi:type="dcterms:W3CDTF">2018-11-07T00:45:56Z</dcterms:created>
  <dcterms:modified xsi:type="dcterms:W3CDTF">2020-11-25T03:43:20Z</dcterms:modified>
</cp:coreProperties>
</file>